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5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64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40" activeTab="47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HPX" sheetId="79" r:id="rId18"/>
    <sheet name="BRPL" sheetId="24" r:id="rId19"/>
    <sheet name="BYPL" sheetId="26" r:id="rId20"/>
    <sheet name="TPDDL" sheetId="29" r:id="rId21"/>
    <sheet name="NDMC" sheetId="28" r:id="rId22"/>
    <sheet name="MES" sheetId="27" r:id="rId23"/>
    <sheet name="NRail" sheetId="30" r:id="rId24"/>
    <sheet name="PPCL" sheetId="65" r:id="rId25"/>
    <sheet name="GT" sheetId="66" r:id="rId26"/>
    <sheet name="BAWANA" sheetId="14" r:id="rId27"/>
    <sheet name="Extra" sheetId="15" r:id="rId28"/>
    <sheet name="BTPS" sheetId="16" r:id="rId29"/>
    <sheet name="PPCL_NG" sheetId="55" r:id="rId30"/>
    <sheet name="PPCL_Spot" sheetId="56" r:id="rId31"/>
    <sheet name="GT_NG" sheetId="57" r:id="rId32"/>
    <sheet name="GT_Spot" sheetId="58" r:id="rId33"/>
    <sheet name="Bawana_NG" sheetId="61" r:id="rId34"/>
    <sheet name="Bawana_RLNG" sheetId="62" r:id="rId35"/>
    <sheet name="Bawana_Spot" sheetId="63" r:id="rId36"/>
    <sheet name="Entt_ISGS" sheetId="6" r:id="rId37"/>
    <sheet name="ISGS_exbus" sheetId="1" r:id="rId38"/>
    <sheet name="ISGS_Delhi_pp" sheetId="11" r:id="rId39"/>
    <sheet name="URS_exbus" sheetId="5" r:id="rId40"/>
    <sheet name="URS_Delhi_pp" sheetId="31" r:id="rId41"/>
    <sheet name="LTA" sheetId="2" r:id="rId42"/>
    <sheet name="MTOA" sheetId="51" r:id="rId43"/>
    <sheet name="BRPL_ISGS_exbus" sheetId="20" r:id="rId44"/>
    <sheet name="BYPL_ISGS_exbus" sheetId="21" r:id="rId45"/>
    <sheet name="TPDDL_ISGS_exbus" sheetId="22" r:id="rId46"/>
    <sheet name="NDMC_ISGS_exbus" sheetId="23" r:id="rId47"/>
    <sheet name="NRail_ISGS_exbus" sheetId="67" r:id="rId48"/>
    <sheet name="correspondence_sheet" sheetId="9" r:id="rId49"/>
    <sheet name="Regulation" sheetId="10" r:id="rId50"/>
    <sheet name="BRPL_EOD" sheetId="32" r:id="rId51"/>
    <sheet name="BYPL_EOD" sheetId="33" r:id="rId52"/>
    <sheet name="TPDDL_EOD" sheetId="34" r:id="rId53"/>
    <sheet name="NDMC_EOD" sheetId="35" r:id="rId54"/>
    <sheet name="MES_EOD" sheetId="36" r:id="rId55"/>
    <sheet name="NRail_EOD" sheetId="77" r:id="rId56"/>
    <sheet name="Delhi_Gen_EOD" sheetId="64" r:id="rId57"/>
    <sheet name="BRPL_Sur" sheetId="25" r:id="rId58"/>
    <sheet name="BYPL_Sur" sheetId="45" r:id="rId59"/>
    <sheet name="MES_Sur" sheetId="46" r:id="rId60"/>
    <sheet name="NDMC_Sur" sheetId="47" r:id="rId61"/>
    <sheet name="NDPL_Sur" sheetId="48" r:id="rId62"/>
    <sheet name="IDT-1 Calculation" sheetId="54" r:id="rId63"/>
    <sheet name="Check_ISGS" sheetId="78" r:id="rId64"/>
  </sheets>
  <externalReferences>
    <externalReference r:id="rId65"/>
    <externalReference r:id="rId66"/>
    <externalReference r:id="rId67"/>
    <externalReference r:id="rId68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17">#REF!</definedName>
    <definedName name="klp" localSheetId="8">#REF!</definedName>
    <definedName name="klp" localSheetId="55">#REF!</definedName>
    <definedName name="klp" localSheetId="47">#REF!</definedName>
    <definedName name="klp" localSheetId="12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AS99" i="26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Q99" i="29"/>
  <c r="AR99"/>
  <c r="AS99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8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7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30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4" i="2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T99" s="1"/>
  <c r="AS3"/>
  <c r="AS99" l="1"/>
  <c r="CE99" i="79" l="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H2" i="12"/>
  <c r="H27" i="74"/>
  <c r="H19"/>
  <c r="H7"/>
  <c r="H6"/>
  <c r="H5"/>
  <c r="H50" l="1"/>
  <c r="H40"/>
  <c r="H24"/>
  <c r="H23"/>
  <c r="H21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L99" i="67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30" s="1"/>
  <c r="DM97" i="67"/>
  <c r="O97" i="30" s="1"/>
  <c r="DM96" i="67"/>
  <c r="O96" i="30" s="1"/>
  <c r="DM95" i="67"/>
  <c r="O95" i="30" s="1"/>
  <c r="DM94" i="67"/>
  <c r="O94" i="30" s="1"/>
  <c r="DM93" i="67"/>
  <c r="O93" i="30" s="1"/>
  <c r="DM92" i="67"/>
  <c r="O92" i="30" s="1"/>
  <c r="DM91" i="67"/>
  <c r="O91" i="30" s="1"/>
  <c r="DM90" i="67"/>
  <c r="O90" i="30" s="1"/>
  <c r="DM89" i="67"/>
  <c r="O89" i="30" s="1"/>
  <c r="DM88" i="67"/>
  <c r="O88" i="30" s="1"/>
  <c r="DM87" i="67"/>
  <c r="O87" i="30" s="1"/>
  <c r="DM86" i="67"/>
  <c r="O86" i="30" s="1"/>
  <c r="DM85" i="67"/>
  <c r="O85" i="30" s="1"/>
  <c r="DM84" i="67"/>
  <c r="O84" i="30" s="1"/>
  <c r="DM83" i="67"/>
  <c r="O83" i="30" s="1"/>
  <c r="DM82" i="67"/>
  <c r="O82" i="30" s="1"/>
  <c r="DM81" i="67"/>
  <c r="O81" i="30" s="1"/>
  <c r="DM80" i="67"/>
  <c r="O80" i="30" s="1"/>
  <c r="DM79" i="67"/>
  <c r="O79" i="30" s="1"/>
  <c r="DM78" i="67"/>
  <c r="O78" i="30" s="1"/>
  <c r="DM77" i="67"/>
  <c r="O77" i="30" s="1"/>
  <c r="DM76" i="67"/>
  <c r="O76" i="30" s="1"/>
  <c r="DM75" i="67"/>
  <c r="O75" i="30" s="1"/>
  <c r="DM74" i="67"/>
  <c r="O74" i="30" s="1"/>
  <c r="DM73" i="67"/>
  <c r="O73" i="30" s="1"/>
  <c r="DM72" i="67"/>
  <c r="O72" i="30" s="1"/>
  <c r="DM71" i="67"/>
  <c r="O71" i="30" s="1"/>
  <c r="DM70" i="67"/>
  <c r="O70" i="30" s="1"/>
  <c r="DM69" i="67"/>
  <c r="O69" i="30" s="1"/>
  <c r="DM68" i="67"/>
  <c r="O68" i="30" s="1"/>
  <c r="DM67" i="67"/>
  <c r="O67" i="30" s="1"/>
  <c r="DM66" i="67"/>
  <c r="O66" i="30" s="1"/>
  <c r="DM65" i="67"/>
  <c r="O65" i="30" s="1"/>
  <c r="DM64" i="67"/>
  <c r="O64" i="30" s="1"/>
  <c r="DM63" i="67"/>
  <c r="O63" i="30" s="1"/>
  <c r="DM62" i="67"/>
  <c r="O62" i="30" s="1"/>
  <c r="DM61" i="67"/>
  <c r="O61" i="30" s="1"/>
  <c r="DM60" i="67"/>
  <c r="O60" i="30" s="1"/>
  <c r="DM59" i="67"/>
  <c r="O59" i="30" s="1"/>
  <c r="DM58" i="67"/>
  <c r="O58" i="30" s="1"/>
  <c r="DM57" i="67"/>
  <c r="O57" i="30" s="1"/>
  <c r="DM56" i="67"/>
  <c r="O56" i="30" s="1"/>
  <c r="DM55" i="67"/>
  <c r="O55" i="30" s="1"/>
  <c r="DM54" i="67"/>
  <c r="O54" i="30" s="1"/>
  <c r="DM53" i="67"/>
  <c r="O53" i="30" s="1"/>
  <c r="DM52" i="67"/>
  <c r="O52" i="30" s="1"/>
  <c r="DM51" i="67"/>
  <c r="O51" i="30" s="1"/>
  <c r="DM50" i="67"/>
  <c r="O50" i="30" s="1"/>
  <c r="DM49" i="67"/>
  <c r="O49" i="30" s="1"/>
  <c r="DM48" i="67"/>
  <c r="O48" i="30" s="1"/>
  <c r="DM47" i="67"/>
  <c r="O47" i="30" s="1"/>
  <c r="DM46" i="67"/>
  <c r="O46" i="30" s="1"/>
  <c r="DM45" i="67"/>
  <c r="O45" i="30" s="1"/>
  <c r="DM44" i="67"/>
  <c r="O44" i="30" s="1"/>
  <c r="DM43" i="67"/>
  <c r="O43" i="30" s="1"/>
  <c r="DM42" i="67"/>
  <c r="O42" i="30" s="1"/>
  <c r="DM41" i="67"/>
  <c r="O41" i="30" s="1"/>
  <c r="DM40" i="67"/>
  <c r="O40" i="30" s="1"/>
  <c r="DM39" i="67"/>
  <c r="O39" i="30" s="1"/>
  <c r="DM38" i="67"/>
  <c r="O38" i="30" s="1"/>
  <c r="DM37" i="67"/>
  <c r="O37" i="30" s="1"/>
  <c r="DM36" i="67"/>
  <c r="O36" i="30" s="1"/>
  <c r="DM35" i="67"/>
  <c r="O35" i="30" s="1"/>
  <c r="DM34" i="67"/>
  <c r="O34" i="30" s="1"/>
  <c r="DM33" i="67"/>
  <c r="O33" i="30" s="1"/>
  <c r="DM32" i="67"/>
  <c r="O32" i="30" s="1"/>
  <c r="DM31" i="67"/>
  <c r="O31" i="30" s="1"/>
  <c r="DM30" i="67"/>
  <c r="O30" i="30" s="1"/>
  <c r="DM29" i="67"/>
  <c r="O29" i="30" s="1"/>
  <c r="DM28" i="67"/>
  <c r="O28" i="30" s="1"/>
  <c r="DM27" i="67"/>
  <c r="O27" i="30" s="1"/>
  <c r="DM26" i="67"/>
  <c r="O26" i="30" s="1"/>
  <c r="DM25" i="67"/>
  <c r="O25" i="30" s="1"/>
  <c r="DM24" i="67"/>
  <c r="O24" i="30" s="1"/>
  <c r="DM23" i="67"/>
  <c r="O23" i="30" s="1"/>
  <c r="DM22" i="67"/>
  <c r="O22" i="30" s="1"/>
  <c r="DM21" i="67"/>
  <c r="O21" i="30" s="1"/>
  <c r="DM20" i="67"/>
  <c r="O20" i="30" s="1"/>
  <c r="DM19" i="67"/>
  <c r="O19" i="30" s="1"/>
  <c r="DM18" i="67"/>
  <c r="O18" i="30" s="1"/>
  <c r="DM17" i="67"/>
  <c r="O17" i="30" s="1"/>
  <c r="DM16" i="67"/>
  <c r="O16" i="30" s="1"/>
  <c r="DM15" i="67"/>
  <c r="O15" i="30" s="1"/>
  <c r="DM14" i="67"/>
  <c r="O14" i="30" s="1"/>
  <c r="DM13" i="67"/>
  <c r="O13" i="30" s="1"/>
  <c r="DM12" i="67"/>
  <c r="O12" i="30" s="1"/>
  <c r="DM11" i="67"/>
  <c r="O11" i="30" s="1"/>
  <c r="DM10" i="67"/>
  <c r="O10" i="30" s="1"/>
  <c r="DM9" i="67"/>
  <c r="O9" i="30" s="1"/>
  <c r="DM8" i="67"/>
  <c r="O8" i="30" s="1"/>
  <c r="DM7" i="67"/>
  <c r="O7" i="30" s="1"/>
  <c r="DM6" i="67"/>
  <c r="O6" i="30" s="1"/>
  <c r="DM5" i="67"/>
  <c r="O5" i="30" s="1"/>
  <c r="DM4" i="67"/>
  <c r="O4" i="30" s="1"/>
  <c r="DM3" i="67"/>
  <c r="DL99" i="23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28" s="1"/>
  <c r="DM97" i="23"/>
  <c r="O97" i="28" s="1"/>
  <c r="DM96" i="23"/>
  <c r="O96" i="28" s="1"/>
  <c r="DM95" i="23"/>
  <c r="O95" i="28" s="1"/>
  <c r="DM94" i="23"/>
  <c r="O94" i="28" s="1"/>
  <c r="DM93" i="23"/>
  <c r="O93" i="28" s="1"/>
  <c r="DM92" i="23"/>
  <c r="O92" i="28" s="1"/>
  <c r="DM91" i="23"/>
  <c r="O91" i="28" s="1"/>
  <c r="DM90" i="23"/>
  <c r="O90" i="28" s="1"/>
  <c r="DM89" i="23"/>
  <c r="O89" i="28" s="1"/>
  <c r="DM88" i="23"/>
  <c r="O88" i="28" s="1"/>
  <c r="DM87" i="23"/>
  <c r="O87" i="28" s="1"/>
  <c r="DM86" i="23"/>
  <c r="O86" i="28" s="1"/>
  <c r="DM85" i="23"/>
  <c r="O85" i="28" s="1"/>
  <c r="DM84" i="23"/>
  <c r="O84" i="28" s="1"/>
  <c r="DM83" i="23"/>
  <c r="O83" i="28" s="1"/>
  <c r="DM82" i="23"/>
  <c r="O82" i="28" s="1"/>
  <c r="DM81" i="23"/>
  <c r="O81" i="28" s="1"/>
  <c r="DM80" i="23"/>
  <c r="O80" i="28" s="1"/>
  <c r="DM79" i="23"/>
  <c r="O79" i="28" s="1"/>
  <c r="DM78" i="23"/>
  <c r="O78" i="28" s="1"/>
  <c r="DM77" i="23"/>
  <c r="O77" i="28" s="1"/>
  <c r="DM76" i="23"/>
  <c r="O76" i="28" s="1"/>
  <c r="DM75" i="23"/>
  <c r="O75" i="28" s="1"/>
  <c r="DM74" i="23"/>
  <c r="O74" i="28" s="1"/>
  <c r="DM73" i="23"/>
  <c r="O73" i="28" s="1"/>
  <c r="DM72" i="23"/>
  <c r="O72" i="28" s="1"/>
  <c r="DM71" i="23"/>
  <c r="O71" i="28" s="1"/>
  <c r="DM70" i="23"/>
  <c r="O70" i="28" s="1"/>
  <c r="DM69" i="23"/>
  <c r="O69" i="28" s="1"/>
  <c r="DM68" i="23"/>
  <c r="O68" i="28" s="1"/>
  <c r="DM67" i="23"/>
  <c r="O67" i="28" s="1"/>
  <c r="DM66" i="23"/>
  <c r="O66" i="28" s="1"/>
  <c r="DM65" i="23"/>
  <c r="O65" i="28" s="1"/>
  <c r="DM64" i="23"/>
  <c r="O64" i="28" s="1"/>
  <c r="DM63" i="23"/>
  <c r="O63" i="28" s="1"/>
  <c r="DM62" i="23"/>
  <c r="O62" i="28" s="1"/>
  <c r="DM61" i="23"/>
  <c r="O61" i="28" s="1"/>
  <c r="DM60" i="23"/>
  <c r="O60" i="28" s="1"/>
  <c r="DM59" i="23"/>
  <c r="O59" i="28" s="1"/>
  <c r="DM58" i="23"/>
  <c r="O58" i="28" s="1"/>
  <c r="DM57" i="23"/>
  <c r="O57" i="28" s="1"/>
  <c r="DM56" i="23"/>
  <c r="O56" i="28" s="1"/>
  <c r="DM55" i="23"/>
  <c r="O55" i="28" s="1"/>
  <c r="DM54" i="23"/>
  <c r="O54" i="28" s="1"/>
  <c r="DM53" i="23"/>
  <c r="O53" i="28" s="1"/>
  <c r="DM52" i="23"/>
  <c r="O52" i="28" s="1"/>
  <c r="DM51" i="23"/>
  <c r="O51" i="28" s="1"/>
  <c r="DM50" i="23"/>
  <c r="O50" i="28" s="1"/>
  <c r="DM49" i="23"/>
  <c r="O49" i="28" s="1"/>
  <c r="DM48" i="23"/>
  <c r="O48" i="28" s="1"/>
  <c r="DM47" i="23"/>
  <c r="O47" i="28" s="1"/>
  <c r="DM46" i="23"/>
  <c r="O46" i="28" s="1"/>
  <c r="DM45" i="23"/>
  <c r="O45" i="28" s="1"/>
  <c r="DM44" i="23"/>
  <c r="O44" i="28" s="1"/>
  <c r="DM43" i="23"/>
  <c r="O43" i="28" s="1"/>
  <c r="DM42" i="23"/>
  <c r="O42" i="28" s="1"/>
  <c r="DM41" i="23"/>
  <c r="O41" i="28" s="1"/>
  <c r="DM40" i="23"/>
  <c r="O40" i="28" s="1"/>
  <c r="DM39" i="23"/>
  <c r="O39" i="28" s="1"/>
  <c r="DM38" i="23"/>
  <c r="O38" i="28" s="1"/>
  <c r="DM37" i="23"/>
  <c r="O37" i="28" s="1"/>
  <c r="DM36" i="23"/>
  <c r="O36" i="28" s="1"/>
  <c r="DM35" i="23"/>
  <c r="O35" i="28" s="1"/>
  <c r="DM34" i="23"/>
  <c r="O34" i="28" s="1"/>
  <c r="DM33" i="23"/>
  <c r="O33" i="28" s="1"/>
  <c r="DM32" i="23"/>
  <c r="O32" i="28" s="1"/>
  <c r="DM31" i="23"/>
  <c r="O31" i="28" s="1"/>
  <c r="DM30" i="23"/>
  <c r="O30" i="28" s="1"/>
  <c r="DM29" i="23"/>
  <c r="O29" i="28" s="1"/>
  <c r="DM28" i="23"/>
  <c r="O28" i="28" s="1"/>
  <c r="DM27" i="23"/>
  <c r="O27" i="28" s="1"/>
  <c r="DM26" i="23"/>
  <c r="O26" i="28" s="1"/>
  <c r="DM25" i="23"/>
  <c r="O25" i="28" s="1"/>
  <c r="DM24" i="23"/>
  <c r="O24" i="28" s="1"/>
  <c r="DM23" i="23"/>
  <c r="O23" i="28" s="1"/>
  <c r="DM22" i="23"/>
  <c r="O22" i="28" s="1"/>
  <c r="DM21" i="23"/>
  <c r="O21" i="28" s="1"/>
  <c r="DM20" i="23"/>
  <c r="O20" i="28" s="1"/>
  <c r="DM19" i="23"/>
  <c r="O19" i="28" s="1"/>
  <c r="DM18" i="23"/>
  <c r="O18" i="28" s="1"/>
  <c r="DM17" i="23"/>
  <c r="O17" i="28" s="1"/>
  <c r="DM16" i="23"/>
  <c r="O16" i="28" s="1"/>
  <c r="DM15" i="23"/>
  <c r="O15" i="28" s="1"/>
  <c r="DM14" i="23"/>
  <c r="O14" i="28" s="1"/>
  <c r="DM13" i="23"/>
  <c r="O13" i="28" s="1"/>
  <c r="DM12" i="23"/>
  <c r="O12" i="28" s="1"/>
  <c r="DM11" i="23"/>
  <c r="O11" i="28" s="1"/>
  <c r="DM10" i="23"/>
  <c r="O10" i="28" s="1"/>
  <c r="DM9" i="23"/>
  <c r="O9" i="28" s="1"/>
  <c r="DM8" i="23"/>
  <c r="O8" i="28" s="1"/>
  <c r="DM7" i="23"/>
  <c r="O7" i="28" s="1"/>
  <c r="DM6" i="23"/>
  <c r="O6" i="28" s="1"/>
  <c r="DM5" i="23"/>
  <c r="O5" i="28" s="1"/>
  <c r="DM4" i="23"/>
  <c r="O4" i="28" s="1"/>
  <c r="DM3" i="23"/>
  <c r="DL99" i="22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29" s="1"/>
  <c r="DM97" i="22"/>
  <c r="O97" i="29" s="1"/>
  <c r="DM96" i="22"/>
  <c r="O96" i="29" s="1"/>
  <c r="DM95" i="22"/>
  <c r="O95" i="29" s="1"/>
  <c r="DM94" i="22"/>
  <c r="O94" i="29" s="1"/>
  <c r="DM93" i="22"/>
  <c r="O93" i="29" s="1"/>
  <c r="DM92" i="22"/>
  <c r="O92" i="29" s="1"/>
  <c r="DM91" i="22"/>
  <c r="O91" i="29" s="1"/>
  <c r="DM90" i="22"/>
  <c r="O90" i="29" s="1"/>
  <c r="DM89" i="22"/>
  <c r="O89" i="29" s="1"/>
  <c r="DM88" i="22"/>
  <c r="O88" i="29" s="1"/>
  <c r="DM87" i="22"/>
  <c r="O87" i="29" s="1"/>
  <c r="DM86" i="22"/>
  <c r="O86" i="29" s="1"/>
  <c r="DM85" i="22"/>
  <c r="O85" i="29" s="1"/>
  <c r="DM84" i="22"/>
  <c r="O84" i="29" s="1"/>
  <c r="DM83" i="22"/>
  <c r="O83" i="29" s="1"/>
  <c r="DM82" i="22"/>
  <c r="O82" i="29" s="1"/>
  <c r="DM81" i="22"/>
  <c r="O81" i="29" s="1"/>
  <c r="DM80" i="22"/>
  <c r="O80" i="29" s="1"/>
  <c r="DM79" i="22"/>
  <c r="O79" i="29" s="1"/>
  <c r="DM78" i="22"/>
  <c r="O78" i="29" s="1"/>
  <c r="DM77" i="22"/>
  <c r="O77" i="29" s="1"/>
  <c r="DM76" i="22"/>
  <c r="O76" i="29" s="1"/>
  <c r="DM75" i="22"/>
  <c r="O75" i="29" s="1"/>
  <c r="DM74" i="22"/>
  <c r="O74" i="29" s="1"/>
  <c r="DM73" i="22"/>
  <c r="O73" i="29" s="1"/>
  <c r="DM72" i="22"/>
  <c r="O72" i="29" s="1"/>
  <c r="DM71" i="22"/>
  <c r="O71" i="29" s="1"/>
  <c r="DM70" i="22"/>
  <c r="O70" i="29" s="1"/>
  <c r="DM69" i="22"/>
  <c r="O69" i="29" s="1"/>
  <c r="DM68" i="22"/>
  <c r="O68" i="29" s="1"/>
  <c r="DM67" i="22"/>
  <c r="O67" i="29" s="1"/>
  <c r="DM66" i="22"/>
  <c r="O66" i="29" s="1"/>
  <c r="DM65" i="22"/>
  <c r="O65" i="29" s="1"/>
  <c r="DM64" i="22"/>
  <c r="O64" i="29" s="1"/>
  <c r="DM63" i="22"/>
  <c r="O63" i="29" s="1"/>
  <c r="DM62" i="22"/>
  <c r="O62" i="29" s="1"/>
  <c r="DM61" i="22"/>
  <c r="O61" i="29" s="1"/>
  <c r="DM60" i="22"/>
  <c r="O60" i="29" s="1"/>
  <c r="DM59" i="22"/>
  <c r="O59" i="29" s="1"/>
  <c r="DM58" i="22"/>
  <c r="O58" i="29" s="1"/>
  <c r="DM57" i="22"/>
  <c r="O57" i="29" s="1"/>
  <c r="DM56" i="22"/>
  <c r="O56" i="29" s="1"/>
  <c r="DM55" i="22"/>
  <c r="O55" i="29" s="1"/>
  <c r="DM54" i="22"/>
  <c r="O54" i="29" s="1"/>
  <c r="DM53" i="22"/>
  <c r="O53" i="29" s="1"/>
  <c r="DM52" i="22"/>
  <c r="O52" i="29" s="1"/>
  <c r="DM51" i="22"/>
  <c r="O51" i="29" s="1"/>
  <c r="DM50" i="22"/>
  <c r="O50" i="29" s="1"/>
  <c r="DM49" i="22"/>
  <c r="O49" i="29" s="1"/>
  <c r="DM48" i="22"/>
  <c r="O48" i="29" s="1"/>
  <c r="DM47" i="22"/>
  <c r="O47" i="29" s="1"/>
  <c r="DM46" i="22"/>
  <c r="O46" i="29" s="1"/>
  <c r="DM45" i="22"/>
  <c r="O45" i="29" s="1"/>
  <c r="DM44" i="22"/>
  <c r="O44" i="29" s="1"/>
  <c r="DM43" i="22"/>
  <c r="O43" i="29" s="1"/>
  <c r="DM42" i="22"/>
  <c r="O42" i="29" s="1"/>
  <c r="DM41" i="22"/>
  <c r="O41" i="29" s="1"/>
  <c r="DM40" i="22"/>
  <c r="O40" i="29" s="1"/>
  <c r="DM39" i="22"/>
  <c r="O39" i="29" s="1"/>
  <c r="DM38" i="22"/>
  <c r="O38" i="29" s="1"/>
  <c r="DM37" i="22"/>
  <c r="O37" i="29" s="1"/>
  <c r="DM36" i="22"/>
  <c r="O36" i="29" s="1"/>
  <c r="DM35" i="22"/>
  <c r="O35" i="29" s="1"/>
  <c r="DM34" i="22"/>
  <c r="O34" i="29" s="1"/>
  <c r="DM33" i="22"/>
  <c r="O33" i="29" s="1"/>
  <c r="DM32" i="22"/>
  <c r="O32" i="29" s="1"/>
  <c r="DM31" i="22"/>
  <c r="O31" i="29" s="1"/>
  <c r="DM30" i="22"/>
  <c r="O30" i="29" s="1"/>
  <c r="DM29" i="22"/>
  <c r="O29" i="29" s="1"/>
  <c r="DM28" i="22"/>
  <c r="O28" i="29" s="1"/>
  <c r="DM27" i="22"/>
  <c r="O27" i="29" s="1"/>
  <c r="DM26" i="22"/>
  <c r="O26" i="29" s="1"/>
  <c r="DM25" i="22"/>
  <c r="O25" i="29" s="1"/>
  <c r="DM24" i="22"/>
  <c r="O24" i="29" s="1"/>
  <c r="DM23" i="22"/>
  <c r="O23" i="29" s="1"/>
  <c r="DM22" i="22"/>
  <c r="O22" i="29" s="1"/>
  <c r="DM21" i="22"/>
  <c r="O21" i="29" s="1"/>
  <c r="DM20" i="22"/>
  <c r="O20" i="29" s="1"/>
  <c r="DM19" i="22"/>
  <c r="O19" i="29" s="1"/>
  <c r="DM18" i="22"/>
  <c r="O18" i="29" s="1"/>
  <c r="DM17" i="22"/>
  <c r="O17" i="29" s="1"/>
  <c r="DM16" i="22"/>
  <c r="O16" i="29" s="1"/>
  <c r="DM15" i="22"/>
  <c r="O15" i="29" s="1"/>
  <c r="DM14" i="22"/>
  <c r="O14" i="29" s="1"/>
  <c r="DM13" i="22"/>
  <c r="O13" i="29" s="1"/>
  <c r="DM12" i="22"/>
  <c r="O12" i="29" s="1"/>
  <c r="DM11" i="22"/>
  <c r="O11" i="29" s="1"/>
  <c r="DM10" i="22"/>
  <c r="O10" i="29" s="1"/>
  <c r="DM9" i="22"/>
  <c r="O9" i="29" s="1"/>
  <c r="DM8" i="22"/>
  <c r="O8" i="29" s="1"/>
  <c r="DM7" i="22"/>
  <c r="O7" i="29" s="1"/>
  <c r="DM6" i="22"/>
  <c r="O6" i="29" s="1"/>
  <c r="DM5" i="22"/>
  <c r="O5" i="29" s="1"/>
  <c r="DM4" i="22"/>
  <c r="O4" i="29" s="1"/>
  <c r="DM3" i="22"/>
  <c r="DL99" i="2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26" s="1"/>
  <c r="DM97" i="21"/>
  <c r="O97" i="26" s="1"/>
  <c r="DM96" i="21"/>
  <c r="O96" i="26" s="1"/>
  <c r="DM95" i="21"/>
  <c r="O95" i="26" s="1"/>
  <c r="DM94" i="21"/>
  <c r="O94" i="26" s="1"/>
  <c r="DM93" i="21"/>
  <c r="O93" i="26" s="1"/>
  <c r="DM92" i="21"/>
  <c r="O92" i="26" s="1"/>
  <c r="DM91" i="21"/>
  <c r="O91" i="26" s="1"/>
  <c r="DM90" i="21"/>
  <c r="O90" i="26" s="1"/>
  <c r="DM89" i="21"/>
  <c r="O89" i="26" s="1"/>
  <c r="DM88" i="21"/>
  <c r="O88" i="26" s="1"/>
  <c r="DM87" i="21"/>
  <c r="O87" i="26" s="1"/>
  <c r="DM86" i="21"/>
  <c r="O86" i="26" s="1"/>
  <c r="DM85" i="21"/>
  <c r="O85" i="26" s="1"/>
  <c r="DM84" i="21"/>
  <c r="O84" i="26" s="1"/>
  <c r="DM83" i="21"/>
  <c r="O83" i="26" s="1"/>
  <c r="DM82" i="21"/>
  <c r="O82" i="26" s="1"/>
  <c r="DM81" i="21"/>
  <c r="O81" i="26" s="1"/>
  <c r="DM80" i="21"/>
  <c r="O80" i="26" s="1"/>
  <c r="DM79" i="21"/>
  <c r="O79" i="26" s="1"/>
  <c r="DM78" i="21"/>
  <c r="O78" i="26" s="1"/>
  <c r="DM77" i="21"/>
  <c r="O77" i="26" s="1"/>
  <c r="DM76" i="21"/>
  <c r="O76" i="26" s="1"/>
  <c r="DM75" i="21"/>
  <c r="O75" i="26" s="1"/>
  <c r="DM74" i="21"/>
  <c r="O74" i="26" s="1"/>
  <c r="DM73" i="21"/>
  <c r="O73" i="26" s="1"/>
  <c r="DM72" i="21"/>
  <c r="O72" i="26" s="1"/>
  <c r="DM71" i="21"/>
  <c r="O71" i="26" s="1"/>
  <c r="DM70" i="21"/>
  <c r="O70" i="26" s="1"/>
  <c r="DM69" i="21"/>
  <c r="O69" i="26" s="1"/>
  <c r="DM68" i="21"/>
  <c r="O68" i="26" s="1"/>
  <c r="DM67" i="21"/>
  <c r="O67" i="26" s="1"/>
  <c r="DM66" i="21"/>
  <c r="O66" i="26" s="1"/>
  <c r="DM65" i="21"/>
  <c r="O65" i="26" s="1"/>
  <c r="DM64" i="21"/>
  <c r="O64" i="26" s="1"/>
  <c r="DM63" i="21"/>
  <c r="O63" i="26" s="1"/>
  <c r="DM62" i="21"/>
  <c r="O62" i="26" s="1"/>
  <c r="DM61" i="21"/>
  <c r="O61" i="26" s="1"/>
  <c r="DM60" i="21"/>
  <c r="O60" i="26" s="1"/>
  <c r="DM59" i="21"/>
  <c r="O59" i="26" s="1"/>
  <c r="DM58" i="21"/>
  <c r="O58" i="26" s="1"/>
  <c r="DM57" i="21"/>
  <c r="O57" i="26" s="1"/>
  <c r="DM56" i="21"/>
  <c r="O56" i="26" s="1"/>
  <c r="DM55" i="21"/>
  <c r="O55" i="26" s="1"/>
  <c r="DM54" i="21"/>
  <c r="O54" i="26" s="1"/>
  <c r="DM53" i="21"/>
  <c r="O53" i="26" s="1"/>
  <c r="DM52" i="21"/>
  <c r="O52" i="26" s="1"/>
  <c r="DM51" i="21"/>
  <c r="O51" i="26" s="1"/>
  <c r="DM50" i="21"/>
  <c r="O50" i="26" s="1"/>
  <c r="DM49" i="21"/>
  <c r="O49" i="26" s="1"/>
  <c r="DM48" i="21"/>
  <c r="O48" i="26" s="1"/>
  <c r="DM47" i="21"/>
  <c r="O47" i="26" s="1"/>
  <c r="DM46" i="21"/>
  <c r="O46" i="26" s="1"/>
  <c r="DM45" i="21"/>
  <c r="O45" i="26" s="1"/>
  <c r="DM44" i="21"/>
  <c r="O44" i="26" s="1"/>
  <c r="DM43" i="21"/>
  <c r="O43" i="26" s="1"/>
  <c r="DM42" i="21"/>
  <c r="O42" i="26" s="1"/>
  <c r="DM41" i="21"/>
  <c r="O41" i="26" s="1"/>
  <c r="DM40" i="21"/>
  <c r="O40" i="26" s="1"/>
  <c r="DM39" i="21"/>
  <c r="O39" i="26" s="1"/>
  <c r="DM38" i="21"/>
  <c r="O38" i="26" s="1"/>
  <c r="DM37" i="21"/>
  <c r="O37" i="26" s="1"/>
  <c r="DM36" i="21"/>
  <c r="O36" i="26" s="1"/>
  <c r="DM35" i="21"/>
  <c r="O35" i="26" s="1"/>
  <c r="DM34" i="21"/>
  <c r="O34" i="26" s="1"/>
  <c r="DM33" i="21"/>
  <c r="O33" i="26" s="1"/>
  <c r="DM32" i="21"/>
  <c r="O32" i="26" s="1"/>
  <c r="DM31" i="21"/>
  <c r="O31" i="26" s="1"/>
  <c r="DM30" i="21"/>
  <c r="O30" i="26" s="1"/>
  <c r="DM29" i="21"/>
  <c r="O29" i="26" s="1"/>
  <c r="DM28" i="21"/>
  <c r="O28" i="26" s="1"/>
  <c r="DM27" i="21"/>
  <c r="O27" i="26" s="1"/>
  <c r="DM26" i="21"/>
  <c r="O26" i="26" s="1"/>
  <c r="DM25" i="21"/>
  <c r="O25" i="26" s="1"/>
  <c r="DM24" i="21"/>
  <c r="O24" i="26" s="1"/>
  <c r="DM23" i="21"/>
  <c r="O23" i="26" s="1"/>
  <c r="DM22" i="21"/>
  <c r="O22" i="26" s="1"/>
  <c r="DM21" i="21"/>
  <c r="O21" i="26" s="1"/>
  <c r="DM20" i="21"/>
  <c r="O20" i="26" s="1"/>
  <c r="DM19" i="21"/>
  <c r="O19" i="26" s="1"/>
  <c r="DM18" i="21"/>
  <c r="O18" i="26" s="1"/>
  <c r="DM17" i="21"/>
  <c r="O17" i="26" s="1"/>
  <c r="DM16" i="21"/>
  <c r="O16" i="26" s="1"/>
  <c r="DM15" i="21"/>
  <c r="O15" i="26" s="1"/>
  <c r="DM14" i="21"/>
  <c r="O14" i="26" s="1"/>
  <c r="DM13" i="21"/>
  <c r="O13" i="26" s="1"/>
  <c r="DM12" i="21"/>
  <c r="O12" i="26" s="1"/>
  <c r="DM11" i="21"/>
  <c r="O11" i="26" s="1"/>
  <c r="DM10" i="21"/>
  <c r="O10" i="26" s="1"/>
  <c r="DM9" i="21"/>
  <c r="O9" i="26" s="1"/>
  <c r="DM8" i="21"/>
  <c r="O8" i="26" s="1"/>
  <c r="DM7" i="21"/>
  <c r="O7" i="26" s="1"/>
  <c r="DM6" i="21"/>
  <c r="O6" i="26" s="1"/>
  <c r="DM5" i="21"/>
  <c r="O5" i="26" s="1"/>
  <c r="DM4" i="21"/>
  <c r="O4" i="26" s="1"/>
  <c r="DM3" i="21"/>
  <c r="DM4" i="20"/>
  <c r="O4" i="24" s="1"/>
  <c r="DM5" i="20"/>
  <c r="O5" i="24" s="1"/>
  <c r="DM6" i="20"/>
  <c r="O6" i="24" s="1"/>
  <c r="DM7" i="20"/>
  <c r="O7" i="24" s="1"/>
  <c r="DM8" i="20"/>
  <c r="O8" i="24" s="1"/>
  <c r="DM9" i="20"/>
  <c r="O9" i="24" s="1"/>
  <c r="DM10" i="20"/>
  <c r="O10" i="24" s="1"/>
  <c r="DM11" i="20"/>
  <c r="O11" i="24" s="1"/>
  <c r="DM12" i="20"/>
  <c r="O12" i="24" s="1"/>
  <c r="DM13" i="20"/>
  <c r="O13" i="24" s="1"/>
  <c r="DM14" i="20"/>
  <c r="O14" i="24" s="1"/>
  <c r="DM15" i="20"/>
  <c r="O15" i="24" s="1"/>
  <c r="DM16" i="20"/>
  <c r="O16" i="24" s="1"/>
  <c r="DM17" i="20"/>
  <c r="O17" i="24" s="1"/>
  <c r="DM18" i="20"/>
  <c r="O18" i="24" s="1"/>
  <c r="DM19" i="20"/>
  <c r="O19" i="24" s="1"/>
  <c r="DM20" i="20"/>
  <c r="O20" i="24" s="1"/>
  <c r="DM21" i="20"/>
  <c r="O21" i="24" s="1"/>
  <c r="DM22" i="20"/>
  <c r="O22" i="24" s="1"/>
  <c r="DM23" i="20"/>
  <c r="O23" i="24" s="1"/>
  <c r="DM24" i="20"/>
  <c r="O24" i="24" s="1"/>
  <c r="DM25" i="20"/>
  <c r="O25" i="24" s="1"/>
  <c r="DM26" i="20"/>
  <c r="O26" i="24" s="1"/>
  <c r="DM27" i="20"/>
  <c r="O27" i="24" s="1"/>
  <c r="DM28" i="20"/>
  <c r="O28" i="24" s="1"/>
  <c r="DM29" i="20"/>
  <c r="O29" i="24" s="1"/>
  <c r="DM30" i="20"/>
  <c r="O30" i="24" s="1"/>
  <c r="DM31" i="20"/>
  <c r="O31" i="24" s="1"/>
  <c r="DM32" i="20"/>
  <c r="O32" i="24" s="1"/>
  <c r="DM33" i="20"/>
  <c r="O33" i="24" s="1"/>
  <c r="DM34" i="20"/>
  <c r="O34" i="24" s="1"/>
  <c r="DM35" i="20"/>
  <c r="O35" i="24" s="1"/>
  <c r="DM36" i="20"/>
  <c r="O36" i="24" s="1"/>
  <c r="DM37" i="20"/>
  <c r="O37" i="24" s="1"/>
  <c r="DM38" i="20"/>
  <c r="O38" i="24" s="1"/>
  <c r="DM39" i="20"/>
  <c r="O39" i="24" s="1"/>
  <c r="DM40" i="20"/>
  <c r="O40" i="24" s="1"/>
  <c r="DM41" i="20"/>
  <c r="O41" i="24" s="1"/>
  <c r="DM42" i="20"/>
  <c r="O42" i="24" s="1"/>
  <c r="DM43" i="20"/>
  <c r="O43" i="24" s="1"/>
  <c r="DM44" i="20"/>
  <c r="O44" i="24" s="1"/>
  <c r="DM45" i="20"/>
  <c r="O45" i="24" s="1"/>
  <c r="DM46" i="20"/>
  <c r="O46" i="24" s="1"/>
  <c r="DM47" i="20"/>
  <c r="O47" i="24" s="1"/>
  <c r="DM48" i="20"/>
  <c r="O48" i="24" s="1"/>
  <c r="DM49" i="20"/>
  <c r="O49" i="24" s="1"/>
  <c r="DM50" i="20"/>
  <c r="O50" i="24" s="1"/>
  <c r="DM51" i="20"/>
  <c r="O51" i="24" s="1"/>
  <c r="DM52" i="20"/>
  <c r="O52" i="24" s="1"/>
  <c r="DM53" i="20"/>
  <c r="O53" i="24" s="1"/>
  <c r="DM54" i="20"/>
  <c r="O54" i="24" s="1"/>
  <c r="DM55" i="20"/>
  <c r="O55" i="24" s="1"/>
  <c r="DM56" i="20"/>
  <c r="O56" i="24" s="1"/>
  <c r="DM57" i="20"/>
  <c r="O57" i="24" s="1"/>
  <c r="DM58" i="20"/>
  <c r="O58" i="24" s="1"/>
  <c r="DM59" i="20"/>
  <c r="O59" i="24" s="1"/>
  <c r="DM60" i="20"/>
  <c r="O60" i="24" s="1"/>
  <c r="DM61" i="20"/>
  <c r="O61" i="24" s="1"/>
  <c r="DM62" i="20"/>
  <c r="O62" i="24" s="1"/>
  <c r="DM63" i="20"/>
  <c r="O63" i="24" s="1"/>
  <c r="DM64" i="20"/>
  <c r="O64" i="24" s="1"/>
  <c r="DM65" i="20"/>
  <c r="O65" i="24" s="1"/>
  <c r="DM66" i="20"/>
  <c r="O66" i="24" s="1"/>
  <c r="DM67" i="20"/>
  <c r="O67" i="24" s="1"/>
  <c r="DM68" i="20"/>
  <c r="O68" i="24" s="1"/>
  <c r="DM69" i="20"/>
  <c r="O69" i="24" s="1"/>
  <c r="DM70" i="20"/>
  <c r="O70" i="24" s="1"/>
  <c r="DM71" i="20"/>
  <c r="O71" i="24" s="1"/>
  <c r="DM72" i="20"/>
  <c r="O72" i="24" s="1"/>
  <c r="DM73" i="20"/>
  <c r="O73" i="24" s="1"/>
  <c r="DM74" i="20"/>
  <c r="O74" i="24" s="1"/>
  <c r="DM75" i="20"/>
  <c r="O75" i="24" s="1"/>
  <c r="DM76" i="20"/>
  <c r="O76" i="24" s="1"/>
  <c r="DM77" i="20"/>
  <c r="O77" i="24" s="1"/>
  <c r="DM78" i="20"/>
  <c r="O78" i="24" s="1"/>
  <c r="DM79" i="20"/>
  <c r="O79" i="24" s="1"/>
  <c r="DM80" i="20"/>
  <c r="O80" i="24" s="1"/>
  <c r="DM81" i="20"/>
  <c r="O81" i="24" s="1"/>
  <c r="DM82" i="20"/>
  <c r="O82" i="24" s="1"/>
  <c r="DM83" i="20"/>
  <c r="O83" i="24" s="1"/>
  <c r="DM84" i="20"/>
  <c r="O84" i="24" s="1"/>
  <c r="DM85" i="20"/>
  <c r="O85" i="24" s="1"/>
  <c r="DM86" i="20"/>
  <c r="O86" i="24" s="1"/>
  <c r="DM87" i="20"/>
  <c r="O87" i="24" s="1"/>
  <c r="DM88" i="20"/>
  <c r="O88" i="24" s="1"/>
  <c r="DM89" i="20"/>
  <c r="O89" i="24" s="1"/>
  <c r="DM90" i="20"/>
  <c r="O90" i="24" s="1"/>
  <c r="DM91" i="20"/>
  <c r="O91" i="24" s="1"/>
  <c r="DM92" i="20"/>
  <c r="O92" i="24" s="1"/>
  <c r="DM93" i="20"/>
  <c r="O93" i="24" s="1"/>
  <c r="DM94" i="20"/>
  <c r="O94" i="24" s="1"/>
  <c r="DM95" i="20"/>
  <c r="O95" i="24" s="1"/>
  <c r="DM96" i="20"/>
  <c r="O96" i="24" s="1"/>
  <c r="DM97" i="20"/>
  <c r="O97" i="24" s="1"/>
  <c r="DM98" i="20"/>
  <c r="O98" i="24" s="1"/>
  <c r="DM3" i="20"/>
  <c r="O3" i="24" s="1"/>
  <c r="DL99" i="20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DM99" i="21" l="1"/>
  <c r="O3" i="26"/>
  <c r="DM99" i="22"/>
  <c r="O3" i="29"/>
  <c r="DM99" i="23"/>
  <c r="O3" i="28"/>
  <c r="DM99" i="67"/>
  <c r="O3" i="30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T2" i="79" s="1"/>
  <c r="A1" i="75"/>
  <c r="A1" i="74"/>
  <c r="DM99" i="11" l="1"/>
  <c r="DM99" i="31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6"/>
  <c r="H25"/>
  <c r="H22"/>
  <c r="H20"/>
  <c r="H18"/>
  <c r="H17"/>
  <c r="H16"/>
  <c r="H15"/>
  <c r="H14"/>
  <c r="H13"/>
  <c r="H12"/>
  <c r="H11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J99"/>
  <c r="L99"/>
  <c r="M3"/>
  <c r="G99"/>
  <c r="F99"/>
  <c r="E99"/>
  <c r="D99"/>
  <c r="H98"/>
  <c r="I98" s="1"/>
  <c r="M98" s="1"/>
  <c r="H97"/>
  <c r="I97" s="1"/>
  <c r="M97" s="1"/>
  <c r="H96"/>
  <c r="I96" s="1"/>
  <c r="M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M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M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M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M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M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M36" s="1"/>
  <c r="H35"/>
  <c r="I35" s="1"/>
  <c r="M35" s="1"/>
  <c r="H34"/>
  <c r="I34" s="1"/>
  <c r="M34" s="1"/>
  <c r="H33"/>
  <c r="I33" s="1"/>
  <c r="M33" s="1"/>
  <c r="H32"/>
  <c r="I32" s="1"/>
  <c r="M32" s="1"/>
  <c r="H31"/>
  <c r="I31" s="1"/>
  <c r="M31" s="1"/>
  <c r="H30"/>
  <c r="I30" s="1"/>
  <c r="M30" s="1"/>
  <c r="H29"/>
  <c r="I29" s="1"/>
  <c r="M29" s="1"/>
  <c r="H28"/>
  <c r="I28" s="1"/>
  <c r="M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M16" s="1"/>
  <c r="H15"/>
  <c r="I15" s="1"/>
  <c r="M15" s="1"/>
  <c r="H14"/>
  <c r="I14" s="1"/>
  <c r="M14" s="1"/>
  <c r="H13"/>
  <c r="I13" s="1"/>
  <c r="M13" s="1"/>
  <c r="H12"/>
  <c r="I12" s="1"/>
  <c r="M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I99" i="73" l="1"/>
  <c r="M77"/>
  <c r="M99" s="1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M99"/>
  <c r="AG109"/>
  <c r="AH109"/>
  <c r="AI109"/>
  <c r="AJ109"/>
  <c r="AK109"/>
  <c r="AL109"/>
  <c r="AM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O99" s="1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J3"/>
  <c r="AI3"/>
  <c r="AI99" s="1"/>
  <c r="Z3"/>
  <c r="Y3"/>
  <c r="AJ99"/>
  <c r="AM99"/>
  <c r="AN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L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B4" i="61" s="1"/>
  <c r="AF4" i="14"/>
  <c r="AG4"/>
  <c r="AH4"/>
  <c r="AI4"/>
  <c r="AB4" i="63" s="1"/>
  <c r="AJ4" i="14"/>
  <c r="AE5"/>
  <c r="AF5"/>
  <c r="AG5"/>
  <c r="AB5" i="62" s="1"/>
  <c r="AH5" i="14"/>
  <c r="AI5"/>
  <c r="AJ5"/>
  <c r="AE6"/>
  <c r="AF6"/>
  <c r="AG6"/>
  <c r="AH6"/>
  <c r="AI6"/>
  <c r="AJ6"/>
  <c r="AE7"/>
  <c r="AF7"/>
  <c r="AG7"/>
  <c r="AH7"/>
  <c r="AI7"/>
  <c r="AJ7"/>
  <c r="AE8"/>
  <c r="AB8" i="61" s="1"/>
  <c r="AF8" i="14"/>
  <c r="AG8"/>
  <c r="AH8"/>
  <c r="AI8"/>
  <c r="AB8" i="63" s="1"/>
  <c r="AJ8" i="14"/>
  <c r="AE9"/>
  <c r="AF9"/>
  <c r="AG9"/>
  <c r="AB9" i="62" s="1"/>
  <c r="AH9" i="14"/>
  <c r="AI9"/>
  <c r="AJ9"/>
  <c r="AE10"/>
  <c r="AF10"/>
  <c r="AG10"/>
  <c r="AH10"/>
  <c r="AI10"/>
  <c r="AJ10"/>
  <c r="AE11"/>
  <c r="AF11"/>
  <c r="AG11"/>
  <c r="AH11"/>
  <c r="AI11"/>
  <c r="AJ11"/>
  <c r="AE12"/>
  <c r="AB12" i="61" s="1"/>
  <c r="AF12" i="14"/>
  <c r="AG12"/>
  <c r="AH12"/>
  <c r="AI12"/>
  <c r="AB12" i="63" s="1"/>
  <c r="AJ12" i="14"/>
  <c r="AE13"/>
  <c r="AF13"/>
  <c r="AG13"/>
  <c r="AH13"/>
  <c r="AI13"/>
  <c r="AJ13"/>
  <c r="AE14"/>
  <c r="AF14"/>
  <c r="AG14"/>
  <c r="AH14"/>
  <c r="AI14"/>
  <c r="AJ14"/>
  <c r="AE15"/>
  <c r="AF15"/>
  <c r="AG15"/>
  <c r="AH15"/>
  <c r="AI15"/>
  <c r="AJ15"/>
  <c r="AE16"/>
  <c r="AB16" i="61" s="1"/>
  <c r="AF16" i="14"/>
  <c r="AG16"/>
  <c r="AH16"/>
  <c r="AI16"/>
  <c r="AB16" i="63" s="1"/>
  <c r="AJ16" i="14"/>
  <c r="AE17"/>
  <c r="AF17"/>
  <c r="AG17"/>
  <c r="AB17" i="62" s="1"/>
  <c r="AH17" i="14"/>
  <c r="AI17"/>
  <c r="AJ17"/>
  <c r="AE18"/>
  <c r="AF18"/>
  <c r="AG18"/>
  <c r="AH18"/>
  <c r="AI18"/>
  <c r="AJ18"/>
  <c r="AE19"/>
  <c r="AF19"/>
  <c r="AG19"/>
  <c r="AH19"/>
  <c r="AI19"/>
  <c r="AJ19"/>
  <c r="AE20"/>
  <c r="AB20" i="61" s="1"/>
  <c r="AF20" i="14"/>
  <c r="AG20"/>
  <c r="AH20"/>
  <c r="AB20" i="62" s="1"/>
  <c r="AI20" i="14"/>
  <c r="AJ20"/>
  <c r="AE21"/>
  <c r="AF21"/>
  <c r="AG21"/>
  <c r="AH21"/>
  <c r="AI21"/>
  <c r="AJ21"/>
  <c r="AE22"/>
  <c r="AF22"/>
  <c r="AG22"/>
  <c r="AH22"/>
  <c r="AI22"/>
  <c r="AJ22"/>
  <c r="AE23"/>
  <c r="AF23"/>
  <c r="AG23"/>
  <c r="AH23"/>
  <c r="AI23"/>
  <c r="AJ23"/>
  <c r="AE24"/>
  <c r="AB24" i="61" s="1"/>
  <c r="AF24" i="14"/>
  <c r="AG24"/>
  <c r="AH24"/>
  <c r="AB24" i="62" s="1"/>
  <c r="AI24" i="14"/>
  <c r="AB24" i="63" s="1"/>
  <c r="AJ24" i="14"/>
  <c r="AE25"/>
  <c r="AF25"/>
  <c r="AG25"/>
  <c r="AB25" i="62" s="1"/>
  <c r="AH25" i="14"/>
  <c r="AI25"/>
  <c r="AJ25"/>
  <c r="AE26"/>
  <c r="AF26"/>
  <c r="AG26"/>
  <c r="AH26"/>
  <c r="AI26"/>
  <c r="AJ26"/>
  <c r="AE27"/>
  <c r="AF27"/>
  <c r="AG27"/>
  <c r="AH27"/>
  <c r="AI27"/>
  <c r="AJ27"/>
  <c r="AE28"/>
  <c r="AB28" i="61" s="1"/>
  <c r="AF28" i="14"/>
  <c r="AG28"/>
  <c r="AH28"/>
  <c r="AI28"/>
  <c r="AB28" i="63" s="1"/>
  <c r="AJ28" i="14"/>
  <c r="AE29"/>
  <c r="AF29"/>
  <c r="AG29"/>
  <c r="AB29" i="62" s="1"/>
  <c r="AH29" i="14"/>
  <c r="AI29"/>
  <c r="AJ29"/>
  <c r="AE30"/>
  <c r="AF30"/>
  <c r="AG30"/>
  <c r="AH30"/>
  <c r="AI30"/>
  <c r="AJ30"/>
  <c r="AE31"/>
  <c r="AF31"/>
  <c r="AG31"/>
  <c r="AH31"/>
  <c r="AI31"/>
  <c r="AJ31"/>
  <c r="AE32"/>
  <c r="AB32" i="61" s="1"/>
  <c r="AF32" i="14"/>
  <c r="AG32"/>
  <c r="AH32"/>
  <c r="AB32" i="62" s="1"/>
  <c r="AI32" i="14"/>
  <c r="AJ32"/>
  <c r="AE33"/>
  <c r="AF33"/>
  <c r="AG33"/>
  <c r="AH33"/>
  <c r="AI33"/>
  <c r="AJ33"/>
  <c r="AE34"/>
  <c r="AF34"/>
  <c r="AG34"/>
  <c r="AH34"/>
  <c r="AI34"/>
  <c r="AJ34"/>
  <c r="AE35"/>
  <c r="AF35"/>
  <c r="AG35"/>
  <c r="AH35"/>
  <c r="AI35"/>
  <c r="AJ35"/>
  <c r="AE36"/>
  <c r="AF36"/>
  <c r="AG36"/>
  <c r="AH36"/>
  <c r="AB36" i="62" s="1"/>
  <c r="AI36" i="14"/>
  <c r="AB36" i="63" s="1"/>
  <c r="AJ36" i="14"/>
  <c r="AE37"/>
  <c r="AF37"/>
  <c r="AG37"/>
  <c r="AH37"/>
  <c r="AI37"/>
  <c r="AJ37"/>
  <c r="AE38"/>
  <c r="AF38"/>
  <c r="AG38"/>
  <c r="AH38"/>
  <c r="AI38"/>
  <c r="AJ38"/>
  <c r="AE39"/>
  <c r="AF39"/>
  <c r="AG39"/>
  <c r="AH39"/>
  <c r="AI39"/>
  <c r="AJ39"/>
  <c r="AE40"/>
  <c r="AB40" i="61" s="1"/>
  <c r="AF40" i="14"/>
  <c r="AG40"/>
  <c r="AH40"/>
  <c r="AB40" i="62" s="1"/>
  <c r="AI40" i="14"/>
  <c r="AB40" i="63" s="1"/>
  <c r="AJ40" i="14"/>
  <c r="AE41"/>
  <c r="AF41"/>
  <c r="AG41"/>
  <c r="AH41"/>
  <c r="AI41"/>
  <c r="AJ41"/>
  <c r="AE42"/>
  <c r="AF42"/>
  <c r="AG42"/>
  <c r="AH42"/>
  <c r="AI42"/>
  <c r="AJ42"/>
  <c r="AE43"/>
  <c r="AF43"/>
  <c r="AG43"/>
  <c r="AH43"/>
  <c r="AI43"/>
  <c r="AJ43"/>
  <c r="AE44"/>
  <c r="AF44"/>
  <c r="AG44"/>
  <c r="AH44"/>
  <c r="AB44" i="62" s="1"/>
  <c r="AI44" i="14"/>
  <c r="AJ44"/>
  <c r="AE45"/>
  <c r="AF45"/>
  <c r="AG45"/>
  <c r="AH45"/>
  <c r="AI45"/>
  <c r="AJ45"/>
  <c r="AE46"/>
  <c r="AF46"/>
  <c r="AG46"/>
  <c r="AH46"/>
  <c r="AI46"/>
  <c r="AJ46"/>
  <c r="AE47"/>
  <c r="AF47"/>
  <c r="AG47"/>
  <c r="AH47"/>
  <c r="AI47"/>
  <c r="AJ47"/>
  <c r="AE48"/>
  <c r="AB48" i="61" s="1"/>
  <c r="AF48" i="14"/>
  <c r="AG48"/>
  <c r="AH48"/>
  <c r="AI48"/>
  <c r="AJ48"/>
  <c r="AE49"/>
  <c r="AF49"/>
  <c r="AG49"/>
  <c r="AB49" i="62" s="1"/>
  <c r="AH49" i="14"/>
  <c r="AI49"/>
  <c r="AJ49"/>
  <c r="AE50"/>
  <c r="AF50"/>
  <c r="AG50"/>
  <c r="AH50"/>
  <c r="AI50"/>
  <c r="AJ50"/>
  <c r="AE51"/>
  <c r="AF51"/>
  <c r="AG51"/>
  <c r="AH51"/>
  <c r="AI51"/>
  <c r="AJ51"/>
  <c r="AE52"/>
  <c r="AB52" i="61" s="1"/>
  <c r="AF52" i="14"/>
  <c r="AG52"/>
  <c r="AH52"/>
  <c r="AB52" i="62" s="1"/>
  <c r="AI52" i="14"/>
  <c r="AB52" i="63" s="1"/>
  <c r="AJ52" i="14"/>
  <c r="AE53"/>
  <c r="AF53"/>
  <c r="AG53"/>
  <c r="AB53" i="62" s="1"/>
  <c r="AH53" i="14"/>
  <c r="AI53"/>
  <c r="AJ53"/>
  <c r="AE54"/>
  <c r="AF54"/>
  <c r="AG54"/>
  <c r="AH54"/>
  <c r="AI54"/>
  <c r="AJ54"/>
  <c r="AE55"/>
  <c r="AF55"/>
  <c r="AG55"/>
  <c r="AH55"/>
  <c r="AI55"/>
  <c r="AJ55"/>
  <c r="AE56"/>
  <c r="AB56" i="61" s="1"/>
  <c r="AF56" i="14"/>
  <c r="AG56"/>
  <c r="AH56"/>
  <c r="AB56" i="62" s="1"/>
  <c r="AI56" i="14"/>
  <c r="AJ56"/>
  <c r="AE57"/>
  <c r="AF57"/>
  <c r="AG57"/>
  <c r="AH57"/>
  <c r="AI57"/>
  <c r="AJ57"/>
  <c r="AE58"/>
  <c r="AF58"/>
  <c r="AG58"/>
  <c r="AH58"/>
  <c r="AI58"/>
  <c r="AJ58"/>
  <c r="AE59"/>
  <c r="AF59"/>
  <c r="AG59"/>
  <c r="AH59"/>
  <c r="AI59"/>
  <c r="AJ59"/>
  <c r="AE60"/>
  <c r="AB60" i="61" s="1"/>
  <c r="AF60" i="14"/>
  <c r="AG60"/>
  <c r="AH60"/>
  <c r="AB60" i="62" s="1"/>
  <c r="AI60" i="14"/>
  <c r="AJ60"/>
  <c r="AE61"/>
  <c r="AF61"/>
  <c r="AG61"/>
  <c r="AB61" i="62" s="1"/>
  <c r="AH61" i="14"/>
  <c r="AI61"/>
  <c r="AJ61"/>
  <c r="AE62"/>
  <c r="AF62"/>
  <c r="AG62"/>
  <c r="AH62"/>
  <c r="AI62"/>
  <c r="AJ62"/>
  <c r="AE63"/>
  <c r="AF63"/>
  <c r="AG63"/>
  <c r="AH63"/>
  <c r="AI63"/>
  <c r="AJ63"/>
  <c r="AE64"/>
  <c r="AB64" i="61" s="1"/>
  <c r="AF64" i="14"/>
  <c r="AG64"/>
  <c r="AH64"/>
  <c r="AI64"/>
  <c r="AJ64"/>
  <c r="AE65"/>
  <c r="AF65"/>
  <c r="AG65"/>
  <c r="AH65"/>
  <c r="AI65"/>
  <c r="AJ65"/>
  <c r="AE66"/>
  <c r="AF66"/>
  <c r="AG66"/>
  <c r="AH66"/>
  <c r="AI66"/>
  <c r="AJ66"/>
  <c r="AE67"/>
  <c r="AF67"/>
  <c r="AG67"/>
  <c r="AH67"/>
  <c r="AI67"/>
  <c r="AJ67"/>
  <c r="AE68"/>
  <c r="AB68" i="61" s="1"/>
  <c r="AF68" i="14"/>
  <c r="AG68"/>
  <c r="AH68"/>
  <c r="AI68"/>
  <c r="AJ68"/>
  <c r="AE69"/>
  <c r="AF69"/>
  <c r="AG69"/>
  <c r="AH69"/>
  <c r="AI69"/>
  <c r="AB69" i="63" s="1"/>
  <c r="AJ69" i="14"/>
  <c r="AE70"/>
  <c r="AF70"/>
  <c r="AG70"/>
  <c r="AH70"/>
  <c r="AI70"/>
  <c r="AJ70"/>
  <c r="AE71"/>
  <c r="AF71"/>
  <c r="AG71"/>
  <c r="AH71"/>
  <c r="AI71"/>
  <c r="AJ71"/>
  <c r="AE72"/>
  <c r="AB72" i="61" s="1"/>
  <c r="AF72" i="14"/>
  <c r="AG72"/>
  <c r="AH72"/>
  <c r="AI72"/>
  <c r="AB72" i="63" s="1"/>
  <c r="AJ72" i="14"/>
  <c r="AE73"/>
  <c r="AB73" i="61" s="1"/>
  <c r="AF73" i="14"/>
  <c r="AG73"/>
  <c r="AB73" i="62" s="1"/>
  <c r="AH73" i="14"/>
  <c r="AI73"/>
  <c r="AB73" i="63" s="1"/>
  <c r="AJ73" i="14"/>
  <c r="AE74"/>
  <c r="AF74"/>
  <c r="AG74"/>
  <c r="AH74"/>
  <c r="AI74"/>
  <c r="AJ74"/>
  <c r="AE75"/>
  <c r="AF75"/>
  <c r="AG75"/>
  <c r="AH75"/>
  <c r="AI75"/>
  <c r="AJ75"/>
  <c r="AE76"/>
  <c r="AB76" i="61" s="1"/>
  <c r="AF76" i="14"/>
  <c r="AG76"/>
  <c r="AH76"/>
  <c r="AI76"/>
  <c r="AB76" i="63" s="1"/>
  <c r="AJ76" i="14"/>
  <c r="AE77"/>
  <c r="AB77" i="61" s="1"/>
  <c r="AF77" i="14"/>
  <c r="AG77"/>
  <c r="AH77"/>
  <c r="AI77"/>
  <c r="AB77" i="63" s="1"/>
  <c r="AJ77" i="14"/>
  <c r="AE78"/>
  <c r="AF78"/>
  <c r="AG78"/>
  <c r="AH78"/>
  <c r="AI78"/>
  <c r="AJ78"/>
  <c r="AE79"/>
  <c r="AF79"/>
  <c r="AG79"/>
  <c r="AH79"/>
  <c r="AI79"/>
  <c r="AJ79"/>
  <c r="AE80"/>
  <c r="AB80" i="61" s="1"/>
  <c r="AF80" i="14"/>
  <c r="AG80"/>
  <c r="AH80"/>
  <c r="AI80"/>
  <c r="AB80" i="63" s="1"/>
  <c r="AJ80" i="14"/>
  <c r="AE81"/>
  <c r="AB81" i="61" s="1"/>
  <c r="AF81" i="14"/>
  <c r="AG81"/>
  <c r="AH81"/>
  <c r="AI81"/>
  <c r="AJ81"/>
  <c r="AE82"/>
  <c r="AF82"/>
  <c r="AG82"/>
  <c r="AH82"/>
  <c r="AI82"/>
  <c r="AJ82"/>
  <c r="AE83"/>
  <c r="AF83"/>
  <c r="AG83"/>
  <c r="AH83"/>
  <c r="AI83"/>
  <c r="AJ83"/>
  <c r="AE84"/>
  <c r="AB84" i="61" s="1"/>
  <c r="AF84" i="14"/>
  <c r="AG84"/>
  <c r="AH84"/>
  <c r="AI84"/>
  <c r="AB84" i="63" s="1"/>
  <c r="AJ84" i="14"/>
  <c r="AE85"/>
  <c r="AF85"/>
  <c r="AG85"/>
  <c r="AB85" i="62" s="1"/>
  <c r="AH85" i="14"/>
  <c r="AI85"/>
  <c r="AB85" i="63" s="1"/>
  <c r="AJ85" i="14"/>
  <c r="AE86"/>
  <c r="AF86"/>
  <c r="AG86"/>
  <c r="AH86"/>
  <c r="AI86"/>
  <c r="AJ86"/>
  <c r="AE87"/>
  <c r="AF87"/>
  <c r="AG87"/>
  <c r="AH87"/>
  <c r="AI87"/>
  <c r="AJ87"/>
  <c r="AE88"/>
  <c r="AB88" i="61" s="1"/>
  <c r="AF88" i="14"/>
  <c r="AG88"/>
  <c r="AH88"/>
  <c r="AI88"/>
  <c r="AB88" i="63" s="1"/>
  <c r="AJ88" i="14"/>
  <c r="AE89"/>
  <c r="AB89" i="61" s="1"/>
  <c r="AF89" i="14"/>
  <c r="AG89"/>
  <c r="AB89" i="62" s="1"/>
  <c r="AH89" i="14"/>
  <c r="AI89"/>
  <c r="AB89" i="63" s="1"/>
  <c r="AJ89" i="14"/>
  <c r="AE90"/>
  <c r="AF90"/>
  <c r="AG90"/>
  <c r="AH90"/>
  <c r="AI90"/>
  <c r="AJ90"/>
  <c r="AE91"/>
  <c r="AF91"/>
  <c r="AG91"/>
  <c r="AH91"/>
  <c r="AI91"/>
  <c r="AJ91"/>
  <c r="AE92"/>
  <c r="AB92" i="61" s="1"/>
  <c r="AF92" i="14"/>
  <c r="AG92"/>
  <c r="AH92"/>
  <c r="AI92"/>
  <c r="AJ92"/>
  <c r="AE93"/>
  <c r="AF93"/>
  <c r="AG93"/>
  <c r="AB93" i="62" s="1"/>
  <c r="AH93" i="14"/>
  <c r="AI93"/>
  <c r="AB93" i="63" s="1"/>
  <c r="AJ93" i="14"/>
  <c r="AE94"/>
  <c r="AF94"/>
  <c r="AG94"/>
  <c r="AH94"/>
  <c r="AI94"/>
  <c r="AJ94"/>
  <c r="AE95"/>
  <c r="AF95"/>
  <c r="AG95"/>
  <c r="AH95"/>
  <c r="AI95"/>
  <c r="AJ95"/>
  <c r="AE96"/>
  <c r="AB96" i="61" s="1"/>
  <c r="AF96" i="14"/>
  <c r="AG96"/>
  <c r="AH96"/>
  <c r="AI96"/>
  <c r="AJ96"/>
  <c r="AE97"/>
  <c r="AF97"/>
  <c r="AG97"/>
  <c r="AB97" i="62" s="1"/>
  <c r="AH97" i="14"/>
  <c r="AI97"/>
  <c r="AB97" i="63" s="1"/>
  <c r="AJ97" i="14"/>
  <c r="AE98"/>
  <c r="AF98"/>
  <c r="AG98"/>
  <c r="AH98"/>
  <c r="AI98"/>
  <c r="AJ98"/>
  <c r="AF3"/>
  <c r="AG3"/>
  <c r="AH3"/>
  <c r="AB3" i="62" s="1"/>
  <c r="AI3" i="14"/>
  <c r="AJ3"/>
  <c r="AE3"/>
  <c r="X4"/>
  <c r="AA4" i="61" s="1"/>
  <c r="Y4" i="14"/>
  <c r="Z4"/>
  <c r="AA4"/>
  <c r="AB4"/>
  <c r="AC4"/>
  <c r="X5"/>
  <c r="Y5"/>
  <c r="Z5"/>
  <c r="AA5" i="62" s="1"/>
  <c r="AA5" i="14"/>
  <c r="AB5"/>
  <c r="AC5"/>
  <c r="X6"/>
  <c r="AA6" i="61" s="1"/>
  <c r="Y6" i="14"/>
  <c r="Z6"/>
  <c r="AA6"/>
  <c r="AB6"/>
  <c r="AA6" i="63" s="1"/>
  <c r="AC6" i="14"/>
  <c r="X7"/>
  <c r="Y7"/>
  <c r="Z7"/>
  <c r="AA7"/>
  <c r="AB7"/>
  <c r="AC7"/>
  <c r="X8"/>
  <c r="AA8" i="61" s="1"/>
  <c r="Y8" i="14"/>
  <c r="Z8"/>
  <c r="AA8"/>
  <c r="AB8"/>
  <c r="AA8" i="63" s="1"/>
  <c r="AC8" i="14"/>
  <c r="X9"/>
  <c r="Y9"/>
  <c r="Z9"/>
  <c r="AA9" i="62" s="1"/>
  <c r="AA9" i="14"/>
  <c r="AB9"/>
  <c r="AC9"/>
  <c r="X10"/>
  <c r="AA10" i="61" s="1"/>
  <c r="Y10" i="14"/>
  <c r="Z10"/>
  <c r="AA10"/>
  <c r="AB10"/>
  <c r="AA10" i="63" s="1"/>
  <c r="AC10" i="14"/>
  <c r="X11"/>
  <c r="Y11"/>
  <c r="Z11"/>
  <c r="AA11" i="62" s="1"/>
  <c r="AA11" i="14"/>
  <c r="AB11"/>
  <c r="AC11"/>
  <c r="X12"/>
  <c r="AA12" i="61" s="1"/>
  <c r="Y12" i="14"/>
  <c r="Z12"/>
  <c r="AA12"/>
  <c r="AB12"/>
  <c r="AA12" i="63" s="1"/>
  <c r="AC12" i="14"/>
  <c r="X13"/>
  <c r="Y13"/>
  <c r="Z13"/>
  <c r="AA13" i="62" s="1"/>
  <c r="AA13" i="14"/>
  <c r="AB13"/>
  <c r="AC13"/>
  <c r="X14"/>
  <c r="AA14" i="61" s="1"/>
  <c r="Y14" i="14"/>
  <c r="Z14"/>
  <c r="AA14"/>
  <c r="AB14"/>
  <c r="AA14" i="63" s="1"/>
  <c r="AC14" i="14"/>
  <c r="X15"/>
  <c r="Y15"/>
  <c r="Z15"/>
  <c r="AA15"/>
  <c r="AB15"/>
  <c r="AC15"/>
  <c r="X16"/>
  <c r="AA16" i="61" s="1"/>
  <c r="Y16" i="14"/>
  <c r="Z16"/>
  <c r="AA16"/>
  <c r="AB16"/>
  <c r="AA16" i="63" s="1"/>
  <c r="AC16" i="14"/>
  <c r="X17"/>
  <c r="Y17"/>
  <c r="Z17"/>
  <c r="AA17" i="62" s="1"/>
  <c r="AA17" i="14"/>
  <c r="AB17"/>
  <c r="AC17"/>
  <c r="X18"/>
  <c r="AA18" i="61" s="1"/>
  <c r="Y18" i="14"/>
  <c r="Z18"/>
  <c r="AA18"/>
  <c r="AB18"/>
  <c r="AA18" i="63" s="1"/>
  <c r="AC18" i="14"/>
  <c r="X19"/>
  <c r="Y19"/>
  <c r="Z19"/>
  <c r="AA19" i="62" s="1"/>
  <c r="AA19" i="14"/>
  <c r="AB19"/>
  <c r="AC19"/>
  <c r="X20"/>
  <c r="AA20" i="61" s="1"/>
  <c r="Y20" i="14"/>
  <c r="Z20"/>
  <c r="AA20"/>
  <c r="AB20"/>
  <c r="AA20" i="63" s="1"/>
  <c r="AC20" i="14"/>
  <c r="X21"/>
  <c r="Y21"/>
  <c r="Z21"/>
  <c r="AA21" i="62" s="1"/>
  <c r="AA21" i="14"/>
  <c r="AB21"/>
  <c r="AC21"/>
  <c r="X22"/>
  <c r="AA22" i="61" s="1"/>
  <c r="Y22" i="14"/>
  <c r="Z22"/>
  <c r="AA22"/>
  <c r="AB22"/>
  <c r="AA22" i="63" s="1"/>
  <c r="AC22" i="14"/>
  <c r="X23"/>
  <c r="Y23"/>
  <c r="Z23"/>
  <c r="AA23"/>
  <c r="AB23"/>
  <c r="AC23"/>
  <c r="X24"/>
  <c r="AA24" i="61" s="1"/>
  <c r="Y24" i="14"/>
  <c r="Z24"/>
  <c r="AA24"/>
  <c r="AB24"/>
  <c r="AA24" i="63" s="1"/>
  <c r="AC24" i="14"/>
  <c r="X25"/>
  <c r="Y25"/>
  <c r="Z25"/>
  <c r="AA25" i="62" s="1"/>
  <c r="AA25" i="14"/>
  <c r="AB25"/>
  <c r="AC25"/>
  <c r="X26"/>
  <c r="AA26" i="61" s="1"/>
  <c r="Y26" i="14"/>
  <c r="Z26"/>
  <c r="AA26"/>
  <c r="AB26"/>
  <c r="AA26" i="63" s="1"/>
  <c r="AC26" i="14"/>
  <c r="X27"/>
  <c r="Y27"/>
  <c r="Z27"/>
  <c r="AA27" i="62" s="1"/>
  <c r="AA27" i="14"/>
  <c r="AB27"/>
  <c r="AC27"/>
  <c r="X28"/>
  <c r="AA28" i="61" s="1"/>
  <c r="Y28" i="14"/>
  <c r="Z28"/>
  <c r="AA28"/>
  <c r="AB28"/>
  <c r="AA28" i="63" s="1"/>
  <c r="AC28" i="14"/>
  <c r="X29"/>
  <c r="Y29"/>
  <c r="Z29"/>
  <c r="AA29" i="62" s="1"/>
  <c r="AA29" i="14"/>
  <c r="AB29"/>
  <c r="AC29"/>
  <c r="X30"/>
  <c r="AA30" i="61" s="1"/>
  <c r="Y30" i="14"/>
  <c r="Z30"/>
  <c r="AA30"/>
  <c r="AB30"/>
  <c r="AA30" i="63" s="1"/>
  <c r="AC30" i="14"/>
  <c r="X31"/>
  <c r="Y31"/>
  <c r="Z31"/>
  <c r="AA31"/>
  <c r="AB31"/>
  <c r="AC31"/>
  <c r="X32"/>
  <c r="AA32" i="61" s="1"/>
  <c r="Y32" i="14"/>
  <c r="Z32"/>
  <c r="AA32"/>
  <c r="AB32"/>
  <c r="AA32" i="63" s="1"/>
  <c r="AC32" i="14"/>
  <c r="X33"/>
  <c r="Y33"/>
  <c r="Z33"/>
  <c r="AA33" i="62" s="1"/>
  <c r="AA33" i="14"/>
  <c r="AB33"/>
  <c r="AC33"/>
  <c r="X34"/>
  <c r="AA34" i="61" s="1"/>
  <c r="Y34" i="14"/>
  <c r="Z34"/>
  <c r="AA34"/>
  <c r="AB34"/>
  <c r="AA34" i="63" s="1"/>
  <c r="AC34" i="14"/>
  <c r="X35"/>
  <c r="Y35"/>
  <c r="Z35"/>
  <c r="AA35" i="62" s="1"/>
  <c r="AA35" i="14"/>
  <c r="AB35"/>
  <c r="AC35"/>
  <c r="X36"/>
  <c r="AA36" i="61" s="1"/>
  <c r="Y36" i="14"/>
  <c r="Z36"/>
  <c r="AA36"/>
  <c r="AB36"/>
  <c r="AC36"/>
  <c r="X37"/>
  <c r="Y37"/>
  <c r="Z37"/>
  <c r="AA37" i="62" s="1"/>
  <c r="AA37" i="14"/>
  <c r="AB37"/>
  <c r="AC37"/>
  <c r="X38"/>
  <c r="AA38" i="61" s="1"/>
  <c r="Y38" i="14"/>
  <c r="Z38"/>
  <c r="AA38"/>
  <c r="AB38"/>
  <c r="AA38" i="63" s="1"/>
  <c r="AC38" i="14"/>
  <c r="X39"/>
  <c r="Y39"/>
  <c r="Z39"/>
  <c r="AA39"/>
  <c r="AB39"/>
  <c r="AC39"/>
  <c r="X40"/>
  <c r="AA40" i="61" s="1"/>
  <c r="Y40" i="14"/>
  <c r="Z40"/>
  <c r="AA40"/>
  <c r="AB40"/>
  <c r="AA40" i="63" s="1"/>
  <c r="AC40" i="14"/>
  <c r="X41"/>
  <c r="Y41"/>
  <c r="Z41"/>
  <c r="AA41" i="62" s="1"/>
  <c r="AA41" i="14"/>
  <c r="AB41"/>
  <c r="AC41"/>
  <c r="X42"/>
  <c r="AA42" i="61" s="1"/>
  <c r="Y42" i="14"/>
  <c r="Z42"/>
  <c r="AA42"/>
  <c r="AB42"/>
  <c r="AA42" i="63" s="1"/>
  <c r="AC42" i="14"/>
  <c r="X43"/>
  <c r="Y43"/>
  <c r="Z43"/>
  <c r="AA43" i="62" s="1"/>
  <c r="AA43" i="14"/>
  <c r="AB43"/>
  <c r="AC43"/>
  <c r="X44"/>
  <c r="AA44" i="61" s="1"/>
  <c r="Y44" i="14"/>
  <c r="Z44"/>
  <c r="AA44"/>
  <c r="AB44"/>
  <c r="AA44" i="63" s="1"/>
  <c r="AC44" i="14"/>
  <c r="X45"/>
  <c r="Y45"/>
  <c r="Z45"/>
  <c r="AA45" i="62" s="1"/>
  <c r="AA45" i="14"/>
  <c r="AB45"/>
  <c r="AC45"/>
  <c r="X46"/>
  <c r="AA46" i="61" s="1"/>
  <c r="Y46" i="14"/>
  <c r="Z46"/>
  <c r="AA46"/>
  <c r="AB46"/>
  <c r="AA46" i="63" s="1"/>
  <c r="AC46" i="14"/>
  <c r="X47"/>
  <c r="Y47"/>
  <c r="Z47"/>
  <c r="AA47"/>
  <c r="AB47"/>
  <c r="AC47"/>
  <c r="X48"/>
  <c r="AA48" i="61" s="1"/>
  <c r="Y48" i="14"/>
  <c r="Z48"/>
  <c r="AA48"/>
  <c r="AB48"/>
  <c r="AA48" i="63" s="1"/>
  <c r="AC48" i="14"/>
  <c r="X49"/>
  <c r="Y49"/>
  <c r="Z49"/>
  <c r="AA49" i="62" s="1"/>
  <c r="AA49" i="14"/>
  <c r="AB49"/>
  <c r="AC49"/>
  <c r="X50"/>
  <c r="AA50" i="61" s="1"/>
  <c r="Y50" i="14"/>
  <c r="Z50"/>
  <c r="AA50"/>
  <c r="AB50"/>
  <c r="AA50" i="63" s="1"/>
  <c r="AC50" i="14"/>
  <c r="X51"/>
  <c r="Y51"/>
  <c r="Z51"/>
  <c r="AA51" i="62" s="1"/>
  <c r="AA51" i="14"/>
  <c r="AB51"/>
  <c r="AC51"/>
  <c r="X52"/>
  <c r="AA52" i="61" s="1"/>
  <c r="Y52" i="14"/>
  <c r="Z52"/>
  <c r="AA52"/>
  <c r="AB52"/>
  <c r="AA52" i="63" s="1"/>
  <c r="AC52" i="14"/>
  <c r="X53"/>
  <c r="Y53"/>
  <c r="Z53"/>
  <c r="AA53" i="62" s="1"/>
  <c r="AA53" i="14"/>
  <c r="AB53"/>
  <c r="AC53"/>
  <c r="X54"/>
  <c r="AA54" i="61" s="1"/>
  <c r="Y54" i="14"/>
  <c r="Z54"/>
  <c r="AA54"/>
  <c r="AB54"/>
  <c r="AA54" i="63" s="1"/>
  <c r="AC54" i="14"/>
  <c r="X55"/>
  <c r="Y55"/>
  <c r="Z55"/>
  <c r="AA55"/>
  <c r="AB55"/>
  <c r="AC55"/>
  <c r="X56"/>
  <c r="Y56"/>
  <c r="Z56"/>
  <c r="AA56"/>
  <c r="AB56"/>
  <c r="AA56" i="63" s="1"/>
  <c r="AC56" i="14"/>
  <c r="X57"/>
  <c r="Y57"/>
  <c r="Z57"/>
  <c r="AA57" i="62" s="1"/>
  <c r="AA57" i="14"/>
  <c r="AB57"/>
  <c r="AC57"/>
  <c r="X58"/>
  <c r="AA58" i="61" s="1"/>
  <c r="Y58" i="14"/>
  <c r="Z58"/>
  <c r="AA58"/>
  <c r="AB58"/>
  <c r="AA58" i="63" s="1"/>
  <c r="AC58" i="14"/>
  <c r="X59"/>
  <c r="Y59"/>
  <c r="Z59"/>
  <c r="AA59" i="62" s="1"/>
  <c r="AA59" i="14"/>
  <c r="AB59"/>
  <c r="AC59"/>
  <c r="X60"/>
  <c r="AA60" i="61" s="1"/>
  <c r="Y60" i="14"/>
  <c r="Z60"/>
  <c r="AA60"/>
  <c r="AB60"/>
  <c r="AA60" i="63" s="1"/>
  <c r="AC60" i="14"/>
  <c r="X61"/>
  <c r="Y61"/>
  <c r="Z61"/>
  <c r="AA61" i="62" s="1"/>
  <c r="AA61" i="14"/>
  <c r="AB61"/>
  <c r="AC61"/>
  <c r="X62"/>
  <c r="AA62" i="61" s="1"/>
  <c r="Y62" i="14"/>
  <c r="Z62"/>
  <c r="AA62"/>
  <c r="AB62"/>
  <c r="AA62" i="63" s="1"/>
  <c r="AC62" i="14"/>
  <c r="X63"/>
  <c r="Y63"/>
  <c r="Z63"/>
  <c r="AA63"/>
  <c r="AB63"/>
  <c r="AC63"/>
  <c r="X64"/>
  <c r="AA64" i="61" s="1"/>
  <c r="Y64" i="14"/>
  <c r="Z64"/>
  <c r="AA64"/>
  <c r="AB64"/>
  <c r="AA64" i="63" s="1"/>
  <c r="AC64" i="14"/>
  <c r="X65"/>
  <c r="Y65"/>
  <c r="Z65"/>
  <c r="AA65" i="62" s="1"/>
  <c r="AA65" i="14"/>
  <c r="AB65"/>
  <c r="AC65"/>
  <c r="X66"/>
  <c r="AA66" i="61" s="1"/>
  <c r="Y66" i="14"/>
  <c r="Z66"/>
  <c r="AA66"/>
  <c r="AB66"/>
  <c r="AA66" i="63" s="1"/>
  <c r="AC66" i="14"/>
  <c r="X67"/>
  <c r="Y67"/>
  <c r="Z67"/>
  <c r="AA67" i="62" s="1"/>
  <c r="AA67" i="14"/>
  <c r="AB67"/>
  <c r="AC67"/>
  <c r="X68"/>
  <c r="AA68" i="61" s="1"/>
  <c r="Y68" i="14"/>
  <c r="Z68"/>
  <c r="AA68"/>
  <c r="AB68"/>
  <c r="AC68"/>
  <c r="X69"/>
  <c r="Y69"/>
  <c r="Z69"/>
  <c r="AA69" i="62" s="1"/>
  <c r="AA69" i="14"/>
  <c r="AB69"/>
  <c r="AC69"/>
  <c r="X70"/>
  <c r="AA70" i="61" s="1"/>
  <c r="Y70" i="14"/>
  <c r="Z70"/>
  <c r="AA70"/>
  <c r="AB70"/>
  <c r="AA70" i="63" s="1"/>
  <c r="AC70" i="14"/>
  <c r="X71"/>
  <c r="Y71"/>
  <c r="Z71"/>
  <c r="AA71"/>
  <c r="AB71"/>
  <c r="AC71"/>
  <c r="X72"/>
  <c r="AA72" i="61" s="1"/>
  <c r="Y72" i="14"/>
  <c r="Z72"/>
  <c r="AA72"/>
  <c r="AB72"/>
  <c r="AA72" i="63" s="1"/>
  <c r="AC72" i="14"/>
  <c r="X73"/>
  <c r="Y73"/>
  <c r="Z73"/>
  <c r="AA73" i="62" s="1"/>
  <c r="AA73" i="14"/>
  <c r="AB73"/>
  <c r="AC73"/>
  <c r="X74"/>
  <c r="AA74" i="61" s="1"/>
  <c r="Y74" i="14"/>
  <c r="Z74"/>
  <c r="AA74"/>
  <c r="AB74"/>
  <c r="AA74" i="63" s="1"/>
  <c r="AC74" i="14"/>
  <c r="X75"/>
  <c r="Y75"/>
  <c r="Z75"/>
  <c r="AA75" i="62" s="1"/>
  <c r="AA75" i="14"/>
  <c r="AB75"/>
  <c r="AC75"/>
  <c r="X76"/>
  <c r="AA76" i="61" s="1"/>
  <c r="Y76" i="14"/>
  <c r="Z76"/>
  <c r="AA76"/>
  <c r="AB76"/>
  <c r="AA76" i="63" s="1"/>
  <c r="AC76" i="14"/>
  <c r="X77"/>
  <c r="Y77"/>
  <c r="Z77"/>
  <c r="AA77" i="62" s="1"/>
  <c r="AA77" i="14"/>
  <c r="AB77"/>
  <c r="AC77"/>
  <c r="X78"/>
  <c r="AA78" i="61" s="1"/>
  <c r="Y78" i="14"/>
  <c r="Z78"/>
  <c r="AA78"/>
  <c r="AB78"/>
  <c r="AA78" i="63" s="1"/>
  <c r="AC78" i="14"/>
  <c r="X79"/>
  <c r="Y79"/>
  <c r="Z79"/>
  <c r="AA79"/>
  <c r="AB79"/>
  <c r="AC79"/>
  <c r="X80"/>
  <c r="AA80" i="61" s="1"/>
  <c r="Y80" i="14"/>
  <c r="Z80"/>
  <c r="AA80"/>
  <c r="AB80"/>
  <c r="AA80" i="63" s="1"/>
  <c r="AC80" i="14"/>
  <c r="X81"/>
  <c r="Y81"/>
  <c r="Z81"/>
  <c r="AA81" i="62" s="1"/>
  <c r="AA81" i="14"/>
  <c r="AB81"/>
  <c r="AC81"/>
  <c r="X82"/>
  <c r="AA82" i="61" s="1"/>
  <c r="Y82" i="14"/>
  <c r="Z82"/>
  <c r="AA82"/>
  <c r="AB82"/>
  <c r="AA82" i="63" s="1"/>
  <c r="AC82" i="14"/>
  <c r="X83"/>
  <c r="Y83"/>
  <c r="Z83"/>
  <c r="AA83" i="62" s="1"/>
  <c r="AA83" i="14"/>
  <c r="AB83"/>
  <c r="AC83"/>
  <c r="X84"/>
  <c r="AA84" i="61" s="1"/>
  <c r="Y84" i="14"/>
  <c r="Z84"/>
  <c r="AA84"/>
  <c r="AB84"/>
  <c r="AA84" i="63" s="1"/>
  <c r="AC84" i="14"/>
  <c r="X85"/>
  <c r="Y85"/>
  <c r="Z85"/>
  <c r="AA85" i="62" s="1"/>
  <c r="AA85" i="14"/>
  <c r="AB85"/>
  <c r="AC85"/>
  <c r="X86"/>
  <c r="AA86" i="61" s="1"/>
  <c r="Y86" i="14"/>
  <c r="Z86"/>
  <c r="AA86"/>
  <c r="AB86"/>
  <c r="AA86" i="63" s="1"/>
  <c r="AC86" i="14"/>
  <c r="X87"/>
  <c r="Y87"/>
  <c r="Z87"/>
  <c r="AA87"/>
  <c r="AB87"/>
  <c r="AC87"/>
  <c r="X88"/>
  <c r="AA88" i="61" s="1"/>
  <c r="Y88" i="14"/>
  <c r="Z88"/>
  <c r="AA88"/>
  <c r="AB88"/>
  <c r="AA88" i="63" s="1"/>
  <c r="AC88" i="14"/>
  <c r="X89"/>
  <c r="Y89"/>
  <c r="Z89"/>
  <c r="AA89" i="62" s="1"/>
  <c r="AA89" i="14"/>
  <c r="AB89"/>
  <c r="AC89"/>
  <c r="X90"/>
  <c r="AA90" i="61" s="1"/>
  <c r="Y90" i="14"/>
  <c r="Z90"/>
  <c r="AA90"/>
  <c r="AB90"/>
  <c r="AA90" i="63" s="1"/>
  <c r="AC90" i="14"/>
  <c r="X91"/>
  <c r="Y91"/>
  <c r="Z91"/>
  <c r="AA91" i="62" s="1"/>
  <c r="AA91" i="14"/>
  <c r="AB91"/>
  <c r="AC91"/>
  <c r="X92"/>
  <c r="AA92" i="61" s="1"/>
  <c r="Y92" i="14"/>
  <c r="Z92"/>
  <c r="AA92"/>
  <c r="AB92"/>
  <c r="AA92" i="63" s="1"/>
  <c r="AC92" i="14"/>
  <c r="X93"/>
  <c r="Y93"/>
  <c r="Z93"/>
  <c r="AA93" i="62" s="1"/>
  <c r="AA93" i="14"/>
  <c r="AB93"/>
  <c r="AC93"/>
  <c r="X94"/>
  <c r="AA94" i="61" s="1"/>
  <c r="Y94" i="14"/>
  <c r="Z94"/>
  <c r="AA94"/>
  <c r="AB94"/>
  <c r="AA94" i="63" s="1"/>
  <c r="AC94" i="14"/>
  <c r="X95"/>
  <c r="Y95"/>
  <c r="Z95"/>
  <c r="AA95"/>
  <c r="AB95"/>
  <c r="AC95"/>
  <c r="X96"/>
  <c r="AA96" i="61" s="1"/>
  <c r="Y96" i="14"/>
  <c r="Z96"/>
  <c r="AA96"/>
  <c r="AB96"/>
  <c r="AA96" i="63" s="1"/>
  <c r="AC96" i="14"/>
  <c r="X97"/>
  <c r="Y97"/>
  <c r="Z97"/>
  <c r="AA97" i="62" s="1"/>
  <c r="AA97" i="14"/>
  <c r="AB97"/>
  <c r="AC97"/>
  <c r="X98"/>
  <c r="AA98" i="61" s="1"/>
  <c r="Y98" i="14"/>
  <c r="Z98"/>
  <c r="AA98"/>
  <c r="AB98"/>
  <c r="AA98" i="63" s="1"/>
  <c r="AC98" i="14"/>
  <c r="Y3"/>
  <c r="Z3"/>
  <c r="AA3"/>
  <c r="AA3" i="62" s="1"/>
  <c r="AB3" i="14"/>
  <c r="AC3"/>
  <c r="X3"/>
  <c r="H3" i="12"/>
  <c r="H4"/>
  <c r="Y4" i="63"/>
  <c r="Z4"/>
  <c r="AA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AA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AA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Y88"/>
  <c r="Z88"/>
  <c r="Y89"/>
  <c r="Z89"/>
  <c r="AA89"/>
  <c r="Y90"/>
  <c r="Z90"/>
  <c r="Y91"/>
  <c r="Z91"/>
  <c r="AA91"/>
  <c r="Y92"/>
  <c r="Z92"/>
  <c r="Y93"/>
  <c r="Z93"/>
  <c r="AA93"/>
  <c r="Y94"/>
  <c r="Z94"/>
  <c r="Y95"/>
  <c r="Z95"/>
  <c r="AA95"/>
  <c r="Y96"/>
  <c r="Z96"/>
  <c r="Y97"/>
  <c r="Z97"/>
  <c r="AA97"/>
  <c r="Y98"/>
  <c r="Z98"/>
  <c r="AB3"/>
  <c r="AA3"/>
  <c r="Z3"/>
  <c r="Y3"/>
  <c r="Y4" i="62"/>
  <c r="Z4"/>
  <c r="AA4"/>
  <c r="Y5"/>
  <c r="Z5"/>
  <c r="Y6"/>
  <c r="Z6"/>
  <c r="AA6"/>
  <c r="AB6"/>
  <c r="Y7"/>
  <c r="Z7"/>
  <c r="AA7"/>
  <c r="Y8"/>
  <c r="Z8"/>
  <c r="AA8"/>
  <c r="Y9"/>
  <c r="Z9"/>
  <c r="Y10"/>
  <c r="Z10"/>
  <c r="AA10"/>
  <c r="AB10"/>
  <c r="Y11"/>
  <c r="Z11"/>
  <c r="Y12"/>
  <c r="Z12"/>
  <c r="AA12"/>
  <c r="Y13"/>
  <c r="Z13"/>
  <c r="Y14"/>
  <c r="Z14"/>
  <c r="AA14"/>
  <c r="AB14"/>
  <c r="Y15"/>
  <c r="Z15"/>
  <c r="AA15"/>
  <c r="Y16"/>
  <c r="Z16"/>
  <c r="AA16"/>
  <c r="Y17"/>
  <c r="Z17"/>
  <c r="Y18"/>
  <c r="Z18"/>
  <c r="AA18"/>
  <c r="AB18"/>
  <c r="Y19"/>
  <c r="Z19"/>
  <c r="Y20"/>
  <c r="Z20"/>
  <c r="AA20"/>
  <c r="Y21"/>
  <c r="Z21"/>
  <c r="Y22"/>
  <c r="Z22"/>
  <c r="AA22"/>
  <c r="AB22"/>
  <c r="Y23"/>
  <c r="Z23"/>
  <c r="AA23"/>
  <c r="Y24"/>
  <c r="Z24"/>
  <c r="AA24"/>
  <c r="Y25"/>
  <c r="Z25"/>
  <c r="Y26"/>
  <c r="Z26"/>
  <c r="AA26"/>
  <c r="AB26"/>
  <c r="Y27"/>
  <c r="Z27"/>
  <c r="Y28"/>
  <c r="Z28"/>
  <c r="AA28"/>
  <c r="Y29"/>
  <c r="Z29"/>
  <c r="Y30"/>
  <c r="Z30"/>
  <c r="AA30"/>
  <c r="AB30"/>
  <c r="Y31"/>
  <c r="Z31"/>
  <c r="AA31"/>
  <c r="Y32"/>
  <c r="Z32"/>
  <c r="AA32"/>
  <c r="Y33"/>
  <c r="Z33"/>
  <c r="Y34"/>
  <c r="Z34"/>
  <c r="AA34"/>
  <c r="AB34"/>
  <c r="Y35"/>
  <c r="Z35"/>
  <c r="Y36"/>
  <c r="Z36"/>
  <c r="AA36"/>
  <c r="Y37"/>
  <c r="Z37"/>
  <c r="Y38"/>
  <c r="Z38"/>
  <c r="AA38"/>
  <c r="AB38"/>
  <c r="Y39"/>
  <c r="Z39"/>
  <c r="AA39"/>
  <c r="Y40"/>
  <c r="Z40"/>
  <c r="AA40"/>
  <c r="Y41"/>
  <c r="Z41"/>
  <c r="Y42"/>
  <c r="Z42"/>
  <c r="AA42"/>
  <c r="AB42"/>
  <c r="Y43"/>
  <c r="Z43"/>
  <c r="Y44"/>
  <c r="Z44"/>
  <c r="AA44"/>
  <c r="Y45"/>
  <c r="Z45"/>
  <c r="Y46"/>
  <c r="Z46"/>
  <c r="AA46"/>
  <c r="AB46"/>
  <c r="Y47"/>
  <c r="Z47"/>
  <c r="AA47"/>
  <c r="Y48"/>
  <c r="Z48"/>
  <c r="AA48"/>
  <c r="Y49"/>
  <c r="Z49"/>
  <c r="Y50"/>
  <c r="Z50"/>
  <c r="AA50"/>
  <c r="AB50"/>
  <c r="Y51"/>
  <c r="Z51"/>
  <c r="Y52"/>
  <c r="Z52"/>
  <c r="AA52"/>
  <c r="Y53"/>
  <c r="Z53"/>
  <c r="Y54"/>
  <c r="Z54"/>
  <c r="AA54"/>
  <c r="AB54"/>
  <c r="Y55"/>
  <c r="Z55"/>
  <c r="AA55"/>
  <c r="Y56"/>
  <c r="Z56"/>
  <c r="AA56"/>
  <c r="Y57"/>
  <c r="Z57"/>
  <c r="Y58"/>
  <c r="Z58"/>
  <c r="AA58"/>
  <c r="AB58"/>
  <c r="Y59"/>
  <c r="Z59"/>
  <c r="Y60"/>
  <c r="Z60"/>
  <c r="AA60"/>
  <c r="Y61"/>
  <c r="Z61"/>
  <c r="Y62"/>
  <c r="Z62"/>
  <c r="AA62"/>
  <c r="AB62"/>
  <c r="Y63"/>
  <c r="Z63"/>
  <c r="AA63"/>
  <c r="Y64"/>
  <c r="Z64"/>
  <c r="AA64"/>
  <c r="Y65"/>
  <c r="Z65"/>
  <c r="Y66"/>
  <c r="Z66"/>
  <c r="AA66"/>
  <c r="AB66"/>
  <c r="Y67"/>
  <c r="Z67"/>
  <c r="Y68"/>
  <c r="Z68"/>
  <c r="AA68"/>
  <c r="Y69"/>
  <c r="Z69"/>
  <c r="Y70"/>
  <c r="Z70"/>
  <c r="AA70"/>
  <c r="AB70"/>
  <c r="Y71"/>
  <c r="Z71"/>
  <c r="AA71"/>
  <c r="Y72"/>
  <c r="Z72"/>
  <c r="AA72"/>
  <c r="Y73"/>
  <c r="Z73"/>
  <c r="Y74"/>
  <c r="Z74"/>
  <c r="AA74"/>
  <c r="AB74"/>
  <c r="Y75"/>
  <c r="Z75"/>
  <c r="Y76"/>
  <c r="Z76"/>
  <c r="AA76"/>
  <c r="Y77"/>
  <c r="Z77"/>
  <c r="Y78"/>
  <c r="Z78"/>
  <c r="AA78"/>
  <c r="AB78"/>
  <c r="Y79"/>
  <c r="Z79"/>
  <c r="AA79"/>
  <c r="Y80"/>
  <c r="Z80"/>
  <c r="AA80"/>
  <c r="Y81"/>
  <c r="Z81"/>
  <c r="Y82"/>
  <c r="Z82"/>
  <c r="AA82"/>
  <c r="AB82"/>
  <c r="Y83"/>
  <c r="Z83"/>
  <c r="Y84"/>
  <c r="Z84"/>
  <c r="AA84"/>
  <c r="Y85"/>
  <c r="Z85"/>
  <c r="Y86"/>
  <c r="Z86"/>
  <c r="AA86"/>
  <c r="AB86"/>
  <c r="Y87"/>
  <c r="Z87"/>
  <c r="AA87"/>
  <c r="Y88"/>
  <c r="Z88"/>
  <c r="AA88"/>
  <c r="Y89"/>
  <c r="Z89"/>
  <c r="Y90"/>
  <c r="Z90"/>
  <c r="AA90"/>
  <c r="AB90"/>
  <c r="Y91"/>
  <c r="Z91"/>
  <c r="Y92"/>
  <c r="Z92"/>
  <c r="AA92"/>
  <c r="Y93"/>
  <c r="Z93"/>
  <c r="Y94"/>
  <c r="Z94"/>
  <c r="AA94"/>
  <c r="AB94"/>
  <c r="Y95"/>
  <c r="Z95"/>
  <c r="AA95"/>
  <c r="Y96"/>
  <c r="Z96"/>
  <c r="AA96"/>
  <c r="Y97"/>
  <c r="Z97"/>
  <c r="Y98"/>
  <c r="Z98"/>
  <c r="AA98"/>
  <c r="AB98"/>
  <c r="Z3"/>
  <c r="Y3"/>
  <c r="Y4" i="61"/>
  <c r="Z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AA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AB87"/>
  <c r="Y88"/>
  <c r="Z88"/>
  <c r="Y89"/>
  <c r="Z89"/>
  <c r="AA89"/>
  <c r="Y90"/>
  <c r="Z90"/>
  <c r="Y91"/>
  <c r="Z91"/>
  <c r="AA91"/>
  <c r="AB91"/>
  <c r="Y92"/>
  <c r="Z92"/>
  <c r="Y93"/>
  <c r="Z93"/>
  <c r="AA93"/>
  <c r="Y94"/>
  <c r="Z94"/>
  <c r="Y95"/>
  <c r="Z95"/>
  <c r="AA95"/>
  <c r="AB95"/>
  <c r="Y96"/>
  <c r="Z96"/>
  <c r="Y97"/>
  <c r="Z97"/>
  <c r="AA97"/>
  <c r="Y98"/>
  <c r="Z98"/>
  <c r="AA3"/>
  <c r="Z3"/>
  <c r="Y3"/>
  <c r="AP99" i="29" l="1"/>
  <c r="AK99" i="28"/>
  <c r="AB96" i="63"/>
  <c r="AB92"/>
  <c r="AB68"/>
  <c r="AB64"/>
  <c r="AB60"/>
  <c r="AB56"/>
  <c r="AB48"/>
  <c r="AB44"/>
  <c r="AB32"/>
  <c r="AB20"/>
  <c r="AB81"/>
  <c r="AB81" i="62"/>
  <c r="AB77"/>
  <c r="AB69"/>
  <c r="AB65"/>
  <c r="AB57"/>
  <c r="AB45"/>
  <c r="AB41"/>
  <c r="AB37"/>
  <c r="AB33"/>
  <c r="AB21"/>
  <c r="AB13"/>
  <c r="AB48"/>
  <c r="AB44" i="61"/>
  <c r="AB36"/>
  <c r="AB93"/>
  <c r="AB98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F4" s="1"/>
  <c r="C4"/>
  <c r="B5"/>
  <c r="C5"/>
  <c r="B6"/>
  <c r="C6"/>
  <c r="B7"/>
  <c r="C7"/>
  <c r="B8"/>
  <c r="F8" s="1"/>
  <c r="C8"/>
  <c r="B9"/>
  <c r="C9"/>
  <c r="B10"/>
  <c r="F10" s="1"/>
  <c r="C10"/>
  <c r="B11"/>
  <c r="C11"/>
  <c r="B12"/>
  <c r="C12"/>
  <c r="B13"/>
  <c r="C13"/>
  <c r="B14"/>
  <c r="F14" s="1"/>
  <c r="C14"/>
  <c r="B15"/>
  <c r="C15"/>
  <c r="B16"/>
  <c r="F16" s="1"/>
  <c r="C16"/>
  <c r="B17"/>
  <c r="C17"/>
  <c r="B18"/>
  <c r="C18"/>
  <c r="B19"/>
  <c r="C19"/>
  <c r="B20"/>
  <c r="F20" s="1"/>
  <c r="C20"/>
  <c r="B21"/>
  <c r="C21"/>
  <c r="B22"/>
  <c r="F22" s="1"/>
  <c r="C22"/>
  <c r="B23"/>
  <c r="C23"/>
  <c r="B24"/>
  <c r="C24"/>
  <c r="B25"/>
  <c r="C25"/>
  <c r="B26"/>
  <c r="F26" s="1"/>
  <c r="C26"/>
  <c r="B27"/>
  <c r="C27"/>
  <c r="B28"/>
  <c r="C28"/>
  <c r="B29"/>
  <c r="C29"/>
  <c r="B30"/>
  <c r="F30" s="1"/>
  <c r="C30"/>
  <c r="B31"/>
  <c r="C31"/>
  <c r="B32"/>
  <c r="F32" s="1"/>
  <c r="C32"/>
  <c r="B33"/>
  <c r="C33"/>
  <c r="B34"/>
  <c r="C34"/>
  <c r="B35"/>
  <c r="C35"/>
  <c r="B36"/>
  <c r="F36" s="1"/>
  <c r="C36"/>
  <c r="B37"/>
  <c r="C37"/>
  <c r="B38"/>
  <c r="F38" s="1"/>
  <c r="C38"/>
  <c r="B39"/>
  <c r="C39"/>
  <c r="B40"/>
  <c r="C40"/>
  <c r="B41"/>
  <c r="C41"/>
  <c r="B42"/>
  <c r="F42" s="1"/>
  <c r="C42"/>
  <c r="B43"/>
  <c r="C43"/>
  <c r="B44"/>
  <c r="F44" s="1"/>
  <c r="C44"/>
  <c r="B45"/>
  <c r="C45"/>
  <c r="B46"/>
  <c r="F46" s="1"/>
  <c r="C46"/>
  <c r="B47"/>
  <c r="C47"/>
  <c r="B48"/>
  <c r="F48" s="1"/>
  <c r="C48"/>
  <c r="B49"/>
  <c r="C49"/>
  <c r="B50"/>
  <c r="C50"/>
  <c r="B51"/>
  <c r="C51"/>
  <c r="B52"/>
  <c r="F52" s="1"/>
  <c r="C52"/>
  <c r="B53"/>
  <c r="C53"/>
  <c r="B54"/>
  <c r="F54" s="1"/>
  <c r="C54"/>
  <c r="B55"/>
  <c r="C55"/>
  <c r="B56"/>
  <c r="C56"/>
  <c r="B57"/>
  <c r="C57"/>
  <c r="B58"/>
  <c r="F58" s="1"/>
  <c r="C58"/>
  <c r="B59"/>
  <c r="C59"/>
  <c r="B60"/>
  <c r="F60" s="1"/>
  <c r="C60"/>
  <c r="B61"/>
  <c r="C61"/>
  <c r="B62"/>
  <c r="F62" s="1"/>
  <c r="C62"/>
  <c r="B63"/>
  <c r="C63"/>
  <c r="B64"/>
  <c r="F64" s="1"/>
  <c r="C64"/>
  <c r="B65"/>
  <c r="C65"/>
  <c r="B66"/>
  <c r="C66"/>
  <c r="B67"/>
  <c r="C67"/>
  <c r="B68"/>
  <c r="F68" s="1"/>
  <c r="C68"/>
  <c r="B69"/>
  <c r="C69"/>
  <c r="B70"/>
  <c r="F70" s="1"/>
  <c r="C70"/>
  <c r="B71"/>
  <c r="C71"/>
  <c r="B72"/>
  <c r="C72"/>
  <c r="B73"/>
  <c r="C73"/>
  <c r="B74"/>
  <c r="F74" s="1"/>
  <c r="C74"/>
  <c r="B75"/>
  <c r="C75"/>
  <c r="B76"/>
  <c r="F76" s="1"/>
  <c r="C76"/>
  <c r="B77"/>
  <c r="C77"/>
  <c r="B78"/>
  <c r="F78" s="1"/>
  <c r="C78"/>
  <c r="B79"/>
  <c r="C79"/>
  <c r="B80"/>
  <c r="F80" s="1"/>
  <c r="C80"/>
  <c r="B81"/>
  <c r="C81"/>
  <c r="B82"/>
  <c r="F82" s="1"/>
  <c r="C82"/>
  <c r="B83"/>
  <c r="C83"/>
  <c r="B84"/>
  <c r="C84"/>
  <c r="B85"/>
  <c r="C85"/>
  <c r="B86"/>
  <c r="F86" s="1"/>
  <c r="C86"/>
  <c r="B87"/>
  <c r="C87"/>
  <c r="B88"/>
  <c r="F88" s="1"/>
  <c r="C88"/>
  <c r="B89"/>
  <c r="C89"/>
  <c r="B90"/>
  <c r="F90" s="1"/>
  <c r="C90"/>
  <c r="B91"/>
  <c r="C91"/>
  <c r="B92"/>
  <c r="F92" s="1"/>
  <c r="C92"/>
  <c r="B93"/>
  <c r="C93"/>
  <c r="B94"/>
  <c r="F94" s="1"/>
  <c r="C94"/>
  <c r="B95"/>
  <c r="C95"/>
  <c r="B96"/>
  <c r="F96" s="1"/>
  <c r="C96"/>
  <c r="B97"/>
  <c r="C97"/>
  <c r="B98"/>
  <c r="C98"/>
  <c r="C3"/>
  <c r="B3"/>
  <c r="B4" i="62"/>
  <c r="F4" s="1"/>
  <c r="C4"/>
  <c r="B5"/>
  <c r="C5"/>
  <c r="B6"/>
  <c r="F6" s="1"/>
  <c r="C6"/>
  <c r="B7"/>
  <c r="C7"/>
  <c r="B8"/>
  <c r="F8" s="1"/>
  <c r="C8"/>
  <c r="B9"/>
  <c r="C9"/>
  <c r="B10"/>
  <c r="C10"/>
  <c r="B11"/>
  <c r="C11"/>
  <c r="B12"/>
  <c r="C12"/>
  <c r="B13"/>
  <c r="C13"/>
  <c r="B14"/>
  <c r="F14" s="1"/>
  <c r="C14"/>
  <c r="B15"/>
  <c r="C15"/>
  <c r="B16"/>
  <c r="F16" s="1"/>
  <c r="C16"/>
  <c r="B17"/>
  <c r="C17"/>
  <c r="B18"/>
  <c r="F18" s="1"/>
  <c r="C18"/>
  <c r="B19"/>
  <c r="C19"/>
  <c r="B20"/>
  <c r="F20" s="1"/>
  <c r="C20"/>
  <c r="B21"/>
  <c r="C21"/>
  <c r="B22"/>
  <c r="F22" s="1"/>
  <c r="C22"/>
  <c r="B23"/>
  <c r="C23"/>
  <c r="B24"/>
  <c r="F24" s="1"/>
  <c r="C24"/>
  <c r="B25"/>
  <c r="C25"/>
  <c r="B26"/>
  <c r="F26" s="1"/>
  <c r="C26"/>
  <c r="B27"/>
  <c r="C27"/>
  <c r="B28"/>
  <c r="F28" s="1"/>
  <c r="C28"/>
  <c r="B29"/>
  <c r="C29"/>
  <c r="B30"/>
  <c r="C30"/>
  <c r="B31"/>
  <c r="C31"/>
  <c r="B32"/>
  <c r="C32"/>
  <c r="B33"/>
  <c r="C33"/>
  <c r="B34"/>
  <c r="F34" s="1"/>
  <c r="C34"/>
  <c r="B35"/>
  <c r="C35"/>
  <c r="B36"/>
  <c r="F36" s="1"/>
  <c r="C36"/>
  <c r="B37"/>
  <c r="C37"/>
  <c r="B38"/>
  <c r="F38" s="1"/>
  <c r="C38"/>
  <c r="B39"/>
  <c r="C39"/>
  <c r="B40"/>
  <c r="F40" s="1"/>
  <c r="C40"/>
  <c r="B41"/>
  <c r="C41"/>
  <c r="B42"/>
  <c r="F42" s="1"/>
  <c r="C42"/>
  <c r="B43"/>
  <c r="C43"/>
  <c r="B44"/>
  <c r="F44" s="1"/>
  <c r="C44"/>
  <c r="B45"/>
  <c r="C45"/>
  <c r="B46"/>
  <c r="F46" s="1"/>
  <c r="C46"/>
  <c r="B47"/>
  <c r="C47"/>
  <c r="B48"/>
  <c r="F48" s="1"/>
  <c r="C48"/>
  <c r="B49"/>
  <c r="C49"/>
  <c r="B50"/>
  <c r="C50"/>
  <c r="B51"/>
  <c r="C51"/>
  <c r="B52"/>
  <c r="F52" s="1"/>
  <c r="C52"/>
  <c r="B53"/>
  <c r="C53"/>
  <c r="B54"/>
  <c r="C54"/>
  <c r="B55"/>
  <c r="C55"/>
  <c r="B56"/>
  <c r="F56" s="1"/>
  <c r="C56"/>
  <c r="B57"/>
  <c r="C57"/>
  <c r="B58"/>
  <c r="F58" s="1"/>
  <c r="C58"/>
  <c r="B59"/>
  <c r="C59"/>
  <c r="B60"/>
  <c r="F60" s="1"/>
  <c r="C60"/>
  <c r="B61"/>
  <c r="C61"/>
  <c r="B62"/>
  <c r="F62" s="1"/>
  <c r="C62"/>
  <c r="B63"/>
  <c r="C63"/>
  <c r="B64"/>
  <c r="F64" s="1"/>
  <c r="C64"/>
  <c r="B65"/>
  <c r="C65"/>
  <c r="B66"/>
  <c r="F66" s="1"/>
  <c r="C66"/>
  <c r="B67"/>
  <c r="C67"/>
  <c r="B68"/>
  <c r="F68" s="1"/>
  <c r="C68"/>
  <c r="B69"/>
  <c r="C69"/>
  <c r="B70"/>
  <c r="C70"/>
  <c r="B71"/>
  <c r="C71"/>
  <c r="B72"/>
  <c r="F72" s="1"/>
  <c r="C72"/>
  <c r="B73"/>
  <c r="C73"/>
  <c r="B74"/>
  <c r="F74" s="1"/>
  <c r="C74"/>
  <c r="B75"/>
  <c r="C75"/>
  <c r="B76"/>
  <c r="F76" s="1"/>
  <c r="C76"/>
  <c r="B77"/>
  <c r="C77"/>
  <c r="B78"/>
  <c r="F78" s="1"/>
  <c r="C78"/>
  <c r="B79"/>
  <c r="C79"/>
  <c r="B80"/>
  <c r="F80" s="1"/>
  <c r="C80"/>
  <c r="B81"/>
  <c r="C81"/>
  <c r="B82"/>
  <c r="F82" s="1"/>
  <c r="C82"/>
  <c r="B83"/>
  <c r="C83"/>
  <c r="B84"/>
  <c r="C84"/>
  <c r="B85"/>
  <c r="C85"/>
  <c r="B86"/>
  <c r="F86" s="1"/>
  <c r="C86"/>
  <c r="B87"/>
  <c r="C87"/>
  <c r="B88"/>
  <c r="C88"/>
  <c r="B89"/>
  <c r="C89"/>
  <c r="B90"/>
  <c r="C90"/>
  <c r="B91"/>
  <c r="C91"/>
  <c r="B92"/>
  <c r="F92" s="1"/>
  <c r="C92"/>
  <c r="B93"/>
  <c r="C93"/>
  <c r="B94"/>
  <c r="F94" s="1"/>
  <c r="C94"/>
  <c r="B95"/>
  <c r="C95"/>
  <c r="B96"/>
  <c r="C96"/>
  <c r="B97"/>
  <c r="C97"/>
  <c r="B98"/>
  <c r="F98" s="1"/>
  <c r="C98"/>
  <c r="C3"/>
  <c r="B3"/>
  <c r="B4" i="61"/>
  <c r="C4"/>
  <c r="B5"/>
  <c r="C5"/>
  <c r="B6"/>
  <c r="C6"/>
  <c r="B7"/>
  <c r="C7"/>
  <c r="B8"/>
  <c r="F8" s="1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F24" s="1"/>
  <c r="C24"/>
  <c r="B25"/>
  <c r="C25"/>
  <c r="B26"/>
  <c r="F26" s="1"/>
  <c r="C26"/>
  <c r="B27"/>
  <c r="C27"/>
  <c r="B28"/>
  <c r="F28" s="1"/>
  <c r="C28"/>
  <c r="B29"/>
  <c r="C29"/>
  <c r="B30"/>
  <c r="C30"/>
  <c r="B31"/>
  <c r="C31"/>
  <c r="B32"/>
  <c r="F32" s="1"/>
  <c r="C32"/>
  <c r="B33"/>
  <c r="C33"/>
  <c r="B34"/>
  <c r="C34"/>
  <c r="B35"/>
  <c r="C35"/>
  <c r="B36"/>
  <c r="C36"/>
  <c r="B37"/>
  <c r="C37"/>
  <c r="B38"/>
  <c r="C38"/>
  <c r="B39"/>
  <c r="C39"/>
  <c r="B40"/>
  <c r="F40" s="1"/>
  <c r="C40"/>
  <c r="B41"/>
  <c r="C41"/>
  <c r="B42"/>
  <c r="C42"/>
  <c r="B43"/>
  <c r="C43"/>
  <c r="B44"/>
  <c r="F44" s="1"/>
  <c r="C44"/>
  <c r="B45"/>
  <c r="C45"/>
  <c r="B46"/>
  <c r="F46" s="1"/>
  <c r="C46"/>
  <c r="B47"/>
  <c r="C47"/>
  <c r="B48"/>
  <c r="F48" s="1"/>
  <c r="C48"/>
  <c r="B49"/>
  <c r="C49"/>
  <c r="B50"/>
  <c r="C50"/>
  <c r="B51"/>
  <c r="C51"/>
  <c r="B52"/>
  <c r="F52" s="1"/>
  <c r="C52"/>
  <c r="B53"/>
  <c r="C53"/>
  <c r="B54"/>
  <c r="F54" s="1"/>
  <c r="C54"/>
  <c r="B55"/>
  <c r="C55"/>
  <c r="B56"/>
  <c r="F56" s="1"/>
  <c r="C56"/>
  <c r="B57"/>
  <c r="C57"/>
  <c r="B58"/>
  <c r="C58"/>
  <c r="B59"/>
  <c r="C59"/>
  <c r="B60"/>
  <c r="F60" s="1"/>
  <c r="C60"/>
  <c r="B61"/>
  <c r="C61"/>
  <c r="B62"/>
  <c r="F62" s="1"/>
  <c r="C62"/>
  <c r="B63"/>
  <c r="C63"/>
  <c r="B64"/>
  <c r="F64" s="1"/>
  <c r="C64"/>
  <c r="B65"/>
  <c r="C65"/>
  <c r="B66"/>
  <c r="C66"/>
  <c r="B67"/>
  <c r="C67"/>
  <c r="B68"/>
  <c r="F68" s="1"/>
  <c r="C68"/>
  <c r="B69"/>
  <c r="C69"/>
  <c r="B70"/>
  <c r="F70" s="1"/>
  <c r="C70"/>
  <c r="B71"/>
  <c r="C71"/>
  <c r="B72"/>
  <c r="C72"/>
  <c r="B73"/>
  <c r="C73"/>
  <c r="B74"/>
  <c r="F74" s="1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F86" s="1"/>
  <c r="C86"/>
  <c r="B87"/>
  <c r="C87"/>
  <c r="B88"/>
  <c r="C88"/>
  <c r="B89"/>
  <c r="C89"/>
  <c r="B90"/>
  <c r="C90"/>
  <c r="B91"/>
  <c r="C91"/>
  <c r="B92"/>
  <c r="F92" s="1"/>
  <c r="C92"/>
  <c r="B93"/>
  <c r="C93"/>
  <c r="B94"/>
  <c r="F94" s="1"/>
  <c r="C94"/>
  <c r="B95"/>
  <c r="C95"/>
  <c r="B96"/>
  <c r="F96" s="1"/>
  <c r="C96"/>
  <c r="B97"/>
  <c r="C97"/>
  <c r="B98"/>
  <c r="F98" s="1"/>
  <c r="C98"/>
  <c r="C3"/>
  <c r="B3"/>
  <c r="B4" i="58"/>
  <c r="C4"/>
  <c r="B5"/>
  <c r="C5"/>
  <c r="B6"/>
  <c r="F6" s="1"/>
  <c r="C6"/>
  <c r="B7"/>
  <c r="C7"/>
  <c r="B8"/>
  <c r="C8"/>
  <c r="B9"/>
  <c r="C9"/>
  <c r="B10"/>
  <c r="F10" s="1"/>
  <c r="C10"/>
  <c r="B11"/>
  <c r="C11"/>
  <c r="B12"/>
  <c r="F12" s="1"/>
  <c r="C12"/>
  <c r="B13"/>
  <c r="C13"/>
  <c r="B14"/>
  <c r="F14" s="1"/>
  <c r="C14"/>
  <c r="B15"/>
  <c r="C15"/>
  <c r="B16"/>
  <c r="F16" s="1"/>
  <c r="C16"/>
  <c r="B17"/>
  <c r="C17"/>
  <c r="B18"/>
  <c r="F18" s="1"/>
  <c r="C18"/>
  <c r="B19"/>
  <c r="C19"/>
  <c r="B20"/>
  <c r="F20" s="1"/>
  <c r="C20"/>
  <c r="B21"/>
  <c r="C21"/>
  <c r="B22"/>
  <c r="C22"/>
  <c r="B23"/>
  <c r="C23"/>
  <c r="B24"/>
  <c r="C24"/>
  <c r="B25"/>
  <c r="C25"/>
  <c r="B26"/>
  <c r="F26" s="1"/>
  <c r="C26"/>
  <c r="B27"/>
  <c r="C27"/>
  <c r="B28"/>
  <c r="F28" s="1"/>
  <c r="C28"/>
  <c r="B29"/>
  <c r="C29"/>
  <c r="B30"/>
  <c r="F30" s="1"/>
  <c r="C30"/>
  <c r="B31"/>
  <c r="C31"/>
  <c r="B32"/>
  <c r="F32" s="1"/>
  <c r="C32"/>
  <c r="B33"/>
  <c r="C33"/>
  <c r="B34"/>
  <c r="F34" s="1"/>
  <c r="C34"/>
  <c r="B35"/>
  <c r="C35"/>
  <c r="B36"/>
  <c r="F36" s="1"/>
  <c r="C36"/>
  <c r="B37"/>
  <c r="C37"/>
  <c r="B38"/>
  <c r="F38" s="1"/>
  <c r="C38"/>
  <c r="B39"/>
  <c r="C39"/>
  <c r="B40"/>
  <c r="F40" s="1"/>
  <c r="C40"/>
  <c r="B41"/>
  <c r="C41"/>
  <c r="B42"/>
  <c r="F42" s="1"/>
  <c r="C42"/>
  <c r="B43"/>
  <c r="C43"/>
  <c r="B44"/>
  <c r="F44" s="1"/>
  <c r="C44"/>
  <c r="B45"/>
  <c r="C45"/>
  <c r="B46"/>
  <c r="F46" s="1"/>
  <c r="C46"/>
  <c r="B47"/>
  <c r="C47"/>
  <c r="B48"/>
  <c r="F48" s="1"/>
  <c r="C48"/>
  <c r="B49"/>
  <c r="C49"/>
  <c r="B50"/>
  <c r="F50" s="1"/>
  <c r="C50"/>
  <c r="B51"/>
  <c r="C51"/>
  <c r="B52"/>
  <c r="F52" s="1"/>
  <c r="C52"/>
  <c r="B53"/>
  <c r="C53"/>
  <c r="B54"/>
  <c r="F54" s="1"/>
  <c r="C54"/>
  <c r="B55"/>
  <c r="C55"/>
  <c r="B56"/>
  <c r="F56" s="1"/>
  <c r="C56"/>
  <c r="B57"/>
  <c r="C57"/>
  <c r="B58"/>
  <c r="F58" s="1"/>
  <c r="C58"/>
  <c r="B59"/>
  <c r="C59"/>
  <c r="B60"/>
  <c r="F60" s="1"/>
  <c r="C60"/>
  <c r="B61"/>
  <c r="C61"/>
  <c r="B62"/>
  <c r="F62" s="1"/>
  <c r="C62"/>
  <c r="B63"/>
  <c r="C63"/>
  <c r="B64"/>
  <c r="F64" s="1"/>
  <c r="C64"/>
  <c r="B65"/>
  <c r="C65"/>
  <c r="B66"/>
  <c r="F66" s="1"/>
  <c r="C66"/>
  <c r="B67"/>
  <c r="C67"/>
  <c r="B68"/>
  <c r="F68" s="1"/>
  <c r="C68"/>
  <c r="B69"/>
  <c r="C69"/>
  <c r="B70"/>
  <c r="F70" s="1"/>
  <c r="C70"/>
  <c r="B71"/>
  <c r="C71"/>
  <c r="B72"/>
  <c r="F72" s="1"/>
  <c r="C72"/>
  <c r="B73"/>
  <c r="C73"/>
  <c r="B74"/>
  <c r="F74" s="1"/>
  <c r="C74"/>
  <c r="B75"/>
  <c r="C75"/>
  <c r="B76"/>
  <c r="F76" s="1"/>
  <c r="C76"/>
  <c r="B77"/>
  <c r="C77"/>
  <c r="B78"/>
  <c r="F78" s="1"/>
  <c r="C78"/>
  <c r="B79"/>
  <c r="C79"/>
  <c r="B80"/>
  <c r="F80" s="1"/>
  <c r="C80"/>
  <c r="B81"/>
  <c r="C81"/>
  <c r="B82"/>
  <c r="F82" s="1"/>
  <c r="C82"/>
  <c r="B83"/>
  <c r="C83"/>
  <c r="B84"/>
  <c r="F84" s="1"/>
  <c r="C84"/>
  <c r="B85"/>
  <c r="C85"/>
  <c r="B86"/>
  <c r="F86" s="1"/>
  <c r="C86"/>
  <c r="B87"/>
  <c r="C87"/>
  <c r="B88"/>
  <c r="F88" s="1"/>
  <c r="C88"/>
  <c r="B89"/>
  <c r="C89"/>
  <c r="B90"/>
  <c r="F90" s="1"/>
  <c r="C90"/>
  <c r="B91"/>
  <c r="C91"/>
  <c r="B92"/>
  <c r="F92" s="1"/>
  <c r="C92"/>
  <c r="B93"/>
  <c r="C93"/>
  <c r="B94"/>
  <c r="F94" s="1"/>
  <c r="C94"/>
  <c r="B95"/>
  <c r="C95"/>
  <c r="B96"/>
  <c r="F96" s="1"/>
  <c r="C96"/>
  <c r="B97"/>
  <c r="C97"/>
  <c r="B98"/>
  <c r="F98" s="1"/>
  <c r="C98"/>
  <c r="C3"/>
  <c r="B3"/>
  <c r="B4" i="57"/>
  <c r="F4" s="1"/>
  <c r="C4"/>
  <c r="B5"/>
  <c r="C5"/>
  <c r="B6"/>
  <c r="C6"/>
  <c r="B7"/>
  <c r="C7"/>
  <c r="B8"/>
  <c r="F8" s="1"/>
  <c r="C8"/>
  <c r="B9"/>
  <c r="C9"/>
  <c r="B10"/>
  <c r="F10" s="1"/>
  <c r="C10"/>
  <c r="B11"/>
  <c r="C11"/>
  <c r="B12"/>
  <c r="F12" s="1"/>
  <c r="C12"/>
  <c r="B13"/>
  <c r="C13"/>
  <c r="B14"/>
  <c r="F14" s="1"/>
  <c r="C14"/>
  <c r="B15"/>
  <c r="C15"/>
  <c r="B16"/>
  <c r="C16"/>
  <c r="B17"/>
  <c r="C17"/>
  <c r="B18"/>
  <c r="F18" s="1"/>
  <c r="C18"/>
  <c r="B19"/>
  <c r="C19"/>
  <c r="B20"/>
  <c r="F20" s="1"/>
  <c r="C20"/>
  <c r="B21"/>
  <c r="C21"/>
  <c r="B22"/>
  <c r="F22" s="1"/>
  <c r="C22"/>
  <c r="B23"/>
  <c r="C23"/>
  <c r="B24"/>
  <c r="C24"/>
  <c r="B25"/>
  <c r="C25"/>
  <c r="B26"/>
  <c r="F26" s="1"/>
  <c r="C26"/>
  <c r="B27"/>
  <c r="C27"/>
  <c r="B28"/>
  <c r="F28" s="1"/>
  <c r="C28"/>
  <c r="B29"/>
  <c r="C29"/>
  <c r="B30"/>
  <c r="C30"/>
  <c r="B31"/>
  <c r="C31"/>
  <c r="B32"/>
  <c r="F32" s="1"/>
  <c r="C32"/>
  <c r="B33"/>
  <c r="C33"/>
  <c r="B34"/>
  <c r="F34" s="1"/>
  <c r="C34"/>
  <c r="B35"/>
  <c r="C35"/>
  <c r="B36"/>
  <c r="C36"/>
  <c r="B37"/>
  <c r="C37"/>
  <c r="B38"/>
  <c r="F38" s="1"/>
  <c r="C38"/>
  <c r="B39"/>
  <c r="C39"/>
  <c r="B40"/>
  <c r="F40" s="1"/>
  <c r="C40"/>
  <c r="B41"/>
  <c r="C41"/>
  <c r="B42"/>
  <c r="F42" s="1"/>
  <c r="C42"/>
  <c r="B43"/>
  <c r="C43"/>
  <c r="B44"/>
  <c r="C44"/>
  <c r="B45"/>
  <c r="C45"/>
  <c r="B46"/>
  <c r="F46" s="1"/>
  <c r="C46"/>
  <c r="B47"/>
  <c r="C47"/>
  <c r="B48"/>
  <c r="F48" s="1"/>
  <c r="C48"/>
  <c r="B49"/>
  <c r="C49"/>
  <c r="B50"/>
  <c r="F50" s="1"/>
  <c r="C50"/>
  <c r="B51"/>
  <c r="C51"/>
  <c r="B52"/>
  <c r="C52"/>
  <c r="B53"/>
  <c r="C53"/>
  <c r="B54"/>
  <c r="F54" s="1"/>
  <c r="C54"/>
  <c r="B55"/>
  <c r="C55"/>
  <c r="B56"/>
  <c r="F56" s="1"/>
  <c r="C56"/>
  <c r="B57"/>
  <c r="C57"/>
  <c r="B58"/>
  <c r="F58" s="1"/>
  <c r="C58"/>
  <c r="B59"/>
  <c r="C59"/>
  <c r="B60"/>
  <c r="C60"/>
  <c r="B61"/>
  <c r="C61"/>
  <c r="B62"/>
  <c r="F62" s="1"/>
  <c r="C62"/>
  <c r="B63"/>
  <c r="C63"/>
  <c r="B64"/>
  <c r="F64" s="1"/>
  <c r="C64"/>
  <c r="B65"/>
  <c r="C65"/>
  <c r="B66"/>
  <c r="F66" s="1"/>
  <c r="C66"/>
  <c r="B67"/>
  <c r="C67"/>
  <c r="B68"/>
  <c r="C68"/>
  <c r="B69"/>
  <c r="C69"/>
  <c r="B70"/>
  <c r="F70" s="1"/>
  <c r="C70"/>
  <c r="B71"/>
  <c r="C71"/>
  <c r="B72"/>
  <c r="F72" s="1"/>
  <c r="C72"/>
  <c r="B73"/>
  <c r="C73"/>
  <c r="B74"/>
  <c r="F74" s="1"/>
  <c r="C74"/>
  <c r="B75"/>
  <c r="C75"/>
  <c r="B76"/>
  <c r="C76"/>
  <c r="B77"/>
  <c r="C77"/>
  <c r="B78"/>
  <c r="F78" s="1"/>
  <c r="C78"/>
  <c r="B79"/>
  <c r="C79"/>
  <c r="B80"/>
  <c r="F80" s="1"/>
  <c r="C80"/>
  <c r="B81"/>
  <c r="C81"/>
  <c r="B82"/>
  <c r="F82" s="1"/>
  <c r="C82"/>
  <c r="B83"/>
  <c r="C83"/>
  <c r="B84"/>
  <c r="F84" s="1"/>
  <c r="C84"/>
  <c r="B85"/>
  <c r="C85"/>
  <c r="B86"/>
  <c r="F86" s="1"/>
  <c r="C86"/>
  <c r="B87"/>
  <c r="C87"/>
  <c r="B88"/>
  <c r="F88" s="1"/>
  <c r="C88"/>
  <c r="B89"/>
  <c r="C89"/>
  <c r="B90"/>
  <c r="F90" s="1"/>
  <c r="C90"/>
  <c r="B91"/>
  <c r="C91"/>
  <c r="B92"/>
  <c r="F92" s="1"/>
  <c r="C92"/>
  <c r="B93"/>
  <c r="C93"/>
  <c r="B94"/>
  <c r="F94" s="1"/>
  <c r="C94"/>
  <c r="B95"/>
  <c r="C95"/>
  <c r="B96"/>
  <c r="F96" s="1"/>
  <c r="C96"/>
  <c r="B97"/>
  <c r="C97"/>
  <c r="B98"/>
  <c r="F98" s="1"/>
  <c r="C98"/>
  <c r="C3"/>
  <c r="B3"/>
  <c r="B4" i="56"/>
  <c r="F4" s="1"/>
  <c r="C4"/>
  <c r="B5"/>
  <c r="C5"/>
  <c r="B6"/>
  <c r="F6" s="1"/>
  <c r="C6"/>
  <c r="B7"/>
  <c r="C7"/>
  <c r="B8"/>
  <c r="F8" s="1"/>
  <c r="C8"/>
  <c r="B9"/>
  <c r="C9"/>
  <c r="B10"/>
  <c r="F10" s="1"/>
  <c r="C10"/>
  <c r="B11"/>
  <c r="C11"/>
  <c r="B12"/>
  <c r="C12"/>
  <c r="B13"/>
  <c r="C13"/>
  <c r="B14"/>
  <c r="C14"/>
  <c r="B15"/>
  <c r="C15"/>
  <c r="B16"/>
  <c r="F16" s="1"/>
  <c r="C16"/>
  <c r="B17"/>
  <c r="C17"/>
  <c r="B18"/>
  <c r="F18" s="1"/>
  <c r="C18"/>
  <c r="B19"/>
  <c r="C19"/>
  <c r="B20"/>
  <c r="C20"/>
  <c r="B21"/>
  <c r="C21"/>
  <c r="B22"/>
  <c r="F22" s="1"/>
  <c r="C22"/>
  <c r="B23"/>
  <c r="C23"/>
  <c r="B24"/>
  <c r="F24" s="1"/>
  <c r="C24"/>
  <c r="B25"/>
  <c r="C25"/>
  <c r="B26"/>
  <c r="F26" s="1"/>
  <c r="C26"/>
  <c r="B27"/>
  <c r="C27"/>
  <c r="B28"/>
  <c r="F28" s="1"/>
  <c r="C28"/>
  <c r="B29"/>
  <c r="C29"/>
  <c r="B30"/>
  <c r="F30" s="1"/>
  <c r="C30"/>
  <c r="B31"/>
  <c r="C31"/>
  <c r="B32"/>
  <c r="C32"/>
  <c r="B33"/>
  <c r="C33"/>
  <c r="B34"/>
  <c r="F34" s="1"/>
  <c r="C34"/>
  <c r="B35"/>
  <c r="C35"/>
  <c r="B36"/>
  <c r="F36" s="1"/>
  <c r="C36"/>
  <c r="B37"/>
  <c r="C37"/>
  <c r="B38"/>
  <c r="C38"/>
  <c r="B39"/>
  <c r="C39"/>
  <c r="B40"/>
  <c r="F40" s="1"/>
  <c r="C40"/>
  <c r="B41"/>
  <c r="C41"/>
  <c r="B42"/>
  <c r="F42" s="1"/>
  <c r="C42"/>
  <c r="B43"/>
  <c r="C43"/>
  <c r="B44"/>
  <c r="F44" s="1"/>
  <c r="C44"/>
  <c r="B45"/>
  <c r="C45"/>
  <c r="B46"/>
  <c r="F46" s="1"/>
  <c r="C46"/>
  <c r="B47"/>
  <c r="C47"/>
  <c r="B48"/>
  <c r="F48" s="1"/>
  <c r="C48"/>
  <c r="B49"/>
  <c r="C49"/>
  <c r="B50"/>
  <c r="C50"/>
  <c r="B51"/>
  <c r="C51"/>
  <c r="B52"/>
  <c r="F52" s="1"/>
  <c r="C52"/>
  <c r="B53"/>
  <c r="C53"/>
  <c r="B54"/>
  <c r="F54" s="1"/>
  <c r="C54"/>
  <c r="B55"/>
  <c r="C55"/>
  <c r="B56"/>
  <c r="F56" s="1"/>
  <c r="C56"/>
  <c r="B57"/>
  <c r="C57"/>
  <c r="B58"/>
  <c r="F58" s="1"/>
  <c r="C58"/>
  <c r="B59"/>
  <c r="C59"/>
  <c r="B60"/>
  <c r="F60" s="1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F70" s="1"/>
  <c r="C70"/>
  <c r="B71"/>
  <c r="C71"/>
  <c r="B72"/>
  <c r="F72" s="1"/>
  <c r="C72"/>
  <c r="B73"/>
  <c r="C73"/>
  <c r="B74"/>
  <c r="F74" s="1"/>
  <c r="C74"/>
  <c r="B75"/>
  <c r="C75"/>
  <c r="B76"/>
  <c r="F76" s="1"/>
  <c r="C76"/>
  <c r="B77"/>
  <c r="C77"/>
  <c r="B78"/>
  <c r="F78" s="1"/>
  <c r="C78"/>
  <c r="B79"/>
  <c r="C79"/>
  <c r="B80"/>
  <c r="F80" s="1"/>
  <c r="C80"/>
  <c r="B81"/>
  <c r="C81"/>
  <c r="B82"/>
  <c r="F82" s="1"/>
  <c r="C82"/>
  <c r="B83"/>
  <c r="C83"/>
  <c r="B84"/>
  <c r="F84" s="1"/>
  <c r="C84"/>
  <c r="B85"/>
  <c r="C85"/>
  <c r="B86"/>
  <c r="F86" s="1"/>
  <c r="C86"/>
  <c r="B87"/>
  <c r="C87"/>
  <c r="B88"/>
  <c r="F88" s="1"/>
  <c r="C88"/>
  <c r="B89"/>
  <c r="C89"/>
  <c r="B90"/>
  <c r="F90" s="1"/>
  <c r="C90"/>
  <c r="B91"/>
  <c r="C91"/>
  <c r="B92"/>
  <c r="F92" s="1"/>
  <c r="C92"/>
  <c r="B93"/>
  <c r="C93"/>
  <c r="B94"/>
  <c r="F94" s="1"/>
  <c r="C94"/>
  <c r="B95"/>
  <c r="C95"/>
  <c r="B96"/>
  <c r="F96" s="1"/>
  <c r="C96"/>
  <c r="B97"/>
  <c r="C97"/>
  <c r="B98"/>
  <c r="F98" s="1"/>
  <c r="C98"/>
  <c r="C3"/>
  <c r="B3"/>
  <c r="B4" i="55"/>
  <c r="F4" s="1"/>
  <c r="C4"/>
  <c r="B5"/>
  <c r="C5"/>
  <c r="B6"/>
  <c r="F6" s="1"/>
  <c r="C6"/>
  <c r="B7"/>
  <c r="C7"/>
  <c r="B8"/>
  <c r="C8"/>
  <c r="B9"/>
  <c r="C9"/>
  <c r="B10"/>
  <c r="F10" s="1"/>
  <c r="C10"/>
  <c r="B11"/>
  <c r="C11"/>
  <c r="B12"/>
  <c r="F12" s="1"/>
  <c r="C12"/>
  <c r="B13"/>
  <c r="C13"/>
  <c r="B14"/>
  <c r="F14" s="1"/>
  <c r="C14"/>
  <c r="B15"/>
  <c r="C15"/>
  <c r="B16"/>
  <c r="F16" s="1"/>
  <c r="C16"/>
  <c r="B17"/>
  <c r="C17"/>
  <c r="B18"/>
  <c r="C18"/>
  <c r="B19"/>
  <c r="C19"/>
  <c r="B20"/>
  <c r="F20" s="1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F34" s="1"/>
  <c r="C34"/>
  <c r="B35"/>
  <c r="C35"/>
  <c r="B36"/>
  <c r="F36" s="1"/>
  <c r="C36"/>
  <c r="B37"/>
  <c r="C37"/>
  <c r="B38"/>
  <c r="F38" s="1"/>
  <c r="C38"/>
  <c r="B39"/>
  <c r="C39"/>
  <c r="B40"/>
  <c r="F40" s="1"/>
  <c r="C40"/>
  <c r="B41"/>
  <c r="C41"/>
  <c r="B42"/>
  <c r="F42" s="1"/>
  <c r="C42"/>
  <c r="B43"/>
  <c r="C43"/>
  <c r="B44"/>
  <c r="F44" s="1"/>
  <c r="C44"/>
  <c r="B45"/>
  <c r="C45"/>
  <c r="B46"/>
  <c r="F46" s="1"/>
  <c r="C46"/>
  <c r="B47"/>
  <c r="C47"/>
  <c r="B48"/>
  <c r="F48" s="1"/>
  <c r="C48"/>
  <c r="B49"/>
  <c r="C49"/>
  <c r="B50"/>
  <c r="F50" s="1"/>
  <c r="C50"/>
  <c r="B51"/>
  <c r="C51"/>
  <c r="B52"/>
  <c r="F52" s="1"/>
  <c r="C52"/>
  <c r="B53"/>
  <c r="C53"/>
  <c r="B54"/>
  <c r="F54" s="1"/>
  <c r="C54"/>
  <c r="B55"/>
  <c r="C55"/>
  <c r="B56"/>
  <c r="F56" s="1"/>
  <c r="C56"/>
  <c r="B57"/>
  <c r="C57"/>
  <c r="B58"/>
  <c r="F58" s="1"/>
  <c r="C58"/>
  <c r="B59"/>
  <c r="C59"/>
  <c r="B60"/>
  <c r="F60" s="1"/>
  <c r="C60"/>
  <c r="B61"/>
  <c r="C61"/>
  <c r="B62"/>
  <c r="F62" s="1"/>
  <c r="C62"/>
  <c r="B63"/>
  <c r="C63"/>
  <c r="B64"/>
  <c r="F64" s="1"/>
  <c r="C64"/>
  <c r="B65"/>
  <c r="C65"/>
  <c r="B66"/>
  <c r="C66"/>
  <c r="B67"/>
  <c r="C67"/>
  <c r="B68"/>
  <c r="C68"/>
  <c r="B69"/>
  <c r="C69"/>
  <c r="B70"/>
  <c r="F70" s="1"/>
  <c r="C70"/>
  <c r="B71"/>
  <c r="C71"/>
  <c r="B72"/>
  <c r="F72" s="1"/>
  <c r="C72"/>
  <c r="B73"/>
  <c r="C73"/>
  <c r="B74"/>
  <c r="C74"/>
  <c r="B75"/>
  <c r="C75"/>
  <c r="B76"/>
  <c r="C76"/>
  <c r="B77"/>
  <c r="C77"/>
  <c r="B78"/>
  <c r="F78" s="1"/>
  <c r="C78"/>
  <c r="B79"/>
  <c r="C79"/>
  <c r="B80"/>
  <c r="F80" s="1"/>
  <c r="C80"/>
  <c r="B81"/>
  <c r="C81"/>
  <c r="B82"/>
  <c r="C82"/>
  <c r="B83"/>
  <c r="C83"/>
  <c r="B84"/>
  <c r="C84"/>
  <c r="B85"/>
  <c r="C85"/>
  <c r="B86"/>
  <c r="F86" s="1"/>
  <c r="C86"/>
  <c r="B87"/>
  <c r="C87"/>
  <c r="B88"/>
  <c r="F88" s="1"/>
  <c r="C88"/>
  <c r="B89"/>
  <c r="C89"/>
  <c r="B90"/>
  <c r="C90"/>
  <c r="B91"/>
  <c r="C91"/>
  <c r="B92"/>
  <c r="C92"/>
  <c r="B93"/>
  <c r="C93"/>
  <c r="B94"/>
  <c r="F94" s="1"/>
  <c r="C94"/>
  <c r="B95"/>
  <c r="C95"/>
  <c r="B96"/>
  <c r="F96" s="1"/>
  <c r="C96"/>
  <c r="B97"/>
  <c r="C97"/>
  <c r="B98"/>
  <c r="F98" s="1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U95"/>
  <c r="F95"/>
  <c r="U94"/>
  <c r="U93"/>
  <c r="F93"/>
  <c r="U92"/>
  <c r="N92"/>
  <c r="U91"/>
  <c r="F91"/>
  <c r="U90"/>
  <c r="N90"/>
  <c r="U89"/>
  <c r="N89"/>
  <c r="F89"/>
  <c r="U88"/>
  <c r="N88"/>
  <c r="U87"/>
  <c r="F87"/>
  <c r="U86"/>
  <c r="N86"/>
  <c r="U85"/>
  <c r="N85"/>
  <c r="F85"/>
  <c r="U84"/>
  <c r="N84"/>
  <c r="F84"/>
  <c r="U83"/>
  <c r="F83"/>
  <c r="U82"/>
  <c r="N82"/>
  <c r="U81"/>
  <c r="N81"/>
  <c r="F81"/>
  <c r="U80"/>
  <c r="N80"/>
  <c r="U79"/>
  <c r="F79"/>
  <c r="U78"/>
  <c r="U77"/>
  <c r="N77"/>
  <c r="F77"/>
  <c r="U76"/>
  <c r="N76"/>
  <c r="U75"/>
  <c r="F75"/>
  <c r="U74"/>
  <c r="N74"/>
  <c r="U73"/>
  <c r="N73"/>
  <c r="F73"/>
  <c r="U72"/>
  <c r="N72"/>
  <c r="F72"/>
  <c r="U71"/>
  <c r="F71"/>
  <c r="U70"/>
  <c r="N70"/>
  <c r="U69"/>
  <c r="N69"/>
  <c r="F69"/>
  <c r="U68"/>
  <c r="N68"/>
  <c r="U67"/>
  <c r="F67"/>
  <c r="U66"/>
  <c r="N66"/>
  <c r="F66"/>
  <c r="U65"/>
  <c r="N65"/>
  <c r="F65"/>
  <c r="U64"/>
  <c r="N64"/>
  <c r="U63"/>
  <c r="F63"/>
  <c r="U62"/>
  <c r="N62"/>
  <c r="U61"/>
  <c r="N61"/>
  <c r="F61"/>
  <c r="U60"/>
  <c r="N60"/>
  <c r="U59"/>
  <c r="F59"/>
  <c r="U58"/>
  <c r="N58"/>
  <c r="U57"/>
  <c r="N57"/>
  <c r="F57"/>
  <c r="U56"/>
  <c r="N56"/>
  <c r="F56"/>
  <c r="U55"/>
  <c r="F55"/>
  <c r="U54"/>
  <c r="N54"/>
  <c r="U53"/>
  <c r="N53"/>
  <c r="F53"/>
  <c r="U52"/>
  <c r="N52"/>
  <c r="U51"/>
  <c r="F51"/>
  <c r="U50"/>
  <c r="N50"/>
  <c r="F50"/>
  <c r="U49"/>
  <c r="N49"/>
  <c r="F49"/>
  <c r="U48"/>
  <c r="N48"/>
  <c r="U47"/>
  <c r="F47"/>
  <c r="U46"/>
  <c r="N46"/>
  <c r="U45"/>
  <c r="N45"/>
  <c r="F45"/>
  <c r="U44"/>
  <c r="N44"/>
  <c r="U43"/>
  <c r="F43"/>
  <c r="U42"/>
  <c r="N42"/>
  <c r="U41"/>
  <c r="N41"/>
  <c r="F41"/>
  <c r="U40"/>
  <c r="N40"/>
  <c r="F40"/>
  <c r="U39"/>
  <c r="F39"/>
  <c r="U38"/>
  <c r="N38"/>
  <c r="U37"/>
  <c r="N37"/>
  <c r="F37"/>
  <c r="U36"/>
  <c r="N36"/>
  <c r="U35"/>
  <c r="F35"/>
  <c r="U34"/>
  <c r="N34"/>
  <c r="F34"/>
  <c r="U33"/>
  <c r="N33"/>
  <c r="F33"/>
  <c r="U32"/>
  <c r="N32"/>
  <c r="U31"/>
  <c r="F31"/>
  <c r="U30"/>
  <c r="N30"/>
  <c r="U29"/>
  <c r="N29"/>
  <c r="F29"/>
  <c r="U28"/>
  <c r="F28"/>
  <c r="U27"/>
  <c r="N27"/>
  <c r="F27"/>
  <c r="U26"/>
  <c r="N26"/>
  <c r="U25"/>
  <c r="N25"/>
  <c r="F25"/>
  <c r="U24"/>
  <c r="N24"/>
  <c r="F24"/>
  <c r="U23"/>
  <c r="F23"/>
  <c r="U22"/>
  <c r="N22"/>
  <c r="U21"/>
  <c r="N21"/>
  <c r="F21"/>
  <c r="U20"/>
  <c r="N20"/>
  <c r="U19"/>
  <c r="F19"/>
  <c r="U18"/>
  <c r="N18"/>
  <c r="U17"/>
  <c r="N17"/>
  <c r="F17"/>
  <c r="U16"/>
  <c r="N16"/>
  <c r="U15"/>
  <c r="F15"/>
  <c r="U14"/>
  <c r="N14"/>
  <c r="U13"/>
  <c r="N13"/>
  <c r="F13"/>
  <c r="U12"/>
  <c r="N12"/>
  <c r="F12"/>
  <c r="U11"/>
  <c r="F11"/>
  <c r="U10"/>
  <c r="N10"/>
  <c r="U9"/>
  <c r="N9"/>
  <c r="F9"/>
  <c r="U8"/>
  <c r="N8"/>
  <c r="U7"/>
  <c r="F7"/>
  <c r="U6"/>
  <c r="N6"/>
  <c r="F6"/>
  <c r="U5"/>
  <c r="N5"/>
  <c r="F5"/>
  <c r="U4"/>
  <c r="N4"/>
  <c r="U3"/>
  <c r="M99"/>
  <c r="L99"/>
  <c r="K99"/>
  <c r="J99"/>
  <c r="I99"/>
  <c r="A1"/>
  <c r="T99" i="62"/>
  <c r="S99"/>
  <c r="R99"/>
  <c r="Q99"/>
  <c r="P99"/>
  <c r="U98"/>
  <c r="N98"/>
  <c r="U97"/>
  <c r="N97"/>
  <c r="F97"/>
  <c r="U96"/>
  <c r="N96"/>
  <c r="F96"/>
  <c r="U95"/>
  <c r="N95"/>
  <c r="F95"/>
  <c r="U94"/>
  <c r="N94"/>
  <c r="AD93"/>
  <c r="U93"/>
  <c r="N93"/>
  <c r="F93"/>
  <c r="AD92"/>
  <c r="U92"/>
  <c r="N92"/>
  <c r="U91"/>
  <c r="N91"/>
  <c r="F91"/>
  <c r="U90"/>
  <c r="N90"/>
  <c r="F90"/>
  <c r="AD89"/>
  <c r="U89"/>
  <c r="N89"/>
  <c r="F89"/>
  <c r="AD88"/>
  <c r="U88"/>
  <c r="N88"/>
  <c r="F88"/>
  <c r="U87"/>
  <c r="N87"/>
  <c r="F87"/>
  <c r="U86"/>
  <c r="N86"/>
  <c r="AD85"/>
  <c r="U85"/>
  <c r="N85"/>
  <c r="F85"/>
  <c r="U84"/>
  <c r="F84"/>
  <c r="U83"/>
  <c r="N83"/>
  <c r="F83"/>
  <c r="U82"/>
  <c r="N82"/>
  <c r="U81"/>
  <c r="N81"/>
  <c r="F81"/>
  <c r="U80"/>
  <c r="U79"/>
  <c r="N79"/>
  <c r="F79"/>
  <c r="AC78"/>
  <c r="U78"/>
  <c r="N78"/>
  <c r="U77"/>
  <c r="N77"/>
  <c r="F77"/>
  <c r="U76"/>
  <c r="U75"/>
  <c r="N75"/>
  <c r="F75"/>
  <c r="U74"/>
  <c r="N74"/>
  <c r="U73"/>
  <c r="N73"/>
  <c r="F73"/>
  <c r="U72"/>
  <c r="U71"/>
  <c r="N71"/>
  <c r="F71"/>
  <c r="U70"/>
  <c r="N70"/>
  <c r="F70"/>
  <c r="AD69"/>
  <c r="U69"/>
  <c r="N69"/>
  <c r="F69"/>
  <c r="U68"/>
  <c r="U67"/>
  <c r="N67"/>
  <c r="F67"/>
  <c r="AD66"/>
  <c r="U66"/>
  <c r="N66"/>
  <c r="AD65"/>
  <c r="U65"/>
  <c r="N65"/>
  <c r="F65"/>
  <c r="U64"/>
  <c r="U63"/>
  <c r="N63"/>
  <c r="F63"/>
  <c r="AC62"/>
  <c r="U62"/>
  <c r="N62"/>
  <c r="U61"/>
  <c r="N61"/>
  <c r="F61"/>
  <c r="U60"/>
  <c r="U59"/>
  <c r="N59"/>
  <c r="F59"/>
  <c r="U58"/>
  <c r="N58"/>
  <c r="U57"/>
  <c r="N57"/>
  <c r="F57"/>
  <c r="U56"/>
  <c r="U55"/>
  <c r="N55"/>
  <c r="F55"/>
  <c r="U54"/>
  <c r="N54"/>
  <c r="F54"/>
  <c r="AD53"/>
  <c r="U53"/>
  <c r="N53"/>
  <c r="F53"/>
  <c r="U52"/>
  <c r="U51"/>
  <c r="N51"/>
  <c r="F51"/>
  <c r="AD50"/>
  <c r="U50"/>
  <c r="U49"/>
  <c r="F49"/>
  <c r="U48"/>
  <c r="U47"/>
  <c r="F47"/>
  <c r="U46"/>
  <c r="U45"/>
  <c r="F45"/>
  <c r="U44"/>
  <c r="U43"/>
  <c r="F43"/>
  <c r="U42"/>
  <c r="U41"/>
  <c r="F41"/>
  <c r="U40"/>
  <c r="U39"/>
  <c r="F39"/>
  <c r="U38"/>
  <c r="U37"/>
  <c r="F37"/>
  <c r="U36"/>
  <c r="U35"/>
  <c r="F35"/>
  <c r="U34"/>
  <c r="AD33"/>
  <c r="U33"/>
  <c r="F33"/>
  <c r="U32"/>
  <c r="F32"/>
  <c r="U31"/>
  <c r="F31"/>
  <c r="U30"/>
  <c r="F30"/>
  <c r="AD29"/>
  <c r="U29"/>
  <c r="F29"/>
  <c r="U28"/>
  <c r="U27"/>
  <c r="F27"/>
  <c r="U26"/>
  <c r="U25"/>
  <c r="F25"/>
  <c r="U24"/>
  <c r="U23"/>
  <c r="F23"/>
  <c r="U22"/>
  <c r="AD21"/>
  <c r="U21"/>
  <c r="F21"/>
  <c r="U20"/>
  <c r="U19"/>
  <c r="F19"/>
  <c r="U18"/>
  <c r="AD17"/>
  <c r="U17"/>
  <c r="F17"/>
  <c r="U16"/>
  <c r="U15"/>
  <c r="F15"/>
  <c r="U14"/>
  <c r="AD13"/>
  <c r="U13"/>
  <c r="F13"/>
  <c r="U12"/>
  <c r="F12"/>
  <c r="U11"/>
  <c r="F11"/>
  <c r="U10"/>
  <c r="F10"/>
  <c r="AD9"/>
  <c r="U9"/>
  <c r="F9"/>
  <c r="U8"/>
  <c r="U7"/>
  <c r="F7"/>
  <c r="U6"/>
  <c r="AD5"/>
  <c r="U5"/>
  <c r="F5"/>
  <c r="U4"/>
  <c r="U3"/>
  <c r="M99"/>
  <c r="I99"/>
  <c r="A1"/>
  <c r="T99" i="61"/>
  <c r="S99"/>
  <c r="R99"/>
  <c r="Q99"/>
  <c r="P99"/>
  <c r="U98"/>
  <c r="N98"/>
  <c r="U97"/>
  <c r="F97"/>
  <c r="U96"/>
  <c r="U95"/>
  <c r="F95"/>
  <c r="U94"/>
  <c r="N94"/>
  <c r="U93"/>
  <c r="F93"/>
  <c r="U92"/>
  <c r="U91"/>
  <c r="F91"/>
  <c r="U90"/>
  <c r="N90"/>
  <c r="F90"/>
  <c r="U89"/>
  <c r="F89"/>
  <c r="U88"/>
  <c r="F88"/>
  <c r="U87"/>
  <c r="F87"/>
  <c r="U86"/>
  <c r="N86"/>
  <c r="U85"/>
  <c r="F85"/>
  <c r="U84"/>
  <c r="U83"/>
  <c r="F83"/>
  <c r="U82"/>
  <c r="N82"/>
  <c r="U81"/>
  <c r="F81"/>
  <c r="U80"/>
  <c r="U79"/>
  <c r="F79"/>
  <c r="U78"/>
  <c r="N78"/>
  <c r="F78"/>
  <c r="U77"/>
  <c r="F77"/>
  <c r="U76"/>
  <c r="N76"/>
  <c r="U75"/>
  <c r="F75"/>
  <c r="U74"/>
  <c r="N74"/>
  <c r="U73"/>
  <c r="F73"/>
  <c r="U72"/>
  <c r="N72"/>
  <c r="U71"/>
  <c r="F71"/>
  <c r="U70"/>
  <c r="N70"/>
  <c r="U69"/>
  <c r="F69"/>
  <c r="U68"/>
  <c r="N68"/>
  <c r="U67"/>
  <c r="F67"/>
  <c r="U66"/>
  <c r="N66"/>
  <c r="F66"/>
  <c r="U65"/>
  <c r="F65"/>
  <c r="U64"/>
  <c r="N64"/>
  <c r="U63"/>
  <c r="F63"/>
  <c r="U62"/>
  <c r="N62"/>
  <c r="U61"/>
  <c r="F61"/>
  <c r="U60"/>
  <c r="N60"/>
  <c r="U59"/>
  <c r="F59"/>
  <c r="U58"/>
  <c r="N58"/>
  <c r="F58"/>
  <c r="U57"/>
  <c r="F57"/>
  <c r="U56"/>
  <c r="N56"/>
  <c r="U55"/>
  <c r="F55"/>
  <c r="U54"/>
  <c r="N54"/>
  <c r="U53"/>
  <c r="F53"/>
  <c r="U52"/>
  <c r="N52"/>
  <c r="U51"/>
  <c r="F51"/>
  <c r="U50"/>
  <c r="N50"/>
  <c r="F50"/>
  <c r="U49"/>
  <c r="F49"/>
  <c r="U48"/>
  <c r="N48"/>
  <c r="U47"/>
  <c r="F47"/>
  <c r="U46"/>
  <c r="N46"/>
  <c r="U45"/>
  <c r="F45"/>
  <c r="U44"/>
  <c r="N44"/>
  <c r="U43"/>
  <c r="F43"/>
  <c r="U42"/>
  <c r="N42"/>
  <c r="F42"/>
  <c r="U41"/>
  <c r="F41"/>
  <c r="U40"/>
  <c r="N40"/>
  <c r="U39"/>
  <c r="U38"/>
  <c r="F38"/>
  <c r="U37"/>
  <c r="F37"/>
  <c r="U36"/>
  <c r="F36"/>
  <c r="U35"/>
  <c r="F35"/>
  <c r="U34"/>
  <c r="F34"/>
  <c r="U33"/>
  <c r="U32"/>
  <c r="U31"/>
  <c r="N31"/>
  <c r="F31"/>
  <c r="U30"/>
  <c r="F30"/>
  <c r="U29"/>
  <c r="N29"/>
  <c r="F29"/>
  <c r="U28"/>
  <c r="N28"/>
  <c r="U27"/>
  <c r="N27"/>
  <c r="F27"/>
  <c r="U26"/>
  <c r="U25"/>
  <c r="U24"/>
  <c r="N24"/>
  <c r="U23"/>
  <c r="F23"/>
  <c r="U22"/>
  <c r="N22"/>
  <c r="F22"/>
  <c r="U21"/>
  <c r="F21"/>
  <c r="U20"/>
  <c r="F20"/>
  <c r="U19"/>
  <c r="F19"/>
  <c r="U18"/>
  <c r="F18"/>
  <c r="U17"/>
  <c r="N17"/>
  <c r="U16"/>
  <c r="F16"/>
  <c r="U15"/>
  <c r="F15"/>
  <c r="U14"/>
  <c r="F14"/>
  <c r="U13"/>
  <c r="F13"/>
  <c r="U12"/>
  <c r="F12"/>
  <c r="U11"/>
  <c r="F11"/>
  <c r="U10"/>
  <c r="F10"/>
  <c r="U9"/>
  <c r="U8"/>
  <c r="U7"/>
  <c r="N7"/>
  <c r="F7"/>
  <c r="U6"/>
  <c r="F6"/>
  <c r="U5"/>
  <c r="F5"/>
  <c r="U4"/>
  <c r="F4"/>
  <c r="U3"/>
  <c r="K99"/>
  <c r="A1"/>
  <c r="T99" i="58"/>
  <c r="S99"/>
  <c r="R99"/>
  <c r="Q99"/>
  <c r="P99"/>
  <c r="U98"/>
  <c r="U97"/>
  <c r="F97"/>
  <c r="U96"/>
  <c r="U95"/>
  <c r="F95"/>
  <c r="U94"/>
  <c r="U93"/>
  <c r="F93"/>
  <c r="U92"/>
  <c r="U91"/>
  <c r="F91"/>
  <c r="U90"/>
  <c r="U89"/>
  <c r="F89"/>
  <c r="U88"/>
  <c r="U87"/>
  <c r="F87"/>
  <c r="U86"/>
  <c r="U85"/>
  <c r="F85"/>
  <c r="U84"/>
  <c r="U83"/>
  <c r="F83"/>
  <c r="U82"/>
  <c r="U81"/>
  <c r="F81"/>
  <c r="U80"/>
  <c r="U79"/>
  <c r="F79"/>
  <c r="U78"/>
  <c r="U77"/>
  <c r="F77"/>
  <c r="U76"/>
  <c r="U75"/>
  <c r="F75"/>
  <c r="U74"/>
  <c r="U73"/>
  <c r="F73"/>
  <c r="U72"/>
  <c r="U71"/>
  <c r="F71"/>
  <c r="U70"/>
  <c r="U69"/>
  <c r="F69"/>
  <c r="U68"/>
  <c r="U67"/>
  <c r="F67"/>
  <c r="U66"/>
  <c r="U65"/>
  <c r="F65"/>
  <c r="U64"/>
  <c r="U63"/>
  <c r="F63"/>
  <c r="U62"/>
  <c r="U61"/>
  <c r="F61"/>
  <c r="U60"/>
  <c r="U59"/>
  <c r="F59"/>
  <c r="U58"/>
  <c r="U57"/>
  <c r="F57"/>
  <c r="U56"/>
  <c r="U55"/>
  <c r="F55"/>
  <c r="U54"/>
  <c r="U53"/>
  <c r="F53"/>
  <c r="U52"/>
  <c r="U51"/>
  <c r="F51"/>
  <c r="U50"/>
  <c r="U49"/>
  <c r="F49"/>
  <c r="U48"/>
  <c r="U47"/>
  <c r="F47"/>
  <c r="U46"/>
  <c r="U45"/>
  <c r="F45"/>
  <c r="U44"/>
  <c r="U43"/>
  <c r="F43"/>
  <c r="U42"/>
  <c r="U41"/>
  <c r="F41"/>
  <c r="U40"/>
  <c r="U39"/>
  <c r="F39"/>
  <c r="U38"/>
  <c r="U37"/>
  <c r="F37"/>
  <c r="U36"/>
  <c r="U35"/>
  <c r="F35"/>
  <c r="U34"/>
  <c r="U33"/>
  <c r="F33"/>
  <c r="U32"/>
  <c r="U31"/>
  <c r="F31"/>
  <c r="U30"/>
  <c r="U29"/>
  <c r="F29"/>
  <c r="U28"/>
  <c r="U27"/>
  <c r="F27"/>
  <c r="U26"/>
  <c r="U25"/>
  <c r="F25"/>
  <c r="U24"/>
  <c r="N24"/>
  <c r="F24"/>
  <c r="U23"/>
  <c r="F23"/>
  <c r="U22"/>
  <c r="F22"/>
  <c r="U21"/>
  <c r="U20"/>
  <c r="U19"/>
  <c r="F19"/>
  <c r="U18"/>
  <c r="U17"/>
  <c r="U16"/>
  <c r="U15"/>
  <c r="F15"/>
  <c r="U14"/>
  <c r="U13"/>
  <c r="U12"/>
  <c r="U11"/>
  <c r="F11"/>
  <c r="U10"/>
  <c r="U9"/>
  <c r="U8"/>
  <c r="F8"/>
  <c r="U7"/>
  <c r="N7"/>
  <c r="F7"/>
  <c r="U6"/>
  <c r="U5"/>
  <c r="N5"/>
  <c r="U4"/>
  <c r="U3"/>
  <c r="A1"/>
  <c r="T99" i="57"/>
  <c r="S99"/>
  <c r="R99"/>
  <c r="Q99"/>
  <c r="P99"/>
  <c r="U98"/>
  <c r="U97"/>
  <c r="U96"/>
  <c r="U95"/>
  <c r="F95"/>
  <c r="U94"/>
  <c r="U93"/>
  <c r="F93"/>
  <c r="U92"/>
  <c r="U91"/>
  <c r="U90"/>
  <c r="U89"/>
  <c r="N89"/>
  <c r="F89"/>
  <c r="U88"/>
  <c r="U87"/>
  <c r="F87"/>
  <c r="U86"/>
  <c r="N86"/>
  <c r="U85"/>
  <c r="F85"/>
  <c r="U84"/>
  <c r="U83"/>
  <c r="N83"/>
  <c r="U82"/>
  <c r="U81"/>
  <c r="F81"/>
  <c r="U80"/>
  <c r="U79"/>
  <c r="U78"/>
  <c r="U77"/>
  <c r="N77"/>
  <c r="F77"/>
  <c r="U76"/>
  <c r="N76"/>
  <c r="F76"/>
  <c r="U75"/>
  <c r="N75"/>
  <c r="F75"/>
  <c r="U74"/>
  <c r="U73"/>
  <c r="N73"/>
  <c r="F73"/>
  <c r="U72"/>
  <c r="U71"/>
  <c r="N71"/>
  <c r="F71"/>
  <c r="U70"/>
  <c r="U69"/>
  <c r="N69"/>
  <c r="F69"/>
  <c r="U68"/>
  <c r="F68"/>
  <c r="U67"/>
  <c r="N67"/>
  <c r="F67"/>
  <c r="U66"/>
  <c r="U65"/>
  <c r="N65"/>
  <c r="F65"/>
  <c r="U64"/>
  <c r="U63"/>
  <c r="N63"/>
  <c r="F63"/>
  <c r="U62"/>
  <c r="U61"/>
  <c r="N61"/>
  <c r="F61"/>
  <c r="U60"/>
  <c r="F60"/>
  <c r="U59"/>
  <c r="N59"/>
  <c r="F59"/>
  <c r="U58"/>
  <c r="U57"/>
  <c r="N57"/>
  <c r="F57"/>
  <c r="U56"/>
  <c r="U55"/>
  <c r="N55"/>
  <c r="F55"/>
  <c r="U54"/>
  <c r="U53"/>
  <c r="N53"/>
  <c r="F53"/>
  <c r="U52"/>
  <c r="F52"/>
  <c r="U51"/>
  <c r="N51"/>
  <c r="F51"/>
  <c r="U50"/>
  <c r="U49"/>
  <c r="N49"/>
  <c r="F49"/>
  <c r="U48"/>
  <c r="U47"/>
  <c r="N47"/>
  <c r="F47"/>
  <c r="U46"/>
  <c r="U45"/>
  <c r="N45"/>
  <c r="F45"/>
  <c r="U44"/>
  <c r="F44"/>
  <c r="U43"/>
  <c r="N43"/>
  <c r="F43"/>
  <c r="U42"/>
  <c r="U41"/>
  <c r="N41"/>
  <c r="F41"/>
  <c r="U40"/>
  <c r="U39"/>
  <c r="N39"/>
  <c r="F39"/>
  <c r="U38"/>
  <c r="U37"/>
  <c r="N37"/>
  <c r="F37"/>
  <c r="U36"/>
  <c r="F36"/>
  <c r="U35"/>
  <c r="N35"/>
  <c r="F35"/>
  <c r="U34"/>
  <c r="U33"/>
  <c r="N33"/>
  <c r="F33"/>
  <c r="U32"/>
  <c r="U31"/>
  <c r="N31"/>
  <c r="F31"/>
  <c r="U30"/>
  <c r="N30"/>
  <c r="F30"/>
  <c r="U29"/>
  <c r="F29"/>
  <c r="U28"/>
  <c r="N28"/>
  <c r="U27"/>
  <c r="N27"/>
  <c r="F27"/>
  <c r="U26"/>
  <c r="N26"/>
  <c r="U25"/>
  <c r="F25"/>
  <c r="U24"/>
  <c r="N24"/>
  <c r="F24"/>
  <c r="U23"/>
  <c r="F23"/>
  <c r="U22"/>
  <c r="N22"/>
  <c r="U21"/>
  <c r="F21"/>
  <c r="U20"/>
  <c r="N20"/>
  <c r="U19"/>
  <c r="F19"/>
  <c r="U18"/>
  <c r="N18"/>
  <c r="U17"/>
  <c r="F17"/>
  <c r="U16"/>
  <c r="N16"/>
  <c r="F16"/>
  <c r="U15"/>
  <c r="F15"/>
  <c r="U14"/>
  <c r="N14"/>
  <c r="U13"/>
  <c r="F13"/>
  <c r="U12"/>
  <c r="N12"/>
  <c r="U11"/>
  <c r="F11"/>
  <c r="U10"/>
  <c r="N10"/>
  <c r="U9"/>
  <c r="U8"/>
  <c r="N8"/>
  <c r="U7"/>
  <c r="F7"/>
  <c r="U6"/>
  <c r="N6"/>
  <c r="F6"/>
  <c r="U5"/>
  <c r="F5"/>
  <c r="U4"/>
  <c r="N4"/>
  <c r="U3"/>
  <c r="M99"/>
  <c r="J99"/>
  <c r="I99"/>
  <c r="A1"/>
  <c r="T99" i="56"/>
  <c r="S99"/>
  <c r="R99"/>
  <c r="Q99"/>
  <c r="P99"/>
  <c r="U98"/>
  <c r="U97"/>
  <c r="F97"/>
  <c r="U96"/>
  <c r="U95"/>
  <c r="F95"/>
  <c r="U94"/>
  <c r="U93"/>
  <c r="F93"/>
  <c r="U92"/>
  <c r="U91"/>
  <c r="F91"/>
  <c r="U90"/>
  <c r="U89"/>
  <c r="F89"/>
  <c r="U88"/>
  <c r="U87"/>
  <c r="F87"/>
  <c r="U86"/>
  <c r="U85"/>
  <c r="F85"/>
  <c r="U84"/>
  <c r="U83"/>
  <c r="F83"/>
  <c r="U82"/>
  <c r="U81"/>
  <c r="F81"/>
  <c r="U80"/>
  <c r="U79"/>
  <c r="F79"/>
  <c r="U78"/>
  <c r="U77"/>
  <c r="N77"/>
  <c r="F77"/>
  <c r="U76"/>
  <c r="U75"/>
  <c r="F75"/>
  <c r="U74"/>
  <c r="U73"/>
  <c r="F73"/>
  <c r="U72"/>
  <c r="U71"/>
  <c r="F71"/>
  <c r="U70"/>
  <c r="U69"/>
  <c r="N69"/>
  <c r="F69"/>
  <c r="U68"/>
  <c r="F68"/>
  <c r="U67"/>
  <c r="F67"/>
  <c r="U66"/>
  <c r="F66"/>
  <c r="U65"/>
  <c r="F65"/>
  <c r="U64"/>
  <c r="F64"/>
  <c r="U63"/>
  <c r="F63"/>
  <c r="U62"/>
  <c r="F62"/>
  <c r="U61"/>
  <c r="N61"/>
  <c r="F61"/>
  <c r="U60"/>
  <c r="U59"/>
  <c r="F59"/>
  <c r="U58"/>
  <c r="U57"/>
  <c r="F57"/>
  <c r="U56"/>
  <c r="U55"/>
  <c r="F55"/>
  <c r="U54"/>
  <c r="U53"/>
  <c r="N53"/>
  <c r="F53"/>
  <c r="U52"/>
  <c r="U51"/>
  <c r="N51"/>
  <c r="F51"/>
  <c r="U50"/>
  <c r="N50"/>
  <c r="F50"/>
  <c r="U49"/>
  <c r="N49"/>
  <c r="F49"/>
  <c r="U48"/>
  <c r="U47"/>
  <c r="N47"/>
  <c r="F47"/>
  <c r="U46"/>
  <c r="U45"/>
  <c r="F45"/>
  <c r="U44"/>
  <c r="U43"/>
  <c r="N43"/>
  <c r="F43"/>
  <c r="U42"/>
  <c r="U41"/>
  <c r="F41"/>
  <c r="U40"/>
  <c r="U39"/>
  <c r="N39"/>
  <c r="F39"/>
  <c r="U38"/>
  <c r="F38"/>
  <c r="U37"/>
  <c r="N37"/>
  <c r="F37"/>
  <c r="U36"/>
  <c r="U35"/>
  <c r="N35"/>
  <c r="F35"/>
  <c r="U34"/>
  <c r="N34"/>
  <c r="U33"/>
  <c r="N33"/>
  <c r="F33"/>
  <c r="U32"/>
  <c r="F32"/>
  <c r="U31"/>
  <c r="N31"/>
  <c r="F31"/>
  <c r="U30"/>
  <c r="U29"/>
  <c r="F29"/>
  <c r="U28"/>
  <c r="U27"/>
  <c r="N27"/>
  <c r="F27"/>
  <c r="U26"/>
  <c r="U25"/>
  <c r="F25"/>
  <c r="U24"/>
  <c r="U23"/>
  <c r="N23"/>
  <c r="F23"/>
  <c r="U22"/>
  <c r="U21"/>
  <c r="N21"/>
  <c r="F21"/>
  <c r="U20"/>
  <c r="F20"/>
  <c r="U19"/>
  <c r="N19"/>
  <c r="F19"/>
  <c r="U18"/>
  <c r="N18"/>
  <c r="U17"/>
  <c r="N17"/>
  <c r="F17"/>
  <c r="U16"/>
  <c r="U15"/>
  <c r="N15"/>
  <c r="F15"/>
  <c r="U14"/>
  <c r="F14"/>
  <c r="U13"/>
  <c r="F13"/>
  <c r="U12"/>
  <c r="F12"/>
  <c r="U11"/>
  <c r="N11"/>
  <c r="F11"/>
  <c r="U10"/>
  <c r="U9"/>
  <c r="F9"/>
  <c r="U8"/>
  <c r="U7"/>
  <c r="N7"/>
  <c r="F7"/>
  <c r="U6"/>
  <c r="U5"/>
  <c r="N5"/>
  <c r="F5"/>
  <c r="U4"/>
  <c r="U3"/>
  <c r="M99"/>
  <c r="L99"/>
  <c r="K99"/>
  <c r="J99"/>
  <c r="C99"/>
  <c r="A1"/>
  <c r="T99" i="55"/>
  <c r="S99"/>
  <c r="R99"/>
  <c r="Q99"/>
  <c r="P99"/>
  <c r="U98"/>
  <c r="N98"/>
  <c r="U97"/>
  <c r="N97"/>
  <c r="F97"/>
  <c r="U96"/>
  <c r="N96"/>
  <c r="U95"/>
  <c r="F95"/>
  <c r="U94"/>
  <c r="N94"/>
  <c r="U93"/>
  <c r="N93"/>
  <c r="F93"/>
  <c r="U92"/>
  <c r="N92"/>
  <c r="F92"/>
  <c r="U91"/>
  <c r="F91"/>
  <c r="U90"/>
  <c r="F90"/>
  <c r="U89"/>
  <c r="N89"/>
  <c r="F89"/>
  <c r="U88"/>
  <c r="N88"/>
  <c r="U87"/>
  <c r="F87"/>
  <c r="U86"/>
  <c r="U85"/>
  <c r="N85"/>
  <c r="F85"/>
  <c r="U84"/>
  <c r="N84"/>
  <c r="F84"/>
  <c r="U83"/>
  <c r="F83"/>
  <c r="U82"/>
  <c r="F82"/>
  <c r="U81"/>
  <c r="N81"/>
  <c r="F81"/>
  <c r="U80"/>
  <c r="N80"/>
  <c r="U79"/>
  <c r="F79"/>
  <c r="U78"/>
  <c r="U77"/>
  <c r="N77"/>
  <c r="F77"/>
  <c r="U76"/>
  <c r="N76"/>
  <c r="F76"/>
  <c r="U75"/>
  <c r="F75"/>
  <c r="U74"/>
  <c r="F74"/>
  <c r="U73"/>
  <c r="N73"/>
  <c r="F73"/>
  <c r="U72"/>
  <c r="N72"/>
  <c r="U71"/>
  <c r="F71"/>
  <c r="U70"/>
  <c r="U69"/>
  <c r="N69"/>
  <c r="F69"/>
  <c r="U68"/>
  <c r="N68"/>
  <c r="F68"/>
  <c r="U67"/>
  <c r="F67"/>
  <c r="U66"/>
  <c r="F66"/>
  <c r="U65"/>
  <c r="N65"/>
  <c r="F65"/>
  <c r="U64"/>
  <c r="N64"/>
  <c r="U63"/>
  <c r="F63"/>
  <c r="U62"/>
  <c r="U61"/>
  <c r="N61"/>
  <c r="U60"/>
  <c r="U59"/>
  <c r="F59"/>
  <c r="U58"/>
  <c r="U57"/>
  <c r="F57"/>
  <c r="U56"/>
  <c r="U55"/>
  <c r="F55"/>
  <c r="U54"/>
  <c r="U53"/>
  <c r="U52"/>
  <c r="U51"/>
  <c r="N51"/>
  <c r="F51"/>
  <c r="U50"/>
  <c r="U49"/>
  <c r="F49"/>
  <c r="U48"/>
  <c r="N48"/>
  <c r="U47"/>
  <c r="F47"/>
  <c r="U46"/>
  <c r="U45"/>
  <c r="N45"/>
  <c r="U44"/>
  <c r="U43"/>
  <c r="F43"/>
  <c r="U42"/>
  <c r="U41"/>
  <c r="F41"/>
  <c r="U40"/>
  <c r="U39"/>
  <c r="F39"/>
  <c r="U38"/>
  <c r="U37"/>
  <c r="U36"/>
  <c r="U35"/>
  <c r="N35"/>
  <c r="F35"/>
  <c r="U34"/>
  <c r="U33"/>
  <c r="F33"/>
  <c r="U32"/>
  <c r="N32"/>
  <c r="F32"/>
  <c r="U31"/>
  <c r="F31"/>
  <c r="U30"/>
  <c r="F30"/>
  <c r="U29"/>
  <c r="N29"/>
  <c r="U28"/>
  <c r="F28"/>
  <c r="U27"/>
  <c r="F27"/>
  <c r="U26"/>
  <c r="F26"/>
  <c r="U25"/>
  <c r="F25"/>
  <c r="U24"/>
  <c r="F24"/>
  <c r="U23"/>
  <c r="F23"/>
  <c r="U22"/>
  <c r="F22"/>
  <c r="U21"/>
  <c r="U20"/>
  <c r="U19"/>
  <c r="N19"/>
  <c r="F19"/>
  <c r="U18"/>
  <c r="F18"/>
  <c r="U17"/>
  <c r="F17"/>
  <c r="U16"/>
  <c r="N16"/>
  <c r="U15"/>
  <c r="F15"/>
  <c r="U14"/>
  <c r="U13"/>
  <c r="N13"/>
  <c r="U12"/>
  <c r="U11"/>
  <c r="F11"/>
  <c r="U10"/>
  <c r="U9"/>
  <c r="U8"/>
  <c r="F8"/>
  <c r="U7"/>
  <c r="N7"/>
  <c r="F7"/>
  <c r="U6"/>
  <c r="N6"/>
  <c r="U5"/>
  <c r="N5"/>
  <c r="U4"/>
  <c r="U3"/>
  <c r="L99"/>
  <c r="C99"/>
  <c r="A1"/>
  <c r="B99" i="58" l="1"/>
  <c r="B99" i="61"/>
  <c r="C99" i="57"/>
  <c r="F18" i="63"/>
  <c r="F4" i="58"/>
  <c r="B99" i="63"/>
  <c r="B99" i="56"/>
  <c r="F84" i="61"/>
  <c r="F82"/>
  <c r="F80"/>
  <c r="F76"/>
  <c r="F72"/>
  <c r="C99" i="63"/>
  <c r="F9" i="57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V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V6" s="1"/>
  <c r="O7" i="65"/>
  <c r="D7" i="56" s="1"/>
  <c r="G7" s="1"/>
  <c r="V7" s="1"/>
  <c r="O8" i="65"/>
  <c r="D8" i="56" s="1"/>
  <c r="O9" i="65"/>
  <c r="D9" i="56" s="1"/>
  <c r="G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O14" i="65"/>
  <c r="D14" i="56" s="1"/>
  <c r="G14" s="1"/>
  <c r="V14" s="1"/>
  <c r="O15" i="65"/>
  <c r="D15" i="56" s="1"/>
  <c r="G15" s="1"/>
  <c r="V15" s="1"/>
  <c r="O16" i="65"/>
  <c r="D16" i="56" s="1"/>
  <c r="O17" i="65"/>
  <c r="D17" i="56" s="1"/>
  <c r="G17" s="1"/>
  <c r="O18" i="65"/>
  <c r="D18" i="56" s="1"/>
  <c r="G18" s="1"/>
  <c r="O18" s="1"/>
  <c r="O19" i="65"/>
  <c r="D19" i="56" s="1"/>
  <c r="G19" s="1"/>
  <c r="V19" s="1"/>
  <c r="O20" i="65"/>
  <c r="D20" i="56" s="1"/>
  <c r="O21" i="65"/>
  <c r="D21" i="56" s="1"/>
  <c r="G21" s="1"/>
  <c r="O22" i="65"/>
  <c r="D22" i="56" s="1"/>
  <c r="G22" s="1"/>
  <c r="V22" s="1"/>
  <c r="O23" i="65"/>
  <c r="D23" i="56" s="1"/>
  <c r="G23" s="1"/>
  <c r="V23" s="1"/>
  <c r="O24" i="65"/>
  <c r="D24" i="56" s="1"/>
  <c r="G24" s="1"/>
  <c r="O25" i="65"/>
  <c r="D25" i="56" s="1"/>
  <c r="G25" s="1"/>
  <c r="O26" i="65"/>
  <c r="D26" i="56" s="1"/>
  <c r="G26" s="1"/>
  <c r="O27" i="65"/>
  <c r="D27" i="56" s="1"/>
  <c r="G27" s="1"/>
  <c r="O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V31" s="1"/>
  <c r="O32" i="65"/>
  <c r="D32" i="56" s="1"/>
  <c r="G32" s="1"/>
  <c r="O33" i="65"/>
  <c r="D33" i="56" s="1"/>
  <c r="G33" s="1"/>
  <c r="O33" s="1"/>
  <c r="O34" i="65"/>
  <c r="D34" i="56" s="1"/>
  <c r="G34" s="1"/>
  <c r="O34" s="1"/>
  <c r="O35" i="65"/>
  <c r="D35" i="56" s="1"/>
  <c r="G35" s="1"/>
  <c r="V35" s="1"/>
  <c r="O36" i="65"/>
  <c r="D36" i="56" s="1"/>
  <c r="G36" s="1"/>
  <c r="O37" i="65"/>
  <c r="D37" i="56" s="1"/>
  <c r="G37" s="1"/>
  <c r="O38" i="65"/>
  <c r="D38" i="56" s="1"/>
  <c r="G38" s="1"/>
  <c r="V38" s="1"/>
  <c r="O39" i="65"/>
  <c r="D39" i="56" s="1"/>
  <c r="G39" s="1"/>
  <c r="O39" s="1"/>
  <c r="O40" i="65"/>
  <c r="D40" i="56" s="1"/>
  <c r="G40" s="1"/>
  <c r="O41" i="65"/>
  <c r="D41" i="56" s="1"/>
  <c r="G41" s="1"/>
  <c r="O42" i="65"/>
  <c r="D42" i="56" s="1"/>
  <c r="G42" s="1"/>
  <c r="V42" s="1"/>
  <c r="O43" i="65"/>
  <c r="D43" i="56" s="1"/>
  <c r="G43" s="1"/>
  <c r="V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V47" s="1"/>
  <c r="O48" i="65"/>
  <c r="D48" i="56" s="1"/>
  <c r="G48" s="1"/>
  <c r="O49" i="65"/>
  <c r="D49" i="56" s="1"/>
  <c r="G49" s="1"/>
  <c r="O50" i="65"/>
  <c r="D50" i="56" s="1"/>
  <c r="G50" s="1"/>
  <c r="O50" s="1"/>
  <c r="O51" i="65"/>
  <c r="D51" i="56" s="1"/>
  <c r="G51" s="1"/>
  <c r="V51" s="1"/>
  <c r="O52" i="65"/>
  <c r="D52" i="56" s="1"/>
  <c r="G52" s="1"/>
  <c r="O53" i="65"/>
  <c r="D53" i="56" s="1"/>
  <c r="G53" s="1"/>
  <c r="O54" i="65"/>
  <c r="D54" i="56" s="1"/>
  <c r="G54" s="1"/>
  <c r="O55" i="65"/>
  <c r="D55" i="56" s="1"/>
  <c r="G55" s="1"/>
  <c r="V55" s="1"/>
  <c r="O56" i="65"/>
  <c r="D56" i="56" s="1"/>
  <c r="G56" s="1"/>
  <c r="O57" i="65"/>
  <c r="D57" i="56" s="1"/>
  <c r="G57" s="1"/>
  <c r="O58" i="65"/>
  <c r="D58" i="56" s="1"/>
  <c r="G58" s="1"/>
  <c r="V58" s="1"/>
  <c r="O59" i="65"/>
  <c r="D59" i="56" s="1"/>
  <c r="G59" s="1"/>
  <c r="O60" i="65"/>
  <c r="D60" i="56" s="1"/>
  <c r="G60" s="1"/>
  <c r="O61" i="65"/>
  <c r="D61" i="56" s="1"/>
  <c r="G61" s="1"/>
  <c r="O62" i="65"/>
  <c r="D62" i="56" s="1"/>
  <c r="G62" s="1"/>
  <c r="O63" i="65"/>
  <c r="D63" i="56" s="1"/>
  <c r="G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V67" s="1"/>
  <c r="O68" i="65"/>
  <c r="D68" i="56" s="1"/>
  <c r="G68" s="1"/>
  <c r="O69" i="65"/>
  <c r="D69" i="56" s="1"/>
  <c r="G69" s="1"/>
  <c r="O70" i="65"/>
  <c r="D70" i="56" s="1"/>
  <c r="G70" s="1"/>
  <c r="V70" s="1"/>
  <c r="O71" i="65"/>
  <c r="D71" i="56" s="1"/>
  <c r="G71" s="1"/>
  <c r="V71" s="1"/>
  <c r="O72" i="65"/>
  <c r="D72" i="56" s="1"/>
  <c r="G72" s="1"/>
  <c r="O73" i="65"/>
  <c r="D73" i="56" s="1"/>
  <c r="G73" s="1"/>
  <c r="O74" i="65"/>
  <c r="D74" i="56" s="1"/>
  <c r="G74" s="1"/>
  <c r="V74" s="1"/>
  <c r="O75" i="65"/>
  <c r="D75" i="56" s="1"/>
  <c r="G75" s="1"/>
  <c r="V75" s="1"/>
  <c r="O76" i="65"/>
  <c r="D76" i="56" s="1"/>
  <c r="G76" s="1"/>
  <c r="O77" i="65"/>
  <c r="D77" i="56" s="1"/>
  <c r="G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O82" i="65"/>
  <c r="D82" i="56" s="1"/>
  <c r="G82" s="1"/>
  <c r="V82" s="1"/>
  <c r="O83" i="65"/>
  <c r="D83" i="56" s="1"/>
  <c r="G83" s="1"/>
  <c r="V83" s="1"/>
  <c r="O84" i="65"/>
  <c r="D84" i="56" s="1"/>
  <c r="G84" s="1"/>
  <c r="V84" s="1"/>
  <c r="O85" i="65"/>
  <c r="D85" i="56" s="1"/>
  <c r="G85" s="1"/>
  <c r="V85" s="1"/>
  <c r="O86" i="65"/>
  <c r="D86" i="56" s="1"/>
  <c r="G86" s="1"/>
  <c r="V86" s="1"/>
  <c r="O87" i="65"/>
  <c r="D87" i="56" s="1"/>
  <c r="G87" s="1"/>
  <c r="V87" s="1"/>
  <c r="O88" i="65"/>
  <c r="D88" i="56" s="1"/>
  <c r="G88" s="1"/>
  <c r="O89" i="65"/>
  <c r="D89" i="56" s="1"/>
  <c r="G89" s="1"/>
  <c r="O90" i="65"/>
  <c r="D90" i="56" s="1"/>
  <c r="G90" s="1"/>
  <c r="V90" s="1"/>
  <c r="O91" i="65"/>
  <c r="D91" i="56" s="1"/>
  <c r="G91" s="1"/>
  <c r="V91" s="1"/>
  <c r="O92" i="65"/>
  <c r="D92" i="56" s="1"/>
  <c r="G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G6" s="1"/>
  <c r="M7" i="65"/>
  <c r="D7" i="55" s="1"/>
  <c r="G7" s="1"/>
  <c r="V7" s="1"/>
  <c r="M9" i="65"/>
  <c r="D9" i="55" s="1"/>
  <c r="G9" s="1"/>
  <c r="M10" i="65"/>
  <c r="D10" i="55" s="1"/>
  <c r="M11" i="65"/>
  <c r="D11" i="55" s="1"/>
  <c r="G11" s="1"/>
  <c r="V11" s="1"/>
  <c r="M13" i="65"/>
  <c r="D13" i="55" s="1"/>
  <c r="G13" s="1"/>
  <c r="O13" s="1"/>
  <c r="M14" i="65"/>
  <c r="D14" i="55" s="1"/>
  <c r="G14" s="1"/>
  <c r="V14" s="1"/>
  <c r="M15" i="65"/>
  <c r="D15" i="55" s="1"/>
  <c r="M17" i="65"/>
  <c r="D17" i="55" s="1"/>
  <c r="G17" s="1"/>
  <c r="V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V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M27" i="65"/>
  <c r="D27" i="55" s="1"/>
  <c r="G27" s="1"/>
  <c r="V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G32" s="1"/>
  <c r="M33" i="65"/>
  <c r="D33" i="55" s="1"/>
  <c r="M34" i="65"/>
  <c r="D34" i="55" s="1"/>
  <c r="G34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V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G43" s="1"/>
  <c r="V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M49" i="65"/>
  <c r="D49" i="55" s="1"/>
  <c r="M50" i="65"/>
  <c r="D50" i="55" s="1"/>
  <c r="G50" s="1"/>
  <c r="M51" i="65"/>
  <c r="D51" i="55" s="1"/>
  <c r="G51" s="1"/>
  <c r="O51" s="1"/>
  <c r="M52" i="65"/>
  <c r="D52" i="55" s="1"/>
  <c r="G52" s="1"/>
  <c r="V52" s="1"/>
  <c r="M53" i="65"/>
  <c r="D53" i="55" s="1"/>
  <c r="M54" i="65"/>
  <c r="D54" i="55" s="1"/>
  <c r="G54" s="1"/>
  <c r="V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M59" i="65"/>
  <c r="D59" i="55" s="1"/>
  <c r="G59" s="1"/>
  <c r="V59" s="1"/>
  <c r="M60" i="65"/>
  <c r="D60" i="55" s="1"/>
  <c r="G60" s="1"/>
  <c r="M61" i="65"/>
  <c r="D61" i="55" s="1"/>
  <c r="M62" i="65"/>
  <c r="D62" i="55" s="1"/>
  <c r="G62" s="1"/>
  <c r="V62" s="1"/>
  <c r="M63" i="65"/>
  <c r="D63" i="55" s="1"/>
  <c r="G63" s="1"/>
  <c r="V63" s="1"/>
  <c r="M64" i="65"/>
  <c r="D64" i="55" s="1"/>
  <c r="G64" s="1"/>
  <c r="M65" i="65"/>
  <c r="D65" i="55" s="1"/>
  <c r="M66" i="65"/>
  <c r="D66" i="55" s="1"/>
  <c r="G66" s="1"/>
  <c r="M67" i="65"/>
  <c r="D67" i="55" s="1"/>
  <c r="G67" s="1"/>
  <c r="V67" s="1"/>
  <c r="M68" i="65"/>
  <c r="D68" i="55" s="1"/>
  <c r="G68" s="1"/>
  <c r="M69" i="65"/>
  <c r="D69" i="55" s="1"/>
  <c r="M70" i="65"/>
  <c r="D70" i="55" s="1"/>
  <c r="G70" s="1"/>
  <c r="V70" s="1"/>
  <c r="M71" i="65"/>
  <c r="D71" i="55" s="1"/>
  <c r="G71" s="1"/>
  <c r="V71" s="1"/>
  <c r="M72" i="65"/>
  <c r="D72" i="55" s="1"/>
  <c r="G72" s="1"/>
  <c r="M73" i="65"/>
  <c r="D73" i="55" s="1"/>
  <c r="M74" i="65"/>
  <c r="D74" i="55" s="1"/>
  <c r="G74" s="1"/>
  <c r="M75" i="65"/>
  <c r="D75" i="55" s="1"/>
  <c r="G75" s="1"/>
  <c r="V75" s="1"/>
  <c r="M76" i="65"/>
  <c r="D76" i="55" s="1"/>
  <c r="G76" s="1"/>
  <c r="M77" i="65"/>
  <c r="D77" i="55" s="1"/>
  <c r="M78" i="65"/>
  <c r="D78" i="55" s="1"/>
  <c r="G78" s="1"/>
  <c r="M79" i="65"/>
  <c r="D79" i="55" s="1"/>
  <c r="G79" s="1"/>
  <c r="V79" s="1"/>
  <c r="M80" i="65"/>
  <c r="D80" i="55" s="1"/>
  <c r="G80" s="1"/>
  <c r="M81" i="65"/>
  <c r="D81" i="55" s="1"/>
  <c r="M82" i="65"/>
  <c r="D82" i="55" s="1"/>
  <c r="G82" s="1"/>
  <c r="M83" i="65"/>
  <c r="D83" i="55" s="1"/>
  <c r="G83" s="1"/>
  <c r="V83" s="1"/>
  <c r="M84" i="65"/>
  <c r="D84" i="55" s="1"/>
  <c r="G84" s="1"/>
  <c r="M85" i="65"/>
  <c r="D85" i="55" s="1"/>
  <c r="M86" i="65"/>
  <c r="D86" i="55" s="1"/>
  <c r="G86" s="1"/>
  <c r="V86" s="1"/>
  <c r="M87" i="65"/>
  <c r="D87" i="55" s="1"/>
  <c r="G87" s="1"/>
  <c r="M88" i="65"/>
  <c r="D88" i="55" s="1"/>
  <c r="G88" s="1"/>
  <c r="M89" i="65"/>
  <c r="D89" i="55" s="1"/>
  <c r="M90" i="65"/>
  <c r="D90" i="55" s="1"/>
  <c r="G90" s="1"/>
  <c r="V90" s="1"/>
  <c r="M91" i="65"/>
  <c r="D91" i="55" s="1"/>
  <c r="G91" s="1"/>
  <c r="V91" s="1"/>
  <c r="M92" i="65"/>
  <c r="D92" i="55" s="1"/>
  <c r="G92" s="1"/>
  <c r="M93" i="65"/>
  <c r="D93" i="55" s="1"/>
  <c r="M94" i="65"/>
  <c r="D94" i="55" s="1"/>
  <c r="G94" s="1"/>
  <c r="O94" s="1"/>
  <c r="M95" i="65"/>
  <c r="D95" i="55" s="1"/>
  <c r="G95" s="1"/>
  <c r="V95" s="1"/>
  <c r="M96" i="65"/>
  <c r="D96" i="55" s="1"/>
  <c r="G96" s="1"/>
  <c r="M97" i="65"/>
  <c r="D97" i="55" s="1"/>
  <c r="M98" i="65"/>
  <c r="D98" i="55" s="1"/>
  <c r="G98" s="1"/>
  <c r="V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N74"/>
  <c r="N78"/>
  <c r="N9"/>
  <c r="N13"/>
  <c r="O13" s="1"/>
  <c r="N25"/>
  <c r="N29"/>
  <c r="N41"/>
  <c r="O41" s="1"/>
  <c r="N45"/>
  <c r="O45" s="1"/>
  <c r="N57"/>
  <c r="O57" s="1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V88"/>
  <c r="V92"/>
  <c r="V76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O9" i="56"/>
  <c r="N3" i="55"/>
  <c r="N11"/>
  <c r="N21"/>
  <c r="N27"/>
  <c r="N37"/>
  <c r="N43"/>
  <c r="N53"/>
  <c r="N59"/>
  <c r="L99" i="57"/>
  <c r="N81"/>
  <c r="N91"/>
  <c r="L99" i="58"/>
  <c r="N10"/>
  <c r="N16"/>
  <c r="N9" i="55"/>
  <c r="O9" s="1"/>
  <c r="N23"/>
  <c r="N4"/>
  <c r="O4" s="1"/>
  <c r="N10"/>
  <c r="N14"/>
  <c r="N15"/>
  <c r="N17"/>
  <c r="N26"/>
  <c r="N30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O24" s="1"/>
  <c r="N28"/>
  <c r="O28" s="1"/>
  <c r="N32"/>
  <c r="O32" s="1"/>
  <c r="N36"/>
  <c r="O36" s="1"/>
  <c r="N40"/>
  <c r="O40" s="1"/>
  <c r="N44"/>
  <c r="O44" s="1"/>
  <c r="N48"/>
  <c r="O48" s="1"/>
  <c r="N52"/>
  <c r="O52" s="1"/>
  <c r="N55"/>
  <c r="N56"/>
  <c r="O56" s="1"/>
  <c r="N59"/>
  <c r="N60"/>
  <c r="O60" s="1"/>
  <c r="N63"/>
  <c r="N64"/>
  <c r="O64" s="1"/>
  <c r="N67"/>
  <c r="N68"/>
  <c r="N71"/>
  <c r="N72"/>
  <c r="O72" s="1"/>
  <c r="N75"/>
  <c r="N76"/>
  <c r="O76" s="1"/>
  <c r="N79"/>
  <c r="N80"/>
  <c r="O80" s="1"/>
  <c r="N83"/>
  <c r="N84"/>
  <c r="O84" s="1"/>
  <c r="N87"/>
  <c r="N88"/>
  <c r="O88" s="1"/>
  <c r="N91"/>
  <c r="N92"/>
  <c r="O92" s="1"/>
  <c r="N95"/>
  <c r="N96"/>
  <c r="O96" s="1"/>
  <c r="I99"/>
  <c r="N81"/>
  <c r="O81" s="1"/>
  <c r="N82"/>
  <c r="N85"/>
  <c r="N86"/>
  <c r="N89"/>
  <c r="O89" s="1"/>
  <c r="N90"/>
  <c r="N93"/>
  <c r="N94"/>
  <c r="N97"/>
  <c r="O97" s="1"/>
  <c r="N98"/>
  <c r="N5" i="57"/>
  <c r="N7"/>
  <c r="N9"/>
  <c r="N11"/>
  <c r="N13"/>
  <c r="N15"/>
  <c r="N17"/>
  <c r="N19"/>
  <c r="N21"/>
  <c r="N23"/>
  <c r="N25"/>
  <c r="N29"/>
  <c r="N22" i="55"/>
  <c r="N38"/>
  <c r="N55"/>
  <c r="O88"/>
  <c r="O17" i="56"/>
  <c r="O49"/>
  <c r="O68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P51" i="66"/>
  <c r="E51" i="58" s="1"/>
  <c r="N53" i="66"/>
  <c r="E53" i="57" s="1"/>
  <c r="O54" i="66"/>
  <c r="D54" i="58" s="1"/>
  <c r="G54" s="1"/>
  <c r="P55" i="66"/>
  <c r="E55" i="58" s="1"/>
  <c r="N57" i="66"/>
  <c r="E57" i="57" s="1"/>
  <c r="O58" i="66"/>
  <c r="D58" i="58" s="1"/>
  <c r="G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P83" i="66"/>
  <c r="E83" i="58" s="1"/>
  <c r="N85" i="66"/>
  <c r="E85" i="57" s="1"/>
  <c r="O86" i="66"/>
  <c r="D86" i="58" s="1"/>
  <c r="G86" s="1"/>
  <c r="P87" i="66"/>
  <c r="E87" i="58" s="1"/>
  <c r="N89" i="66"/>
  <c r="E89" i="57" s="1"/>
  <c r="O90" i="66"/>
  <c r="D90" i="58" s="1"/>
  <c r="G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O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O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V97" s="1"/>
  <c r="M98" i="66"/>
  <c r="D98" i="57" s="1"/>
  <c r="G98" s="1"/>
  <c r="V98" s="1"/>
  <c r="M94" i="66"/>
  <c r="D94" i="57" s="1"/>
  <c r="G94" s="1"/>
  <c r="V94" s="1"/>
  <c r="M90" i="66"/>
  <c r="D90" i="57" s="1"/>
  <c r="M86" i="66"/>
  <c r="D86" i="57" s="1"/>
  <c r="G86" s="1"/>
  <c r="O86" s="1"/>
  <c r="M82" i="66"/>
  <c r="D82" i="57" s="1"/>
  <c r="G82" s="1"/>
  <c r="V82" s="1"/>
  <c r="M78" i="66"/>
  <c r="D78" i="57" s="1"/>
  <c r="G78" s="1"/>
  <c r="V78" s="1"/>
  <c r="M74" i="66"/>
  <c r="D74" i="57" s="1"/>
  <c r="G74" s="1"/>
  <c r="V74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M6" i="66"/>
  <c r="D6" i="57" s="1"/>
  <c r="L99" i="66"/>
  <c r="M3"/>
  <c r="D3" i="57" s="1"/>
  <c r="P3" i="66"/>
  <c r="E3" i="58" s="1"/>
  <c r="O3" i="66"/>
  <c r="D3" i="58" s="1"/>
  <c r="K4" i="65"/>
  <c r="F4"/>
  <c r="D99"/>
  <c r="K3"/>
  <c r="V8" i="55"/>
  <c r="V48"/>
  <c r="O48"/>
  <c r="V56"/>
  <c r="V4"/>
  <c r="V9"/>
  <c r="V32"/>
  <c r="O32"/>
  <c r="V40"/>
  <c r="V47"/>
  <c r="V16"/>
  <c r="O16"/>
  <c r="V24"/>
  <c r="V87"/>
  <c r="O98"/>
  <c r="V24" i="56"/>
  <c r="V26"/>
  <c r="O35"/>
  <c r="V40"/>
  <c r="O51"/>
  <c r="V40" i="57"/>
  <c r="N8" i="55"/>
  <c r="F9"/>
  <c r="I99"/>
  <c r="M99"/>
  <c r="G10"/>
  <c r="N12"/>
  <c r="F13"/>
  <c r="N28"/>
  <c r="O28" s="1"/>
  <c r="F29"/>
  <c r="G42"/>
  <c r="N44"/>
  <c r="O44" s="1"/>
  <c r="F45"/>
  <c r="N60"/>
  <c r="O60" s="1"/>
  <c r="F61"/>
  <c r="O64"/>
  <c r="O72"/>
  <c r="O80"/>
  <c r="O92"/>
  <c r="O65" i="56"/>
  <c r="V3" i="55"/>
  <c r="V66"/>
  <c r="V82"/>
  <c r="O15" i="56"/>
  <c r="V36"/>
  <c r="O47"/>
  <c r="V52"/>
  <c r="V59"/>
  <c r="O70"/>
  <c r="V94"/>
  <c r="V28" i="55"/>
  <c r="V44"/>
  <c r="V60"/>
  <c r="V11" i="56"/>
  <c r="V27"/>
  <c r="V32"/>
  <c r="V48"/>
  <c r="V50"/>
  <c r="B99" i="55"/>
  <c r="F3"/>
  <c r="K99"/>
  <c r="F5"/>
  <c r="G18"/>
  <c r="O19"/>
  <c r="N20"/>
  <c r="F21"/>
  <c r="N36"/>
  <c r="O36" s="1"/>
  <c r="F37"/>
  <c r="N52"/>
  <c r="O52" s="1"/>
  <c r="F53"/>
  <c r="O68"/>
  <c r="O76"/>
  <c r="O84"/>
  <c r="O5" i="56"/>
  <c r="O21"/>
  <c r="O37"/>
  <c r="O53"/>
  <c r="O61"/>
  <c r="O69"/>
  <c r="O77"/>
  <c r="O93"/>
  <c r="O70" i="55"/>
  <c r="O86"/>
  <c r="O7" i="56"/>
  <c r="O23"/>
  <c r="V28"/>
  <c r="V39"/>
  <c r="V44"/>
  <c r="V63"/>
  <c r="J99" i="55"/>
  <c r="N24"/>
  <c r="O24" s="1"/>
  <c r="N40"/>
  <c r="O40" s="1"/>
  <c r="N56"/>
  <c r="O56" s="1"/>
  <c r="O96"/>
  <c r="V38" i="58"/>
  <c r="V54"/>
  <c r="V86"/>
  <c r="G3" i="56"/>
  <c r="V56"/>
  <c r="V60"/>
  <c r="V64"/>
  <c r="V68"/>
  <c r="B99" i="57"/>
  <c r="F3"/>
  <c r="K99"/>
  <c r="N82"/>
  <c r="F83"/>
  <c r="V92"/>
  <c r="F97"/>
  <c r="C99" i="58"/>
  <c r="I99"/>
  <c r="M99"/>
  <c r="N4"/>
  <c r="F5"/>
  <c r="V6"/>
  <c r="N12"/>
  <c r="F13"/>
  <c r="N20"/>
  <c r="F21"/>
  <c r="V22"/>
  <c r="V50"/>
  <c r="V82"/>
  <c r="V64" i="55"/>
  <c r="V68"/>
  <c r="V72"/>
  <c r="V76"/>
  <c r="V80"/>
  <c r="V84"/>
  <c r="V88"/>
  <c r="V92"/>
  <c r="V96"/>
  <c r="F3" i="56"/>
  <c r="F99" s="1"/>
  <c r="V5"/>
  <c r="V9"/>
  <c r="V13"/>
  <c r="V17"/>
  <c r="V21"/>
  <c r="V25"/>
  <c r="V29"/>
  <c r="V33"/>
  <c r="V37"/>
  <c r="V41"/>
  <c r="V45"/>
  <c r="V49"/>
  <c r="V53"/>
  <c r="V57"/>
  <c r="V61"/>
  <c r="V65"/>
  <c r="V69"/>
  <c r="V73"/>
  <c r="V77"/>
  <c r="V81"/>
  <c r="V89"/>
  <c r="V93"/>
  <c r="V97"/>
  <c r="N3" i="57"/>
  <c r="N3" i="56"/>
  <c r="G88" i="57"/>
  <c r="N90"/>
  <c r="F91"/>
  <c r="K99" i="58"/>
  <c r="U99"/>
  <c r="F9"/>
  <c r="F17"/>
  <c r="V26"/>
  <c r="V42"/>
  <c r="V58"/>
  <c r="V74"/>
  <c r="V90"/>
  <c r="N78" i="57"/>
  <c r="F79"/>
  <c r="N94"/>
  <c r="N98"/>
  <c r="J99" i="58"/>
  <c r="N3"/>
  <c r="N6"/>
  <c r="O6" s="1"/>
  <c r="N14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O74" i="58" l="1"/>
  <c r="O26"/>
  <c r="O93"/>
  <c r="O45"/>
  <c r="G58" i="55"/>
  <c r="O78" i="56"/>
  <c r="O66"/>
  <c r="O62"/>
  <c r="O54"/>
  <c r="O46"/>
  <c r="O30"/>
  <c r="O26"/>
  <c r="O10"/>
  <c r="O78" i="55"/>
  <c r="O74"/>
  <c r="O66"/>
  <c r="O94" i="56"/>
  <c r="O85"/>
  <c r="V18"/>
  <c r="O46" i="55"/>
  <c r="G26"/>
  <c r="O20"/>
  <c r="O86" i="56"/>
  <c r="O29"/>
  <c r="O25"/>
  <c r="O71" i="55"/>
  <c r="V51"/>
  <c r="O38"/>
  <c r="O30"/>
  <c r="O27"/>
  <c r="O14"/>
  <c r="O62"/>
  <c r="O12"/>
  <c r="O57" i="58"/>
  <c r="V65"/>
  <c r="V25"/>
  <c r="G90" i="57"/>
  <c r="V90" s="1"/>
  <c r="G58"/>
  <c r="V58" s="1"/>
  <c r="G26"/>
  <c r="V26" s="1"/>
  <c r="G10"/>
  <c r="V10" s="1"/>
  <c r="G6"/>
  <c r="O6" s="1"/>
  <c r="O44"/>
  <c r="O53" i="58"/>
  <c r="V66" i="56"/>
  <c r="V46"/>
  <c r="V30"/>
  <c r="V78" i="55"/>
  <c r="V34" i="56"/>
  <c r="O17" i="55"/>
  <c r="O4" i="57"/>
  <c r="V78" i="56"/>
  <c r="V62"/>
  <c r="V94" i="55"/>
  <c r="V10" i="56"/>
  <c r="O17" i="58"/>
  <c r="O81"/>
  <c r="O41"/>
  <c r="O3" i="55"/>
  <c r="O74" i="56"/>
  <c r="O58"/>
  <c r="O38"/>
  <c r="O14"/>
  <c r="O87" i="55"/>
  <c r="E99"/>
  <c r="O95" i="56"/>
  <c r="O29" i="58"/>
  <c r="V66"/>
  <c r="V54" i="56"/>
  <c r="V74" i="55"/>
  <c r="O24" i="57"/>
  <c r="O9" i="58"/>
  <c r="G91"/>
  <c r="G75"/>
  <c r="G59"/>
  <c r="G43"/>
  <c r="V43" s="1"/>
  <c r="G27"/>
  <c r="G11"/>
  <c r="V11" s="1"/>
  <c r="O98" i="56"/>
  <c r="O90"/>
  <c r="O82"/>
  <c r="O90" i="55"/>
  <c r="O82"/>
  <c r="O42" i="56"/>
  <c r="O22"/>
  <c r="E99" i="58"/>
  <c r="O22" i="55"/>
  <c r="O11"/>
  <c r="O6" i="56"/>
  <c r="O30" i="58"/>
  <c r="O63" i="55"/>
  <c r="O7"/>
  <c r="O43" i="56"/>
  <c r="O31"/>
  <c r="O19"/>
  <c r="V13" i="55"/>
  <c r="O91" i="56"/>
  <c r="O83"/>
  <c r="O75"/>
  <c r="O67"/>
  <c r="O59"/>
  <c r="O95" i="55"/>
  <c r="O14" i="58"/>
  <c r="V95" i="56"/>
  <c r="O91" i="55"/>
  <c r="O35"/>
  <c r="D99" i="58"/>
  <c r="O97"/>
  <c r="G9" i="57"/>
  <c r="V9" s="1"/>
  <c r="G25"/>
  <c r="V25" s="1"/>
  <c r="O43" i="58"/>
  <c r="O56" i="57"/>
  <c r="O87" i="56"/>
  <c r="O79"/>
  <c r="O71"/>
  <c r="O63"/>
  <c r="O55"/>
  <c r="E99"/>
  <c r="G8"/>
  <c r="V8" s="1"/>
  <c r="G4"/>
  <c r="V4" s="1"/>
  <c r="D99" i="55"/>
  <c r="O42" i="58"/>
  <c r="O43" i="55"/>
  <c r="O77" i="58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O78"/>
  <c r="V63"/>
  <c r="V12"/>
  <c r="V86"/>
  <c r="AD99" i="63"/>
  <c r="AC99"/>
  <c r="AC99" i="62"/>
  <c r="AD99"/>
  <c r="AC99" i="61"/>
  <c r="O90" i="57"/>
  <c r="V64"/>
  <c r="O31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10" i="57" l="1"/>
  <c r="O4" i="56"/>
  <c r="O49" i="55"/>
  <c r="O5" i="57"/>
  <c r="O58"/>
  <c r="O9"/>
  <c r="V6"/>
  <c r="O11" i="58"/>
  <c r="V13" i="57"/>
  <c r="O77"/>
  <c r="O25"/>
  <c r="O27" i="58"/>
  <c r="V27"/>
  <c r="O91"/>
  <c r="V91"/>
  <c r="O75"/>
  <c r="V75"/>
  <c r="V45" i="57"/>
  <c r="O59" i="58"/>
  <c r="V59"/>
  <c r="O61" i="57"/>
  <c r="O8" i="56"/>
  <c r="O21" i="57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26" i="57" l="1"/>
  <c r="O99" s="1"/>
  <c r="O99" i="56"/>
  <c r="T8" i="73"/>
  <c r="D8" i="26"/>
  <c r="R10" i="73"/>
  <c r="D10" i="29" s="1"/>
  <c r="Q10" i="73"/>
  <c r="D10" i="26" s="1"/>
  <c r="R9" i="73"/>
  <c r="O99" i="55"/>
  <c r="O99" i="58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B72" i="78"/>
  <c r="B89"/>
  <c r="N79"/>
  <c r="N40"/>
  <c r="Q55"/>
  <c r="I39"/>
  <c r="O94"/>
  <c r="P51"/>
  <c r="N31"/>
  <c r="H89"/>
  <c r="Q51"/>
  <c r="P31"/>
  <c r="P85"/>
  <c r="G27"/>
  <c r="J83"/>
  <c r="G82"/>
  <c r="B27"/>
  <c r="B13"/>
  <c r="O82"/>
  <c r="G46"/>
  <c r="Q40"/>
  <c r="B10"/>
  <c r="G96"/>
  <c r="J59"/>
  <c r="I85"/>
  <c r="I30"/>
  <c r="O84"/>
  <c r="L70"/>
  <c r="L29"/>
  <c r="O21"/>
  <c r="O67"/>
  <c r="P79"/>
  <c r="Q87"/>
  <c r="K12"/>
  <c r="P69"/>
  <c r="K52"/>
  <c r="H54"/>
  <c r="O77"/>
  <c r="N84"/>
  <c r="O41"/>
  <c r="O68"/>
  <c r="H6"/>
  <c r="H21"/>
  <c r="B54"/>
  <c r="Q68"/>
  <c r="H3"/>
  <c r="N66"/>
  <c r="L53"/>
  <c r="O75"/>
  <c r="I32"/>
  <c r="H17"/>
  <c r="N11"/>
  <c r="B6"/>
  <c r="G13"/>
  <c r="H65"/>
  <c r="H9"/>
  <c r="Q34"/>
  <c r="J16"/>
  <c r="H75"/>
  <c r="O62"/>
  <c r="K73"/>
  <c r="I74"/>
  <c r="J93"/>
  <c r="N62"/>
  <c r="K83"/>
  <c r="I77"/>
  <c r="N74"/>
  <c r="J44"/>
  <c r="K39"/>
  <c r="G71"/>
  <c r="N39"/>
  <c r="P68"/>
  <c r="I26"/>
  <c r="Q79"/>
  <c r="K60"/>
  <c r="N5"/>
  <c r="J67"/>
  <c r="L82"/>
  <c r="G57"/>
  <c r="K41"/>
  <c r="H63"/>
  <c r="O15"/>
  <c r="J21"/>
  <c r="O81"/>
  <c r="G61"/>
  <c r="Q90"/>
  <c r="J41"/>
  <c r="J3"/>
  <c r="I4"/>
  <c r="B61"/>
  <c r="H84"/>
  <c r="P12"/>
  <c r="L44"/>
  <c r="L60"/>
  <c r="J49"/>
  <c r="B77"/>
  <c r="N59"/>
  <c r="I90"/>
  <c r="Q72"/>
  <c r="P96"/>
  <c r="L97"/>
  <c r="J35"/>
  <c r="I16"/>
  <c r="P41"/>
  <c r="G34"/>
  <c r="L88"/>
  <c r="B98"/>
  <c r="I75"/>
  <c r="N60"/>
  <c r="O69"/>
  <c r="H23"/>
  <c r="I55"/>
  <c r="I83"/>
  <c r="J23"/>
  <c r="I28"/>
  <c r="Q27"/>
  <c r="G22"/>
  <c r="I37"/>
  <c r="B58"/>
  <c r="L67"/>
  <c r="L76"/>
  <c r="B31"/>
  <c r="Q7"/>
  <c r="B36"/>
  <c r="O73"/>
  <c r="O85"/>
  <c r="N68"/>
  <c r="J29"/>
  <c r="H79"/>
  <c r="O24"/>
  <c r="L49"/>
  <c r="K6"/>
  <c r="I9"/>
  <c r="I41"/>
  <c r="N6"/>
  <c r="O74"/>
  <c r="G59"/>
  <c r="L26"/>
  <c r="I58"/>
  <c r="I98"/>
  <c r="L39"/>
  <c r="G7"/>
  <c r="O71"/>
  <c r="N34"/>
  <c r="P81"/>
  <c r="H95"/>
  <c r="B15"/>
  <c r="N22"/>
  <c r="L68"/>
  <c r="G40"/>
  <c r="J77"/>
  <c r="B76"/>
  <c r="J7"/>
  <c r="G94"/>
  <c r="B95"/>
  <c r="I44"/>
  <c r="I94"/>
  <c r="B34"/>
  <c r="H20"/>
  <c r="N50"/>
  <c r="N88"/>
  <c r="B4"/>
  <c r="H31"/>
  <c r="B25"/>
  <c r="P19"/>
  <c r="L35"/>
  <c r="N21"/>
  <c r="P25"/>
  <c r="P97"/>
  <c r="N19"/>
  <c r="B26"/>
  <c r="N49"/>
  <c r="Q92"/>
  <c r="K72"/>
  <c r="N70"/>
  <c r="G84"/>
  <c r="J60"/>
  <c r="K4"/>
  <c r="H94"/>
  <c r="H98"/>
  <c r="J86"/>
  <c r="N61"/>
  <c r="H61"/>
  <c r="L46"/>
  <c r="E1"/>
  <c r="I46"/>
  <c r="N97"/>
  <c r="O4"/>
  <c r="I27"/>
  <c r="B9"/>
  <c r="L11"/>
  <c r="J37"/>
  <c r="L81"/>
  <c r="N24"/>
  <c r="P4"/>
  <c r="H91"/>
  <c r="G80"/>
  <c r="H8"/>
  <c r="J87"/>
  <c r="G91"/>
  <c r="J52"/>
  <c r="I47"/>
  <c r="N85"/>
  <c r="H11"/>
  <c r="N33"/>
  <c r="I17"/>
  <c r="H67"/>
  <c r="I93"/>
  <c r="Q23"/>
  <c r="P49"/>
  <c r="B53"/>
  <c r="O23"/>
  <c r="Q46"/>
  <c r="O47"/>
  <c r="K28"/>
  <c r="K84"/>
  <c r="L65"/>
  <c r="B80"/>
  <c r="L66"/>
  <c r="O60"/>
  <c r="Q32"/>
  <c r="Q42"/>
  <c r="O35"/>
  <c r="G72"/>
  <c r="N98"/>
  <c r="K32"/>
  <c r="H24"/>
  <c r="I8"/>
  <c r="G30"/>
  <c r="Q78"/>
  <c r="H68"/>
  <c r="L38"/>
  <c r="N83"/>
  <c r="Q53"/>
  <c r="Q43"/>
  <c r="K85"/>
  <c r="K98"/>
  <c r="N32"/>
  <c r="L85"/>
  <c r="G10"/>
  <c r="H81"/>
  <c r="B88"/>
  <c r="I92"/>
  <c r="G50"/>
  <c r="P38"/>
  <c r="I10"/>
  <c r="I96"/>
  <c r="J26"/>
  <c r="I49"/>
  <c r="P24"/>
  <c r="G16"/>
  <c r="O45"/>
  <c r="G49"/>
  <c r="H56"/>
  <c r="P89"/>
  <c r="N75"/>
  <c r="N58"/>
  <c r="O83"/>
  <c r="P7"/>
  <c r="L32"/>
  <c r="L75"/>
  <c r="O19"/>
  <c r="L95"/>
  <c r="H87"/>
  <c r="K87"/>
  <c r="K14"/>
  <c r="B41"/>
  <c r="Q11"/>
  <c r="K90"/>
  <c r="K38"/>
  <c r="K19"/>
  <c r="G83"/>
  <c r="B91"/>
  <c r="J32"/>
  <c r="O13"/>
  <c r="J55"/>
  <c r="G23"/>
  <c r="B78"/>
  <c r="G35"/>
  <c r="N72"/>
  <c r="B55"/>
  <c r="K26"/>
  <c r="I65"/>
  <c r="H25"/>
  <c r="P65"/>
  <c r="H64"/>
  <c r="K48"/>
  <c r="B62"/>
  <c r="G93"/>
  <c r="P3"/>
  <c r="L52"/>
  <c r="B8"/>
  <c r="L55"/>
  <c r="B74"/>
  <c r="Q98"/>
  <c r="N27"/>
  <c r="Q17"/>
  <c r="B50"/>
  <c r="Q73"/>
  <c r="K16"/>
  <c r="O72"/>
  <c r="O66"/>
  <c r="B35"/>
  <c r="B29"/>
  <c r="J81"/>
  <c r="L58"/>
  <c r="K81"/>
  <c r="Q86"/>
  <c r="L42"/>
  <c r="Q54"/>
  <c r="L93"/>
  <c r="L74"/>
  <c r="K40"/>
  <c r="G4"/>
  <c r="I15"/>
  <c r="K79"/>
  <c r="I62"/>
  <c r="B85"/>
  <c r="N14"/>
  <c r="J79"/>
  <c r="I52"/>
  <c r="J31"/>
  <c r="P98"/>
  <c r="I21"/>
  <c r="J6"/>
  <c r="G44"/>
  <c r="J15"/>
  <c r="L51"/>
  <c r="J40"/>
  <c r="K58"/>
  <c r="P56"/>
  <c r="G52"/>
  <c r="G14"/>
  <c r="Q81"/>
  <c r="L63"/>
  <c r="Q63"/>
  <c r="J94"/>
  <c r="B37"/>
  <c r="O70"/>
  <c r="K74"/>
  <c r="I5"/>
  <c r="H48"/>
  <c r="H57"/>
  <c r="P92"/>
  <c r="O61"/>
  <c r="L91"/>
  <c r="P61"/>
  <c r="K71"/>
  <c r="P36"/>
  <c r="Q66"/>
  <c r="O25"/>
  <c r="J61"/>
  <c r="H7"/>
  <c r="O39"/>
  <c r="G39"/>
  <c r="B48"/>
  <c r="N36"/>
  <c r="B68"/>
  <c r="G95"/>
  <c r="F1"/>
  <c r="G24"/>
  <c r="N43"/>
  <c r="B87"/>
  <c r="K69"/>
  <c r="H27"/>
  <c r="J84"/>
  <c r="P37"/>
  <c r="H50"/>
  <c r="K9"/>
  <c r="K64"/>
  <c r="J30"/>
  <c r="G88"/>
  <c r="L64"/>
  <c r="O31"/>
  <c r="O9"/>
  <c r="H34"/>
  <c r="P43"/>
  <c r="I73"/>
  <c r="B56"/>
  <c r="G70"/>
  <c r="K65"/>
  <c r="L45"/>
  <c r="P42"/>
  <c r="L13"/>
  <c r="H73"/>
  <c r="Q70"/>
  <c r="Q67"/>
  <c r="L36"/>
  <c r="P13"/>
  <c r="J64"/>
  <c r="I38"/>
  <c r="J36"/>
  <c r="G11"/>
  <c r="O48"/>
  <c r="N44"/>
  <c r="G6"/>
  <c r="H85"/>
  <c r="O54"/>
  <c r="N67"/>
  <c r="J17"/>
  <c r="H51"/>
  <c r="Q93"/>
  <c r="B18"/>
  <c r="N57"/>
  <c r="J96"/>
  <c r="H28"/>
  <c r="P40"/>
  <c r="O90"/>
  <c r="N96"/>
  <c r="P55"/>
  <c r="O78"/>
  <c r="I67"/>
  <c r="P20"/>
  <c r="N95"/>
  <c r="B64"/>
  <c r="G43"/>
  <c r="N81"/>
  <c r="N17"/>
  <c r="I23"/>
  <c r="N15"/>
  <c r="L78"/>
  <c r="J66"/>
  <c r="K33"/>
  <c r="H45"/>
  <c r="J46"/>
  <c r="J57"/>
  <c r="N54"/>
  <c r="K31"/>
  <c r="L43"/>
  <c r="Q50"/>
  <c r="G12"/>
  <c r="G89"/>
  <c r="P10"/>
  <c r="J33"/>
  <c r="B20"/>
  <c r="J11"/>
  <c r="O40"/>
  <c r="G60"/>
  <c r="P9"/>
  <c r="N77"/>
  <c r="J72"/>
  <c r="K27"/>
  <c r="K35"/>
  <c r="I29"/>
  <c r="N38"/>
  <c r="I91"/>
  <c r="G37"/>
  <c r="O97"/>
  <c r="Q26"/>
  <c r="N90"/>
  <c r="J78"/>
  <c r="K91"/>
  <c r="J75"/>
  <c r="B51"/>
  <c r="L92"/>
  <c r="J43"/>
  <c r="B60"/>
  <c r="B3"/>
  <c r="P45"/>
  <c r="O50"/>
  <c r="O49"/>
  <c r="K17"/>
  <c r="Q37"/>
  <c r="O53"/>
  <c r="G48"/>
  <c r="O80"/>
  <c r="K61"/>
  <c r="B44"/>
  <c r="O52"/>
  <c r="I14"/>
  <c r="G86"/>
  <c r="P44"/>
  <c r="P88"/>
  <c r="P28"/>
  <c r="I22"/>
  <c r="B79"/>
  <c r="G55"/>
  <c r="G79"/>
  <c r="K86"/>
  <c r="L17"/>
  <c r="B63"/>
  <c r="H74"/>
  <c r="G64"/>
  <c r="N91"/>
  <c r="L94"/>
  <c r="H49"/>
  <c r="O8"/>
  <c r="J50"/>
  <c r="G51"/>
  <c r="P11"/>
  <c r="H36"/>
  <c r="B11"/>
  <c r="B69"/>
  <c r="K70"/>
  <c r="L87"/>
  <c r="J90"/>
  <c r="N51"/>
  <c r="Q62"/>
  <c r="K56"/>
  <c r="G62"/>
  <c r="G54"/>
  <c r="O5"/>
  <c r="O20"/>
  <c r="N82"/>
  <c r="J56"/>
  <c r="Q6"/>
  <c r="L73"/>
  <c r="J48"/>
  <c r="N47"/>
  <c r="G58"/>
  <c r="I19"/>
  <c r="L3"/>
  <c r="O10"/>
  <c r="H72"/>
  <c r="P72"/>
  <c r="I42"/>
  <c r="Q8"/>
  <c r="N29"/>
  <c r="Q82"/>
  <c r="P91"/>
  <c r="B33"/>
  <c r="G63"/>
  <c r="P66"/>
  <c r="L31"/>
  <c r="P64"/>
  <c r="J53"/>
  <c r="P58"/>
  <c r="N73"/>
  <c r="Q31"/>
  <c r="O91"/>
  <c r="H16"/>
  <c r="G42"/>
  <c r="G19"/>
  <c r="I87"/>
  <c r="O96"/>
  <c r="N4"/>
  <c r="Q10"/>
  <c r="I64"/>
  <c r="H2"/>
  <c r="K45"/>
  <c r="H97"/>
  <c r="Q96"/>
  <c r="K82"/>
  <c r="L34"/>
  <c r="G32"/>
  <c r="Q47"/>
  <c r="P48"/>
  <c r="K75"/>
  <c r="B65"/>
  <c r="H69"/>
  <c r="K37"/>
  <c r="Q45"/>
  <c r="H76"/>
  <c r="Q94"/>
  <c r="I56"/>
  <c r="J34"/>
  <c r="O51"/>
  <c r="I11"/>
  <c r="H86"/>
  <c r="I3"/>
  <c r="G47"/>
  <c r="L23"/>
  <c r="L24"/>
  <c r="Q58"/>
  <c r="K8"/>
  <c r="I66"/>
  <c r="P75"/>
  <c r="I13"/>
  <c r="B52"/>
  <c r="O57"/>
  <c r="K50"/>
  <c r="B66"/>
  <c r="O46"/>
  <c r="H71"/>
  <c r="N53"/>
  <c r="O76"/>
  <c r="K20"/>
  <c r="L56"/>
  <c r="J82"/>
  <c r="G69"/>
  <c r="L90"/>
  <c r="Q48"/>
  <c r="J73"/>
  <c r="L71"/>
  <c r="G53"/>
  <c r="P95"/>
  <c r="N56"/>
  <c r="H93"/>
  <c r="O44"/>
  <c r="J5"/>
  <c r="N41"/>
  <c r="O27"/>
  <c r="O22"/>
  <c r="P50"/>
  <c r="K15"/>
  <c r="K62"/>
  <c r="N10"/>
  <c r="Q41"/>
  <c r="G68"/>
  <c r="Q57"/>
  <c r="I34"/>
  <c r="I36"/>
  <c r="B28"/>
  <c r="O30"/>
  <c r="L77"/>
  <c r="Q14"/>
  <c r="J12"/>
  <c r="H35"/>
  <c r="B70"/>
  <c r="H38"/>
  <c r="Q71"/>
  <c r="G29"/>
  <c r="O37"/>
  <c r="O36"/>
  <c r="H80"/>
  <c r="K42"/>
  <c r="I57"/>
  <c r="K80"/>
  <c r="J97"/>
  <c r="Q36"/>
  <c r="L57"/>
  <c r="N93"/>
  <c r="J4"/>
  <c r="I81"/>
  <c r="O93"/>
  <c r="O88"/>
  <c r="J39"/>
  <c r="P59"/>
  <c r="P17"/>
  <c r="G38"/>
  <c r="O98"/>
  <c r="I86"/>
  <c r="N23"/>
  <c r="K89"/>
  <c r="N46"/>
  <c r="P93"/>
  <c r="I48"/>
  <c r="G5"/>
  <c r="G41"/>
  <c r="J47"/>
  <c r="I71"/>
  <c r="G25"/>
  <c r="O32"/>
  <c r="L47"/>
  <c r="Q35"/>
  <c r="G9"/>
  <c r="G78"/>
  <c r="K46"/>
  <c r="Q61"/>
  <c r="G45"/>
  <c r="Q15"/>
  <c r="L6"/>
  <c r="J89"/>
  <c r="P34"/>
  <c r="J98"/>
  <c r="K11"/>
  <c r="L72"/>
  <c r="I97"/>
  <c r="K36"/>
  <c r="N76"/>
  <c r="P70"/>
  <c r="G74"/>
  <c r="Q74"/>
  <c r="P53"/>
  <c r="Q25"/>
  <c r="H5"/>
  <c r="L83"/>
  <c r="Q20"/>
  <c r="B57"/>
  <c r="Q4"/>
  <c r="Q52"/>
  <c r="B17"/>
  <c r="L27"/>
  <c r="L62"/>
  <c r="I82"/>
  <c r="K92"/>
  <c r="L86"/>
  <c r="N13"/>
  <c r="G81"/>
  <c r="L4"/>
  <c r="O92"/>
  <c r="I6"/>
  <c r="N9"/>
  <c r="H33"/>
  <c r="Q76"/>
  <c r="J19"/>
  <c r="H47"/>
  <c r="G66"/>
  <c r="I45"/>
  <c r="Q75"/>
  <c r="P8"/>
  <c r="K30"/>
  <c r="G75"/>
  <c r="B14"/>
  <c r="G92"/>
  <c r="J54"/>
  <c r="H41"/>
  <c r="L8"/>
  <c r="B32"/>
  <c r="L54"/>
  <c r="G97"/>
  <c r="G65"/>
  <c r="G76"/>
  <c r="J9"/>
  <c r="B42"/>
  <c r="N30"/>
  <c r="K34"/>
  <c r="O63"/>
  <c r="I80"/>
  <c r="L40"/>
  <c r="K68"/>
  <c r="J68"/>
  <c r="L98"/>
  <c r="N12"/>
  <c r="G77"/>
  <c r="P32"/>
  <c r="K55"/>
  <c r="J22"/>
  <c r="G17"/>
  <c r="N18"/>
  <c r="L50"/>
  <c r="I24"/>
  <c r="K88"/>
  <c r="B23"/>
  <c r="K94"/>
  <c r="P26"/>
  <c r="B84"/>
  <c r="J80"/>
  <c r="N35"/>
  <c r="O59"/>
  <c r="O58"/>
  <c r="J65"/>
  <c r="G28"/>
  <c r="N71"/>
  <c r="B90"/>
  <c r="O18"/>
  <c r="I7"/>
  <c r="Q60"/>
  <c r="J27"/>
  <c r="P21"/>
  <c r="K3"/>
  <c r="H12"/>
  <c r="G8"/>
  <c r="L69"/>
  <c r="J14"/>
  <c r="I51"/>
  <c r="J8"/>
  <c r="Q33"/>
  <c r="Q29"/>
  <c r="K77"/>
  <c r="G36"/>
  <c r="N87"/>
  <c r="K57"/>
  <c r="O89"/>
  <c r="N37"/>
  <c r="O33"/>
  <c r="N55"/>
  <c r="H60"/>
  <c r="B75"/>
  <c r="G73"/>
  <c r="J95"/>
  <c r="N69"/>
  <c r="G90"/>
  <c r="Q22"/>
  <c r="N52"/>
  <c r="P16"/>
  <c r="K49"/>
  <c r="B92"/>
  <c r="J74"/>
  <c r="P77"/>
  <c r="L89"/>
  <c r="B24"/>
  <c r="I59"/>
  <c r="J24"/>
  <c r="K54"/>
  <c r="J62"/>
  <c r="B71"/>
  <c r="O43"/>
  <c r="Q44"/>
  <c r="J18"/>
  <c r="L18"/>
  <c r="O26"/>
  <c r="B40"/>
  <c r="Q18"/>
  <c r="I68"/>
  <c r="O17"/>
  <c r="H32"/>
  <c r="O34"/>
  <c r="P80"/>
  <c r="G67"/>
  <c r="B12"/>
  <c r="C1"/>
  <c r="P57"/>
  <c r="J88"/>
  <c r="K59"/>
  <c r="J91"/>
  <c r="N92"/>
  <c r="H88"/>
  <c r="H44"/>
  <c r="N45"/>
  <c r="B83"/>
  <c r="O14"/>
  <c r="P78"/>
  <c r="K25"/>
  <c r="H70"/>
  <c r="J25"/>
  <c r="N25"/>
  <c r="O11"/>
  <c r="I61"/>
  <c r="Q65"/>
  <c r="Q38"/>
  <c r="B49"/>
  <c r="H46"/>
  <c r="I18"/>
  <c r="G31"/>
  <c r="O79"/>
  <c r="B97"/>
  <c r="P60"/>
  <c r="K51"/>
  <c r="B86"/>
  <c r="B47"/>
  <c r="P76"/>
  <c r="L30"/>
  <c r="L79"/>
  <c r="P52"/>
  <c r="L15"/>
  <c r="N78"/>
  <c r="H4"/>
  <c r="N63"/>
  <c r="Q69"/>
  <c r="H29"/>
  <c r="P29"/>
  <c r="I50"/>
  <c r="Q19"/>
  <c r="Q30"/>
  <c r="H40"/>
  <c r="J38"/>
  <c r="G33"/>
  <c r="B67"/>
  <c r="I70"/>
  <c r="J71"/>
  <c r="P73"/>
  <c r="J70"/>
  <c r="Q95"/>
  <c r="Q91"/>
  <c r="K18"/>
  <c r="Q28"/>
  <c r="O28"/>
  <c r="O56"/>
  <c r="H14"/>
  <c r="L59"/>
  <c r="G56"/>
  <c r="J10"/>
  <c r="B82"/>
  <c r="Q97"/>
  <c r="K23"/>
  <c r="B7"/>
  <c r="Q12"/>
  <c r="J42"/>
  <c r="K95"/>
  <c r="P86"/>
  <c r="P15"/>
  <c r="Q3"/>
  <c r="I72"/>
  <c r="N16"/>
  <c r="N64"/>
  <c r="L33"/>
  <c r="L19"/>
  <c r="P54"/>
  <c r="B46"/>
  <c r="J85"/>
  <c r="K5"/>
  <c r="O87"/>
  <c r="H43"/>
  <c r="J58"/>
  <c r="H83"/>
  <c r="G3"/>
  <c r="D1"/>
  <c r="N42"/>
  <c r="O16"/>
  <c r="B93"/>
  <c r="Q77"/>
  <c r="P90"/>
  <c r="H66"/>
  <c r="Q21"/>
  <c r="P22"/>
  <c r="H96"/>
  <c r="Q64"/>
  <c r="B22"/>
  <c r="Q80"/>
  <c r="J76"/>
  <c r="N26"/>
  <c r="Q13"/>
  <c r="K10"/>
  <c r="I53"/>
  <c r="Q9"/>
  <c r="L41"/>
  <c r="J51"/>
  <c r="P63"/>
  <c r="P87"/>
  <c r="L7"/>
  <c r="H58"/>
  <c r="K7"/>
  <c r="O6"/>
  <c r="L16"/>
  <c r="G26"/>
  <c r="L28"/>
  <c r="P82"/>
  <c r="L48"/>
  <c r="J92"/>
  <c r="H62"/>
  <c r="B2"/>
  <c r="P35"/>
  <c r="L9"/>
  <c r="I54"/>
  <c r="Q88"/>
  <c r="H37"/>
  <c r="B96"/>
  <c r="I78"/>
  <c r="H59"/>
  <c r="H42"/>
  <c r="P74"/>
  <c r="N8"/>
  <c r="H52"/>
  <c r="P71"/>
  <c r="K13"/>
  <c r="B16"/>
  <c r="J69"/>
  <c r="B59"/>
  <c r="O7"/>
  <c r="K29"/>
  <c r="L37"/>
  <c r="O95"/>
  <c r="Q24"/>
  <c r="L25"/>
  <c r="K67"/>
  <c r="O29"/>
  <c r="P39"/>
  <c r="B73"/>
  <c r="P84"/>
  <c r="P30"/>
  <c r="O38"/>
  <c r="B19"/>
  <c r="I84"/>
  <c r="L12"/>
  <c r="B43"/>
  <c r="P27"/>
  <c r="O86"/>
  <c r="I89"/>
  <c r="I12"/>
  <c r="K97"/>
  <c r="I79"/>
  <c r="O3"/>
  <c r="H15"/>
  <c r="B39"/>
  <c r="K24"/>
  <c r="N80"/>
  <c r="B30"/>
  <c r="I63"/>
  <c r="O55"/>
  <c r="B5"/>
  <c r="J13"/>
  <c r="H39"/>
  <c r="G98"/>
  <c r="H78"/>
  <c r="Q5"/>
  <c r="N94"/>
  <c r="P6"/>
  <c r="K78"/>
  <c r="K66"/>
  <c r="L84"/>
  <c r="N65"/>
  <c r="K53"/>
  <c r="L5"/>
  <c r="N7"/>
  <c r="K43"/>
  <c r="G20"/>
  <c r="O12"/>
  <c r="L20"/>
  <c r="L22"/>
  <c r="L21"/>
  <c r="J20"/>
  <c r="H19"/>
  <c r="H55"/>
  <c r="K93"/>
  <c r="Q59"/>
  <c r="N3"/>
  <c r="N28"/>
  <c r="I35"/>
  <c r="G21"/>
  <c r="J28"/>
  <c r="H92"/>
  <c r="I31"/>
  <c r="H18"/>
  <c r="K96"/>
  <c r="Q56"/>
  <c r="B21"/>
  <c r="L14"/>
  <c r="P94"/>
  <c r="I20"/>
  <c r="I76"/>
  <c r="Q49"/>
  <c r="I69"/>
  <c r="L96"/>
  <c r="N89"/>
  <c r="G18"/>
  <c r="G87"/>
  <c r="I40"/>
  <c r="B81"/>
  <c r="P5"/>
  <c r="Q85"/>
  <c r="Q16"/>
  <c r="B45"/>
  <c r="J63"/>
  <c r="P46"/>
  <c r="B38"/>
  <c r="P62"/>
  <c r="I88"/>
  <c r="I60"/>
  <c r="K22"/>
  <c r="O65"/>
  <c r="P83"/>
  <c r="H90"/>
  <c r="I95"/>
  <c r="O42"/>
  <c r="K63"/>
  <c r="H13"/>
  <c r="G85"/>
  <c r="N86"/>
  <c r="B94"/>
  <c r="K47"/>
  <c r="I43"/>
  <c r="H22"/>
  <c r="H82"/>
  <c r="K76"/>
  <c r="H10"/>
  <c r="P47"/>
  <c r="Q84"/>
  <c r="K21"/>
  <c r="H30"/>
  <c r="O64"/>
  <c r="P67"/>
  <c r="H53"/>
  <c r="G15"/>
  <c r="H77"/>
  <c r="P23"/>
  <c r="N20"/>
  <c r="P14"/>
  <c r="G2"/>
  <c r="L61"/>
  <c r="L80"/>
  <c r="I25"/>
  <c r="J45"/>
  <c r="Q89"/>
  <c r="P18"/>
  <c r="N48"/>
  <c r="I33"/>
  <c r="L10"/>
  <c r="P33"/>
  <c r="H26"/>
  <c r="Q83"/>
  <c r="Q39"/>
  <c r="K44"/>
  <c r="C67" l="1"/>
  <c r="D67"/>
  <c r="E67"/>
  <c r="F67"/>
  <c r="R20"/>
  <c r="M70"/>
  <c r="F38"/>
  <c r="E38"/>
  <c r="D38"/>
  <c r="C38"/>
  <c r="R7"/>
  <c r="M50"/>
  <c r="R65"/>
  <c r="R63"/>
  <c r="C45"/>
  <c r="E45"/>
  <c r="F45"/>
  <c r="D45"/>
  <c r="R69"/>
  <c r="E46"/>
  <c r="F46"/>
  <c r="C46"/>
  <c r="D46"/>
  <c r="C75"/>
  <c r="D75"/>
  <c r="E75"/>
  <c r="F75"/>
  <c r="R78"/>
  <c r="R82"/>
  <c r="R55"/>
  <c r="M49"/>
  <c r="R37"/>
  <c r="M96"/>
  <c r="M10"/>
  <c r="R94"/>
  <c r="R87"/>
  <c r="M92"/>
  <c r="R51"/>
  <c r="D88"/>
  <c r="C88"/>
  <c r="F88"/>
  <c r="E88"/>
  <c r="C69"/>
  <c r="E69"/>
  <c r="F69"/>
  <c r="D69"/>
  <c r="M51"/>
  <c r="R32"/>
  <c r="D11"/>
  <c r="E11"/>
  <c r="C11"/>
  <c r="F11"/>
  <c r="K99"/>
  <c r="R83"/>
  <c r="R91"/>
  <c r="M7"/>
  <c r="M8"/>
  <c r="C90"/>
  <c r="E90"/>
  <c r="F90"/>
  <c r="D90"/>
  <c r="M33"/>
  <c r="C63"/>
  <c r="E63"/>
  <c r="D63"/>
  <c r="F63"/>
  <c r="R71"/>
  <c r="D47"/>
  <c r="E47"/>
  <c r="F47"/>
  <c r="C47"/>
  <c r="R98"/>
  <c r="F81"/>
  <c r="D81"/>
  <c r="E81"/>
  <c r="C81"/>
  <c r="C86"/>
  <c r="D86"/>
  <c r="F86"/>
  <c r="E86"/>
  <c r="D79"/>
  <c r="E79"/>
  <c r="C79"/>
  <c r="F79"/>
  <c r="R35"/>
  <c r="E5"/>
  <c r="C5"/>
  <c r="F5"/>
  <c r="D5"/>
  <c r="M22"/>
  <c r="R64"/>
  <c r="F84"/>
  <c r="C84"/>
  <c r="D84"/>
  <c r="E84"/>
  <c r="E80"/>
  <c r="C80"/>
  <c r="F80"/>
  <c r="D80"/>
  <c r="D23"/>
  <c r="C23"/>
  <c r="F23"/>
  <c r="E23"/>
  <c r="M40"/>
  <c r="M14"/>
  <c r="M24"/>
  <c r="F44"/>
  <c r="D44"/>
  <c r="E44"/>
  <c r="C44"/>
  <c r="M63"/>
  <c r="R18"/>
  <c r="R16"/>
  <c r="R48"/>
  <c r="E53"/>
  <c r="F53"/>
  <c r="C53"/>
  <c r="D53"/>
  <c r="E97"/>
  <c r="D97"/>
  <c r="C97"/>
  <c r="F97"/>
  <c r="C30"/>
  <c r="E30"/>
  <c r="F30"/>
  <c r="D30"/>
  <c r="M93"/>
  <c r="R12"/>
  <c r="M17"/>
  <c r="R80"/>
  <c r="R33"/>
  <c r="M72"/>
  <c r="F3"/>
  <c r="C3"/>
  <c r="B99"/>
  <c r="E3"/>
  <c r="D3"/>
  <c r="R85"/>
  <c r="F60"/>
  <c r="C60"/>
  <c r="E60"/>
  <c r="D60"/>
  <c r="M47"/>
  <c r="M80"/>
  <c r="C51"/>
  <c r="E51"/>
  <c r="F51"/>
  <c r="D51"/>
  <c r="R30"/>
  <c r="M18"/>
  <c r="C42"/>
  <c r="E42"/>
  <c r="D42"/>
  <c r="F42"/>
  <c r="F39"/>
  <c r="E39"/>
  <c r="D39"/>
  <c r="C39"/>
  <c r="Q99"/>
  <c r="R90"/>
  <c r="R24"/>
  <c r="R89"/>
  <c r="M91"/>
  <c r="E32"/>
  <c r="C32"/>
  <c r="D32"/>
  <c r="F32"/>
  <c r="R38"/>
  <c r="D49"/>
  <c r="F49"/>
  <c r="E49"/>
  <c r="C49"/>
  <c r="C9"/>
  <c r="F9"/>
  <c r="E9"/>
  <c r="D9"/>
  <c r="M29"/>
  <c r="O99"/>
  <c r="M27"/>
  <c r="R97"/>
  <c r="E14"/>
  <c r="F14"/>
  <c r="C14"/>
  <c r="D14"/>
  <c r="M46"/>
  <c r="R77"/>
  <c r="M79"/>
  <c r="R61"/>
  <c r="M45"/>
  <c r="D20"/>
  <c r="E20"/>
  <c r="F20"/>
  <c r="C20"/>
  <c r="M69"/>
  <c r="M53"/>
  <c r="M61"/>
  <c r="M12"/>
  <c r="R9"/>
  <c r="R70"/>
  <c r="M6"/>
  <c r="M89"/>
  <c r="R54"/>
  <c r="R49"/>
  <c r="D26"/>
  <c r="F26"/>
  <c r="E26"/>
  <c r="C26"/>
  <c r="R13"/>
  <c r="R25"/>
  <c r="R19"/>
  <c r="M82"/>
  <c r="R21"/>
  <c r="R15"/>
  <c r="M23"/>
  <c r="D17"/>
  <c r="E17"/>
  <c r="F17"/>
  <c r="C17"/>
  <c r="F25"/>
  <c r="E25"/>
  <c r="C25"/>
  <c r="D25"/>
  <c r="R17"/>
  <c r="M25"/>
  <c r="R81"/>
  <c r="C4"/>
  <c r="D4"/>
  <c r="E4"/>
  <c r="F4"/>
  <c r="E57"/>
  <c r="D57"/>
  <c r="C57"/>
  <c r="F57"/>
  <c r="D43"/>
  <c r="C43"/>
  <c r="E43"/>
  <c r="F43"/>
  <c r="R88"/>
  <c r="C64"/>
  <c r="E64"/>
  <c r="F64"/>
  <c r="D64"/>
  <c r="M76"/>
  <c r="R50"/>
  <c r="R95"/>
  <c r="F34"/>
  <c r="D34"/>
  <c r="E34"/>
  <c r="C34"/>
  <c r="M67"/>
  <c r="M94"/>
  <c r="M44"/>
  <c r="F95"/>
  <c r="D95"/>
  <c r="C95"/>
  <c r="E95"/>
  <c r="R96"/>
  <c r="M84"/>
  <c r="R76"/>
  <c r="M20"/>
  <c r="E76"/>
  <c r="D76"/>
  <c r="C76"/>
  <c r="F76"/>
  <c r="M97"/>
  <c r="R57"/>
  <c r="D19"/>
  <c r="C19"/>
  <c r="F19"/>
  <c r="E19"/>
  <c r="D18"/>
  <c r="E18"/>
  <c r="C18"/>
  <c r="F18"/>
  <c r="E7"/>
  <c r="D7"/>
  <c r="F7"/>
  <c r="C7"/>
  <c r="R22"/>
  <c r="D15"/>
  <c r="E15"/>
  <c r="F15"/>
  <c r="C15"/>
  <c r="C83"/>
  <c r="E83"/>
  <c r="D83"/>
  <c r="F83"/>
  <c r="R67"/>
  <c r="R34"/>
  <c r="R26"/>
  <c r="R45"/>
  <c r="R44"/>
  <c r="M98"/>
  <c r="M58"/>
  <c r="M38"/>
  <c r="R6"/>
  <c r="M41"/>
  <c r="M71"/>
  <c r="D73"/>
  <c r="F73"/>
  <c r="E73"/>
  <c r="C73"/>
  <c r="M9"/>
  <c r="C21"/>
  <c r="F21"/>
  <c r="E21"/>
  <c r="D21"/>
  <c r="R92"/>
  <c r="M48"/>
  <c r="R46"/>
  <c r="R68"/>
  <c r="R23"/>
  <c r="F56"/>
  <c r="C56"/>
  <c r="D56"/>
  <c r="E56"/>
  <c r="M86"/>
  <c r="E36"/>
  <c r="D36"/>
  <c r="C36"/>
  <c r="F36"/>
  <c r="M73"/>
  <c r="E31"/>
  <c r="F31"/>
  <c r="C31"/>
  <c r="D31"/>
  <c r="D82"/>
  <c r="C82"/>
  <c r="F82"/>
  <c r="E82"/>
  <c r="M43"/>
  <c r="D58"/>
  <c r="C58"/>
  <c r="E58"/>
  <c r="F58"/>
  <c r="M37"/>
  <c r="M81"/>
  <c r="D22"/>
  <c r="C22"/>
  <c r="E22"/>
  <c r="F22"/>
  <c r="M28"/>
  <c r="R93"/>
  <c r="M83"/>
  <c r="M55"/>
  <c r="M57"/>
  <c r="R60"/>
  <c r="E87"/>
  <c r="C87"/>
  <c r="D87"/>
  <c r="F87"/>
  <c r="M75"/>
  <c r="R43"/>
  <c r="F98"/>
  <c r="C98"/>
  <c r="D98"/>
  <c r="E98"/>
  <c r="F12"/>
  <c r="C12"/>
  <c r="E12"/>
  <c r="D12"/>
  <c r="D68"/>
  <c r="F68"/>
  <c r="E68"/>
  <c r="C68"/>
  <c r="M16"/>
  <c r="R36"/>
  <c r="E48"/>
  <c r="F48"/>
  <c r="C48"/>
  <c r="D48"/>
  <c r="C70"/>
  <c r="E70"/>
  <c r="D70"/>
  <c r="F70"/>
  <c r="M31"/>
  <c r="E94"/>
  <c r="C94"/>
  <c r="F94"/>
  <c r="D94"/>
  <c r="M90"/>
  <c r="R59"/>
  <c r="F77"/>
  <c r="D77"/>
  <c r="C77"/>
  <c r="E77"/>
  <c r="E28"/>
  <c r="F28"/>
  <c r="D28"/>
  <c r="C28"/>
  <c r="M36"/>
  <c r="M34"/>
  <c r="D59"/>
  <c r="F59"/>
  <c r="E59"/>
  <c r="C59"/>
  <c r="R86"/>
  <c r="E61"/>
  <c r="D61"/>
  <c r="C61"/>
  <c r="F61"/>
  <c r="R10"/>
  <c r="M4"/>
  <c r="J99"/>
  <c r="M5"/>
  <c r="F16"/>
  <c r="D16"/>
  <c r="E16"/>
  <c r="C16"/>
  <c r="F37"/>
  <c r="E37"/>
  <c r="C37"/>
  <c r="D37"/>
  <c r="R41"/>
  <c r="M68"/>
  <c r="R56"/>
  <c r="R5"/>
  <c r="E40"/>
  <c r="F40"/>
  <c r="D40"/>
  <c r="C40"/>
  <c r="M26"/>
  <c r="R39"/>
  <c r="M21"/>
  <c r="R8"/>
  <c r="M35"/>
  <c r="R53"/>
  <c r="R74"/>
  <c r="M52"/>
  <c r="M77"/>
  <c r="R14"/>
  <c r="D66"/>
  <c r="E66"/>
  <c r="F66"/>
  <c r="C66"/>
  <c r="R62"/>
  <c r="F85"/>
  <c r="C85"/>
  <c r="D85"/>
  <c r="E85"/>
  <c r="M62"/>
  <c r="M74"/>
  <c r="F52"/>
  <c r="C52"/>
  <c r="E52"/>
  <c r="D52"/>
  <c r="M15"/>
  <c r="M13"/>
  <c r="R28"/>
  <c r="M66"/>
  <c r="M78"/>
  <c r="C6"/>
  <c r="E6"/>
  <c r="D6"/>
  <c r="F6"/>
  <c r="I99"/>
  <c r="M3"/>
  <c r="N99"/>
  <c r="R3"/>
  <c r="R11"/>
  <c r="M95"/>
  <c r="M11"/>
  <c r="C71"/>
  <c r="E71"/>
  <c r="D71"/>
  <c r="F71"/>
  <c r="M32"/>
  <c r="F29"/>
  <c r="C29"/>
  <c r="D29"/>
  <c r="E29"/>
  <c r="E96"/>
  <c r="C96"/>
  <c r="D96"/>
  <c r="F96"/>
  <c r="D35"/>
  <c r="E35"/>
  <c r="C35"/>
  <c r="F35"/>
  <c r="M56"/>
  <c r="R66"/>
  <c r="H99"/>
  <c r="E54"/>
  <c r="C54"/>
  <c r="D54"/>
  <c r="F54"/>
  <c r="E50"/>
  <c r="D50"/>
  <c r="F50"/>
  <c r="C50"/>
  <c r="F93"/>
  <c r="D93"/>
  <c r="E93"/>
  <c r="C93"/>
  <c r="R27"/>
  <c r="C65"/>
  <c r="F65"/>
  <c r="D65"/>
  <c r="E65"/>
  <c r="F74"/>
  <c r="E74"/>
  <c r="D74"/>
  <c r="C74"/>
  <c r="R84"/>
  <c r="D8"/>
  <c r="C8"/>
  <c r="F8"/>
  <c r="E8"/>
  <c r="M54"/>
  <c r="P99"/>
  <c r="M59"/>
  <c r="E62"/>
  <c r="D62"/>
  <c r="C62"/>
  <c r="F62"/>
  <c r="M64"/>
  <c r="D24"/>
  <c r="C24"/>
  <c r="E24"/>
  <c r="F24"/>
  <c r="M65"/>
  <c r="R4"/>
  <c r="R42"/>
  <c r="D55"/>
  <c r="C55"/>
  <c r="F55"/>
  <c r="E55"/>
  <c r="M87"/>
  <c r="M30"/>
  <c r="R72"/>
  <c r="M85"/>
  <c r="F78"/>
  <c r="E78"/>
  <c r="D78"/>
  <c r="C78"/>
  <c r="C10"/>
  <c r="D10"/>
  <c r="E10"/>
  <c r="F10"/>
  <c r="R73"/>
  <c r="E91"/>
  <c r="F91"/>
  <c r="D91"/>
  <c r="C91"/>
  <c r="D13"/>
  <c r="E13"/>
  <c r="F13"/>
  <c r="C13"/>
  <c r="F27"/>
  <c r="E27"/>
  <c r="D27"/>
  <c r="C27"/>
  <c r="E92"/>
  <c r="C92"/>
  <c r="D92"/>
  <c r="F92"/>
  <c r="C33"/>
  <c r="E33"/>
  <c r="F33"/>
  <c r="D33"/>
  <c r="D41"/>
  <c r="F41"/>
  <c r="E41"/>
  <c r="C41"/>
  <c r="G99"/>
  <c r="R29"/>
  <c r="R31"/>
  <c r="M42"/>
  <c r="M60"/>
  <c r="M39"/>
  <c r="L99"/>
  <c r="R40"/>
  <c r="M19"/>
  <c r="M88"/>
  <c r="R79"/>
  <c r="R58"/>
  <c r="R52"/>
  <c r="C89"/>
  <c r="E89"/>
  <c r="D89"/>
  <c r="F89"/>
  <c r="R75"/>
  <c r="R47"/>
  <c r="E72"/>
  <c r="C72"/>
  <c r="F72"/>
  <c r="D72"/>
  <c r="T13" i="73"/>
  <c r="S14"/>
  <c r="D14" i="28" s="1"/>
  <c r="R14" i="73"/>
  <c r="D14" i="29" s="1"/>
  <c r="P14" i="73"/>
  <c r="D14" i="24" s="1"/>
  <c r="Q14" i="73"/>
  <c r="D14" i="26" s="1"/>
  <c r="K12" i="65"/>
  <c r="E99" i="78" l="1"/>
  <c r="R99"/>
  <c r="C99"/>
  <c r="M99"/>
  <c r="D99"/>
  <c r="F99"/>
  <c r="T14" i="73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CM95" s="1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CO93" s="1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CV4" s="1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B67" i="54" l="1"/>
  <c r="DB63"/>
  <c r="DB37"/>
  <c r="DB33"/>
  <c r="DB29"/>
  <c r="DB25"/>
  <c r="BM62"/>
  <c r="AY70"/>
  <c r="AR70"/>
  <c r="DF70" s="1"/>
  <c r="B70" i="40" s="1"/>
  <c r="AR62" i="54"/>
  <c r="DF62" s="1"/>
  <c r="B62" i="40" s="1"/>
  <c r="DB3" i="54"/>
  <c r="BF42"/>
  <c r="DH42" s="1"/>
  <c r="D42" i="40" s="1"/>
  <c r="BM42" i="54"/>
  <c r="CG95"/>
  <c r="BY12"/>
  <c r="DB42"/>
  <c r="CT95"/>
  <c r="DA95"/>
  <c r="AR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BF96"/>
  <c r="DH96" s="1"/>
  <c r="D96" i="40" s="1"/>
  <c r="BM96" i="54"/>
  <c r="DI96" s="1"/>
  <c r="E96" i="40" s="1"/>
  <c r="BT96" i="54"/>
  <c r="CZ97"/>
  <c r="BM4"/>
  <c r="BY7"/>
  <c r="CM7"/>
  <c r="DA7"/>
  <c r="AR8"/>
  <c r="DF8" s="1"/>
  <c r="B8" i="40" s="1"/>
  <c r="BT8" i="54"/>
  <c r="DJ8" s="1"/>
  <c r="F8" i="40" s="1"/>
  <c r="BF14" i="54"/>
  <c r="DH14" s="1"/>
  <c r="D14" i="40" s="1"/>
  <c r="AR16" i="54"/>
  <c r="DF16" s="1"/>
  <c r="B16" i="40" s="1"/>
  <c r="BF16" i="54"/>
  <c r="BM16"/>
  <c r="AY24"/>
  <c r="DG24" s="1"/>
  <c r="C24" i="40" s="1"/>
  <c r="BF24" i="54"/>
  <c r="BT24"/>
  <c r="AR28"/>
  <c r="DF28" s="1"/>
  <c r="B28" i="40" s="1"/>
  <c r="BF28" i="54"/>
  <c r="DH28" s="1"/>
  <c r="D28" i="40" s="1"/>
  <c r="BT28" i="54"/>
  <c r="AR32"/>
  <c r="DF32" s="1"/>
  <c r="B32" i="40" s="1"/>
  <c r="BF32" i="54"/>
  <c r="BT32"/>
  <c r="BM40"/>
  <c r="BF56"/>
  <c r="BY46"/>
  <c r="AR51"/>
  <c r="DF51" s="1"/>
  <c r="B51" i="40" s="1"/>
  <c r="AY51" i="54"/>
  <c r="DG51" s="1"/>
  <c r="C51" i="40" s="1"/>
  <c r="BY58" i="54"/>
  <c r="BM67"/>
  <c r="DI67" s="1"/>
  <c r="E67" i="40" s="1"/>
  <c r="DA84" i="54"/>
  <c r="BY86"/>
  <c r="BY37"/>
  <c r="BF46"/>
  <c r="AR74"/>
  <c r="DF74" s="1"/>
  <c r="B74" i="40" s="1"/>
  <c r="DB75" i="54"/>
  <c r="DB83"/>
  <c r="DB87"/>
  <c r="CG10"/>
  <c r="AY37"/>
  <c r="BT37"/>
  <c r="BM56"/>
  <c r="DI56" s="1"/>
  <c r="E56" i="40" s="1"/>
  <c r="CZ77" i="54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BM69"/>
  <c r="CG71"/>
  <c r="CN71"/>
  <c r="BF73"/>
  <c r="CA75"/>
  <c r="DC75"/>
  <c r="AY77"/>
  <c r="CO77"/>
  <c r="AY80"/>
  <c r="BF80"/>
  <c r="DH80" s="1"/>
  <c r="D80" i="40" s="1"/>
  <c r="BB99" i="54"/>
  <c r="AY7"/>
  <c r="BF7"/>
  <c r="DH7" s="1"/>
  <c r="D7" i="40" s="1"/>
  <c r="DB9" i="54"/>
  <c r="DC10"/>
  <c r="BF12"/>
  <c r="DH12" s="1"/>
  <c r="D12" i="40" s="1"/>
  <c r="CU12" i="54"/>
  <c r="BX18"/>
  <c r="BF18"/>
  <c r="CZ18"/>
  <c r="BF20"/>
  <c r="DH20" s="1"/>
  <c r="D20" i="40" s="1"/>
  <c r="BM20" i="54"/>
  <c r="DI20" s="1"/>
  <c r="E20" i="40" s="1"/>
  <c r="CM22" i="54"/>
  <c r="AY27"/>
  <c r="AR31"/>
  <c r="DF31" s="1"/>
  <c r="B31" i="40" s="1"/>
  <c r="BF31" i="54"/>
  <c r="DH31" s="1"/>
  <c r="D31" i="40" s="1"/>
  <c r="BY34" i="54"/>
  <c r="CT34"/>
  <c r="DA34"/>
  <c r="CG34"/>
  <c r="BF36"/>
  <c r="AR39"/>
  <c r="DF39" s="1"/>
  <c r="B39" i="40" s="1"/>
  <c r="BF39" i="54"/>
  <c r="DH39" s="1"/>
  <c r="D39" i="40" s="1"/>
  <c r="BT39" i="54"/>
  <c r="DJ39" s="1"/>
  <c r="F39" i="40" s="1"/>
  <c r="DA40" i="54"/>
  <c r="BY44"/>
  <c r="BF45"/>
  <c r="DH45" s="1"/>
  <c r="D45" i="40" s="1"/>
  <c r="BT45" i="54"/>
  <c r="CM47"/>
  <c r="CT47"/>
  <c r="BY50"/>
  <c r="CT50"/>
  <c r="DA50"/>
  <c r="DA52"/>
  <c r="BY54"/>
  <c r="DA54"/>
  <c r="BY57"/>
  <c r="AR58"/>
  <c r="DF58" s="1"/>
  <c r="B58" i="40" s="1"/>
  <c r="AY60" i="54"/>
  <c r="DG60" s="1"/>
  <c r="C60" i="40" s="1"/>
  <c r="CM63" i="54"/>
  <c r="CT63"/>
  <c r="DA66"/>
  <c r="CM71"/>
  <c r="CT71"/>
  <c r="BM72"/>
  <c r="CN7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BY9"/>
  <c r="CF13"/>
  <c r="AY14"/>
  <c r="DG14" s="1"/>
  <c r="C14" i="40" s="1"/>
  <c r="CA18" i="54"/>
  <c r="CO18"/>
  <c r="DA20"/>
  <c r="BY21"/>
  <c r="DA21"/>
  <c r="BF22"/>
  <c r="DH22" s="1"/>
  <c r="D22" i="40" s="1"/>
  <c r="BM22" i="54"/>
  <c r="BY25"/>
  <c r="DA25"/>
  <c r="AR26"/>
  <c r="DF26" s="1"/>
  <c r="B26" i="40" s="1"/>
  <c r="BF26" i="54"/>
  <c r="DH26" s="1"/>
  <c r="D26" i="40" s="1"/>
  <c r="BM26" i="54"/>
  <c r="DI26" s="1"/>
  <c r="E26" i="40" s="1"/>
  <c r="BY29" i="54"/>
  <c r="DA29"/>
  <c r="AY30"/>
  <c r="BM30"/>
  <c r="AR34"/>
  <c r="DF34" s="1"/>
  <c r="B34" i="40" s="1"/>
  <c r="AY34" i="54"/>
  <c r="BF34"/>
  <c r="DH34" s="1"/>
  <c r="D34" i="40" s="1"/>
  <c r="BM34" i="54"/>
  <c r="DI34" s="1"/>
  <c r="E34" i="40" s="1"/>
  <c r="AY35" i="54"/>
  <c r="BF35"/>
  <c r="CO36"/>
  <c r="CN37"/>
  <c r="CU37"/>
  <c r="DB39"/>
  <c r="BY41"/>
  <c r="DA41"/>
  <c r="CZ41"/>
  <c r="BF44"/>
  <c r="DB45"/>
  <c r="BT47"/>
  <c r="DJ47" s="1"/>
  <c r="F47" i="40" s="1"/>
  <c r="BX50" i="54"/>
  <c r="CE50"/>
  <c r="BF50"/>
  <c r="DH50" s="1"/>
  <c r="D50" i="40" s="1"/>
  <c r="BT50" i="54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DG63" s="1"/>
  <c r="C63" i="40" s="1"/>
  <c r="CG63" i="54"/>
  <c r="AR66"/>
  <c r="DF66" s="1"/>
  <c r="B66" i="40" s="1"/>
  <c r="AY66" i="54"/>
  <c r="BF66"/>
  <c r="DH66" s="1"/>
  <c r="D66" i="40" s="1"/>
  <c r="CN66" i="54"/>
  <c r="BY74"/>
  <c r="CG74"/>
  <c r="AY78"/>
  <c r="DG78" s="1"/>
  <c r="C78" i="40" s="1"/>
  <c r="BF78" i="54"/>
  <c r="BM78"/>
  <c r="DI78" s="1"/>
  <c r="E78" i="40" s="1"/>
  <c r="DB79" i="54"/>
  <c r="BM82"/>
  <c r="DI82" s="1"/>
  <c r="E82" i="40" s="1"/>
  <c r="BT82" i="54"/>
  <c r="CH82"/>
  <c r="AY85"/>
  <c r="CH86"/>
  <c r="AR5"/>
  <c r="DF5" s="1"/>
  <c r="B5" i="40" s="1"/>
  <c r="AY5" i="54"/>
  <c r="BF5"/>
  <c r="DH5" s="1"/>
  <c r="D5" i="40" s="1"/>
  <c r="BT5" i="54"/>
  <c r="DJ5" s="1"/>
  <c r="F5" i="40" s="1"/>
  <c r="CM8" i="54"/>
  <c r="DB10"/>
  <c r="CM11"/>
  <c r="AR13"/>
  <c r="DF13" s="1"/>
  <c r="B13" i="40" s="1"/>
  <c r="BF13" i="54"/>
  <c r="DB14"/>
  <c r="BF21"/>
  <c r="DH21" s="1"/>
  <c r="D21" i="40" s="1"/>
  <c r="CZ21" i="54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DH41" s="1"/>
  <c r="D41" i="40" s="1"/>
  <c r="AY43" i="54"/>
  <c r="DG43" s="1"/>
  <c r="C43" i="40" s="1"/>
  <c r="BF43" i="54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J87" s="1"/>
  <c r="F87" i="40" s="1"/>
  <c r="DC87" i="54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B23" i="54"/>
  <c r="BT26"/>
  <c r="DJ26" s="1"/>
  <c r="F26" i="40" s="1"/>
  <c r="DB27" i="54"/>
  <c r="BT30"/>
  <c r="DJ30" s="1"/>
  <c r="F30" i="40" s="1"/>
  <c r="DB31" i="54"/>
  <c r="BT34"/>
  <c r="BT35"/>
  <c r="DA36"/>
  <c r="BT38"/>
  <c r="BT41"/>
  <c r="BT43"/>
  <c r="DJ43" s="1"/>
  <c r="F43" i="40" s="1"/>
  <c r="DA44" i="54"/>
  <c r="BT48"/>
  <c r="DJ48" s="1"/>
  <c r="F48" i="40" s="1"/>
  <c r="BT51" i="54"/>
  <c r="DJ51" s="1"/>
  <c r="F51" i="40" s="1"/>
  <c r="BT52" i="54"/>
  <c r="CZ53"/>
  <c r="DB55"/>
  <c r="BT58"/>
  <c r="DB59"/>
  <c r="BT60"/>
  <c r="CZ61"/>
  <c r="BT63"/>
  <c r="DJ63" s="1"/>
  <c r="F63" i="40" s="1"/>
  <c r="BT66" i="54"/>
  <c r="DA68"/>
  <c r="DB71"/>
  <c r="BT74"/>
  <c r="BT75"/>
  <c r="BT79"/>
  <c r="DA80"/>
  <c r="CZ82"/>
  <c r="BT85"/>
  <c r="DJ85" s="1"/>
  <c r="F85" i="40" s="1"/>
  <c r="DA88" i="54"/>
  <c r="BT90"/>
  <c r="DJ90" s="1"/>
  <c r="F90" i="40" s="1"/>
  <c r="DB91" i="54"/>
  <c r="DA92"/>
  <c r="BT94"/>
  <c r="CZ94"/>
  <c r="BT97"/>
  <c r="BT12"/>
  <c r="DJ12" s="1"/>
  <c r="F12" i="40" s="1"/>
  <c r="BT15" i="54"/>
  <c r="DB18"/>
  <c r="DB22"/>
  <c r="BT25"/>
  <c r="DJ25" s="1"/>
  <c r="F25" i="40" s="1"/>
  <c r="DB26" i="54"/>
  <c r="BT29"/>
  <c r="DB30"/>
  <c r="BT33"/>
  <c r="DB34"/>
  <c r="DB35"/>
  <c r="DB38"/>
  <c r="BT40"/>
  <c r="DB41"/>
  <c r="BT42"/>
  <c r="DB43"/>
  <c r="DB51"/>
  <c r="CZ70"/>
  <c r="BT54"/>
  <c r="DJ54" s="1"/>
  <c r="F54" i="40" s="1"/>
  <c r="BT56" i="54"/>
  <c r="CZ57"/>
  <c r="BT62"/>
  <c r="CZ62"/>
  <c r="BT64"/>
  <c r="CZ65"/>
  <c r="BT67"/>
  <c r="BT69"/>
  <c r="DJ69" s="1"/>
  <c r="F69" i="40" s="1"/>
  <c r="BT72" i="54"/>
  <c r="BT78"/>
  <c r="CZ78"/>
  <c r="BT81"/>
  <c r="BT83"/>
  <c r="DJ83" s="1"/>
  <c r="F83" i="40" s="1"/>
  <c r="BT86" i="54"/>
  <c r="DJ86" s="1"/>
  <c r="F86" i="40" s="1"/>
  <c r="BT89" i="54"/>
  <c r="DJ89" s="1"/>
  <c r="F89" i="40" s="1"/>
  <c r="BT93" i="54"/>
  <c r="DJ93" s="1"/>
  <c r="F93" i="40" s="1"/>
  <c r="BT95" i="54"/>
  <c r="BT4"/>
  <c r="BT7"/>
  <c r="DJ7" s="1"/>
  <c r="BT11"/>
  <c r="DJ11" s="1"/>
  <c r="F11" i="40" s="1"/>
  <c r="BT19" i="54"/>
  <c r="BT23"/>
  <c r="DJ23" s="1"/>
  <c r="F23" i="40" s="1"/>
  <c r="DB24" i="54"/>
  <c r="BT27"/>
  <c r="DJ27" s="1"/>
  <c r="F27" i="40" s="1"/>
  <c r="DA28" i="54"/>
  <c r="BT31"/>
  <c r="DJ31" s="1"/>
  <c r="F31" i="40" s="1"/>
  <c r="DA32" i="54"/>
  <c r="BT36"/>
  <c r="DJ36" s="1"/>
  <c r="F36" i="40" s="1"/>
  <c r="BT44" i="54"/>
  <c r="BT49"/>
  <c r="DJ49" s="1"/>
  <c r="F49" i="40" s="1"/>
  <c r="BT53" i="54"/>
  <c r="BT55"/>
  <c r="DJ55" s="1"/>
  <c r="F55" i="40" s="1"/>
  <c r="DA56" i="54"/>
  <c r="BT59"/>
  <c r="BT61"/>
  <c r="DA64"/>
  <c r="BT68"/>
  <c r="CZ69"/>
  <c r="BT71"/>
  <c r="DJ71" s="1"/>
  <c r="F71" i="40" s="1"/>
  <c r="DA72" i="54"/>
  <c r="BT80"/>
  <c r="CZ81"/>
  <c r="BT88"/>
  <c r="DJ88" s="1"/>
  <c r="F88" i="40" s="1"/>
  <c r="CZ89" i="54"/>
  <c r="BT91"/>
  <c r="DJ91" s="1"/>
  <c r="F91" i="40" s="1"/>
  <c r="BT92" i="54"/>
  <c r="DJ92" s="1"/>
  <c r="F92" i="40" s="1"/>
  <c r="CZ93" i="54"/>
  <c r="BT98"/>
  <c r="DJ98" s="1"/>
  <c r="F98" i="40" s="1"/>
  <c r="BM5" i="54"/>
  <c r="DI5" s="1"/>
  <c r="E5" i="40" s="1"/>
  <c r="BM7" i="54"/>
  <c r="DI7" s="1"/>
  <c r="E7" i="40" s="1"/>
  <c r="BM11" i="54"/>
  <c r="BM13"/>
  <c r="DI13" s="1"/>
  <c r="E13" i="40" s="1"/>
  <c r="BM19" i="54"/>
  <c r="CT21"/>
  <c r="BM23"/>
  <c r="DI23" s="1"/>
  <c r="E23" i="40" s="1"/>
  <c r="BM27" i="54"/>
  <c r="DI27" s="1"/>
  <c r="E27" i="40" s="1"/>
  <c r="BM31" i="54"/>
  <c r="DI31" s="1"/>
  <c r="E31" i="40" s="1"/>
  <c r="BM36" i="54"/>
  <c r="DI36" s="1"/>
  <c r="E36" i="40" s="1"/>
  <c r="BM44" i="54"/>
  <c r="BM49"/>
  <c r="BM51"/>
  <c r="DI51" s="1"/>
  <c r="E51" i="40" s="1"/>
  <c r="BM52" i="54"/>
  <c r="DI52" s="1"/>
  <c r="E52" i="40" s="1"/>
  <c r="BM58" i="54"/>
  <c r="BM60"/>
  <c r="DI60" s="1"/>
  <c r="E60" i="40" s="1"/>
  <c r="BM63" i="54"/>
  <c r="DI63" s="1"/>
  <c r="E63" i="40" s="1"/>
  <c r="BM66" i="54"/>
  <c r="DI66" s="1"/>
  <c r="E66" i="40" s="1"/>
  <c r="BM74" i="54"/>
  <c r="DI74" s="1"/>
  <c r="E74" i="40" s="1"/>
  <c r="BM79" i="54"/>
  <c r="DI79" s="1"/>
  <c r="E79" i="40" s="1"/>
  <c r="BM85" i="54"/>
  <c r="DI85" s="1"/>
  <c r="E85" i="40" s="1"/>
  <c r="BM90" i="54"/>
  <c r="DI90" s="1"/>
  <c r="E90" i="40" s="1"/>
  <c r="BM94" i="54"/>
  <c r="DJ94"/>
  <c r="F94" i="40" s="1"/>
  <c r="BM97" i="54"/>
  <c r="DI97" s="1"/>
  <c r="E97" i="40" s="1"/>
  <c r="BM35" i="54"/>
  <c r="DI35" s="1"/>
  <c r="E35" i="40" s="1"/>
  <c r="BM38" i="54"/>
  <c r="BM41"/>
  <c r="DI41" s="1"/>
  <c r="E41" i="40" s="1"/>
  <c r="BM43" i="54"/>
  <c r="DI43" s="1"/>
  <c r="E43" i="40" s="1"/>
  <c r="BM48" i="54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DI73" s="1"/>
  <c r="E73" i="40" s="1"/>
  <c r="BM76" i="54"/>
  <c r="BM87"/>
  <c r="DI87" s="1"/>
  <c r="E87" i="40" s="1"/>
  <c r="BM8" i="54"/>
  <c r="BM12"/>
  <c r="DI12" s="1"/>
  <c r="E12" i="40" s="1"/>
  <c r="BM15" i="54"/>
  <c r="BM17"/>
  <c r="DI17" s="1"/>
  <c r="E17" i="40" s="1"/>
  <c r="BM25" i="54"/>
  <c r="BM29"/>
  <c r="BM33"/>
  <c r="DI33" s="1"/>
  <c r="E33" i="40" s="1"/>
  <c r="BM81" i="54"/>
  <c r="DI81" s="1"/>
  <c r="E81" i="40" s="1"/>
  <c r="BM83" i="54"/>
  <c r="BM86"/>
  <c r="DI86" s="1"/>
  <c r="E86" i="40" s="1"/>
  <c r="BM93" i="54"/>
  <c r="BM95"/>
  <c r="DI95" s="1"/>
  <c r="E95" i="40" s="1"/>
  <c r="BL99" i="54"/>
  <c r="CS5"/>
  <c r="BM9"/>
  <c r="DI9" s="1"/>
  <c r="E9" i="40" s="1"/>
  <c r="BM24" i="54"/>
  <c r="DI24" s="1"/>
  <c r="E24" i="40" s="1"/>
  <c r="BM28" i="54"/>
  <c r="BM32"/>
  <c r="BM37"/>
  <c r="DI37" s="1"/>
  <c r="E37" i="40" s="1"/>
  <c r="BM39" i="54"/>
  <c r="DI39" s="1"/>
  <c r="E39" i="40" s="1"/>
  <c r="BM45" i="54"/>
  <c r="DI45" s="1"/>
  <c r="E45" i="40" s="1"/>
  <c r="BM50" i="54"/>
  <c r="DI50" s="1"/>
  <c r="E50" i="40" s="1"/>
  <c r="BM53" i="54"/>
  <c r="DI53" s="1"/>
  <c r="E53" i="40" s="1"/>
  <c r="BM55" i="54"/>
  <c r="BM59"/>
  <c r="DI59" s="1"/>
  <c r="E59" i="40" s="1"/>
  <c r="BM61" i="54"/>
  <c r="DI61" s="1"/>
  <c r="E61" i="40" s="1"/>
  <c r="BM68" i="54"/>
  <c r="BM71"/>
  <c r="BM80"/>
  <c r="DI80" s="1"/>
  <c r="E80" i="40" s="1"/>
  <c r="BM88" i="54"/>
  <c r="DI88" s="1"/>
  <c r="E88" i="40" s="1"/>
  <c r="BM91" i="54"/>
  <c r="BM92"/>
  <c r="BM98"/>
  <c r="BF9"/>
  <c r="BF23"/>
  <c r="BF27"/>
  <c r="DH27" s="1"/>
  <c r="D27" i="40" s="1"/>
  <c r="BF40" i="54"/>
  <c r="DH40" s="1"/>
  <c r="D40" i="40" s="1"/>
  <c r="BF52" i="54"/>
  <c r="DH52" s="1"/>
  <c r="D52" i="40" s="1"/>
  <c r="DJ52" i="54"/>
  <c r="F52" i="40" s="1"/>
  <c r="BF57" i="54"/>
  <c r="DH57" s="1"/>
  <c r="D57" i="40" s="1"/>
  <c r="BF62" i="54"/>
  <c r="BF68"/>
  <c r="BF71"/>
  <c r="DH71" s="1"/>
  <c r="D71" i="40" s="1"/>
  <c r="BF81" i="54"/>
  <c r="DH81" s="1"/>
  <c r="D81" i="40" s="1"/>
  <c r="BF83" i="54"/>
  <c r="BF86"/>
  <c r="BF88"/>
  <c r="DH88" s="1"/>
  <c r="D88" i="40" s="1"/>
  <c r="BF91" i="54"/>
  <c r="BF92"/>
  <c r="DH92" s="1"/>
  <c r="D92" i="40" s="1"/>
  <c r="BF97" i="54"/>
  <c r="DH97" s="1"/>
  <c r="D97" i="40" s="1"/>
  <c r="BF17" i="54"/>
  <c r="BF30"/>
  <c r="DH30" s="1"/>
  <c r="D30" i="40" s="1"/>
  <c r="DJ34" i="54"/>
  <c r="F34" i="40" s="1"/>
  <c r="BF49" i="54"/>
  <c r="DH49" s="1"/>
  <c r="D49" i="40" s="1"/>
  <c r="BF4" i="54"/>
  <c r="DH4" s="1"/>
  <c r="D4" i="40" s="1"/>
  <c r="BF6" i="54"/>
  <c r="DI6"/>
  <c r="E6" i="40" s="1"/>
  <c r="BF8" i="54"/>
  <c r="BF10"/>
  <c r="DH10" s="1"/>
  <c r="D10" i="40" s="1"/>
  <c r="DI22" i="54"/>
  <c r="E22" i="40" s="1"/>
  <c r="BF25" i="54"/>
  <c r="DH25" s="1"/>
  <c r="D25" i="40" s="1"/>
  <c r="BF29" i="54"/>
  <c r="DH29" s="1"/>
  <c r="D29" i="40" s="1"/>
  <c r="BF33" i="54"/>
  <c r="BF37"/>
  <c r="DH37" s="1"/>
  <c r="D37" i="40" s="1"/>
  <c r="BF48" i="54"/>
  <c r="DH48" s="1"/>
  <c r="D48" i="40" s="1"/>
  <c r="BF55" i="54"/>
  <c r="DH55" s="1"/>
  <c r="D55" i="40" s="1"/>
  <c r="BF60" i="54"/>
  <c r="BF63"/>
  <c r="DH63" s="1"/>
  <c r="D63" i="40" s="1"/>
  <c r="BF65" i="54"/>
  <c r="DH65" s="1"/>
  <c r="D65" i="40" s="1"/>
  <c r="BF70" i="54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J67"/>
  <c r="F67" i="40" s="1"/>
  <c r="BF69" i="54"/>
  <c r="DI69"/>
  <c r="E69" i="40" s="1"/>
  <c r="BF77" i="54"/>
  <c r="BF79"/>
  <c r="DH79" s="1"/>
  <c r="D79" i="40" s="1"/>
  <c r="BF82" i="54"/>
  <c r="DH82" s="1"/>
  <c r="D82" i="40" s="1"/>
  <c r="BF84" i="54"/>
  <c r="BF89"/>
  <c r="DH89" s="1"/>
  <c r="D89" i="40" s="1"/>
  <c r="BF93" i="54"/>
  <c r="DH93" s="1"/>
  <c r="D93" i="40" s="1"/>
  <c r="DI93" i="54"/>
  <c r="E93" i="40" s="1"/>
  <c r="BF95" i="54"/>
  <c r="DH95" s="1"/>
  <c r="D95" i="40" s="1"/>
  <c r="BF98" i="54"/>
  <c r="DH98" s="1"/>
  <c r="D98" i="40" s="1"/>
  <c r="AY4" i="54"/>
  <c r="AY6"/>
  <c r="AY8"/>
  <c r="DG8" s="1"/>
  <c r="C8" i="40" s="1"/>
  <c r="AY9" i="54"/>
  <c r="DG9" s="1"/>
  <c r="C9" i="40" s="1"/>
  <c r="AY15" i="54"/>
  <c r="DG15" s="1"/>
  <c r="C15" i="40" s="1"/>
  <c r="DI15" i="54"/>
  <c r="E15" i="40" s="1"/>
  <c r="DJ15" i="54"/>
  <c r="F15" i="40" s="1"/>
  <c r="AY17" i="54"/>
  <c r="AY19"/>
  <c r="DI19"/>
  <c r="E19" i="40" s="1"/>
  <c r="DJ19" i="54"/>
  <c r="F19" i="40" s="1"/>
  <c r="AY29" i="54"/>
  <c r="DG29" s="1"/>
  <c r="C29" i="40" s="1"/>
  <c r="DI29" i="54"/>
  <c r="E29" i="40" s="1"/>
  <c r="AY32" i="54"/>
  <c r="DH32"/>
  <c r="D32" i="40" s="1"/>
  <c r="AY40" i="54"/>
  <c r="DG40" s="1"/>
  <c r="C40" i="40" s="1"/>
  <c r="CE40" i="54"/>
  <c r="AY45"/>
  <c r="DG45" s="1"/>
  <c r="C45" i="40" s="1"/>
  <c r="AY47" i="54"/>
  <c r="AY48"/>
  <c r="DG48" s="1"/>
  <c r="C48" i="40" s="1"/>
  <c r="AY58" i="54"/>
  <c r="DG58" s="1"/>
  <c r="C58" i="40" s="1"/>
  <c r="DI58" i="54"/>
  <c r="E58" i="40" s="1"/>
  <c r="AY62" i="54"/>
  <c r="DH62"/>
  <c r="D62" i="40" s="1"/>
  <c r="DI62" i="54"/>
  <c r="E62" i="40" s="1"/>
  <c r="DJ62" i="54"/>
  <c r="F62" i="40" s="1"/>
  <c r="AY72" i="54"/>
  <c r="DG72" s="1"/>
  <c r="C72" i="40" s="1"/>
  <c r="DJ72" i="54"/>
  <c r="F72" i="40" s="1"/>
  <c r="AY79" i="54"/>
  <c r="DG79" s="1"/>
  <c r="C79" i="40" s="1"/>
  <c r="DJ79" i="54"/>
  <c r="F79" i="40" s="1"/>
  <c r="AY81" i="54"/>
  <c r="DJ81"/>
  <c r="F81" i="40" s="1"/>
  <c r="AY83" i="54"/>
  <c r="AY86"/>
  <c r="AY95"/>
  <c r="AY97"/>
  <c r="DG97" s="1"/>
  <c r="C97" i="40" s="1"/>
  <c r="AY22" i="54"/>
  <c r="DG22" s="1"/>
  <c r="C22" i="40" s="1"/>
  <c r="AY25" i="54"/>
  <c r="AY28"/>
  <c r="DG28" s="1"/>
  <c r="C28" i="40" s="1"/>
  <c r="DJ28" i="54"/>
  <c r="F28" i="40" s="1"/>
  <c r="AY31" i="54"/>
  <c r="AY36"/>
  <c r="DG36" s="1"/>
  <c r="C36" i="40" s="1"/>
  <c r="CE36" i="54"/>
  <c r="AY39"/>
  <c r="DG39" s="1"/>
  <c r="C39" i="40" s="1"/>
  <c r="AY44" i="54"/>
  <c r="DG44" s="1"/>
  <c r="C44" i="40" s="1"/>
  <c r="AY53" i="54"/>
  <c r="DG53" s="1"/>
  <c r="C53" i="40" s="1"/>
  <c r="CE53" i="54"/>
  <c r="DJ57"/>
  <c r="F57" i="40" s="1"/>
  <c r="AY59" i="54"/>
  <c r="DG59" s="1"/>
  <c r="C59" i="40" s="1"/>
  <c r="DJ59" i="54"/>
  <c r="F59" i="40" s="1"/>
  <c r="AY61" i="54"/>
  <c r="DJ61"/>
  <c r="F61" i="40" s="1"/>
  <c r="DJ66" i="54"/>
  <c r="F66" i="40" s="1"/>
  <c r="DJ70" i="54"/>
  <c r="F70" i="40" s="1"/>
  <c r="CE77" i="54"/>
  <c r="DJ80"/>
  <c r="F80" i="40" s="1"/>
  <c r="CE93" i="54"/>
  <c r="AY10"/>
  <c r="DG10" s="1"/>
  <c r="C10" i="40" s="1"/>
  <c r="AY56" i="54"/>
  <c r="DH78"/>
  <c r="D78" i="40" s="1"/>
  <c r="AY89" i="54"/>
  <c r="CE89"/>
  <c r="AY91"/>
  <c r="AY92"/>
  <c r="DG92" s="1"/>
  <c r="C92" i="40" s="1"/>
  <c r="AY94" i="54"/>
  <c r="AV99"/>
  <c r="AY18"/>
  <c r="AY3"/>
  <c r="CF8"/>
  <c r="AY11"/>
  <c r="DG11" s="1"/>
  <c r="C11" i="40" s="1"/>
  <c r="AY13" i="54"/>
  <c r="DH13"/>
  <c r="D13" i="40" s="1"/>
  <c r="DH16" i="54"/>
  <c r="D16" i="40" s="1"/>
  <c r="DI16" i="54"/>
  <c r="E16" i="40" s="1"/>
  <c r="AY21" i="54"/>
  <c r="AY23"/>
  <c r="DG23" s="1"/>
  <c r="C23" i="40" s="1"/>
  <c r="DH23" i="54"/>
  <c r="D23" i="40" s="1"/>
  <c r="AY26" i="54"/>
  <c r="DG26" s="1"/>
  <c r="C26" i="40" s="1"/>
  <c r="AY33" i="54"/>
  <c r="DG33" s="1"/>
  <c r="C33" i="40" s="1"/>
  <c r="AY38" i="54"/>
  <c r="DG38" s="1"/>
  <c r="C38" i="40" s="1"/>
  <c r="DI38" i="54"/>
  <c r="E38" i="40" s="1"/>
  <c r="AY42" i="54"/>
  <c r="DG42" s="1"/>
  <c r="C42" i="40" s="1"/>
  <c r="DI42" i="54"/>
  <c r="E42" i="40" s="1"/>
  <c r="AY46" i="54"/>
  <c r="DG46" s="1"/>
  <c r="C46" i="40" s="1"/>
  <c r="AY55" i="54"/>
  <c r="DG55" s="1"/>
  <c r="C55" i="40" s="1"/>
  <c r="DI55" i="54"/>
  <c r="E55" i="40" s="1"/>
  <c r="AY64" i="54"/>
  <c r="DG64" s="1"/>
  <c r="C64" i="40" s="1"/>
  <c r="AY68" i="54"/>
  <c r="AY71"/>
  <c r="DG71" s="1"/>
  <c r="C71" i="40" s="1"/>
  <c r="DI71" i="54"/>
  <c r="E71" i="40" s="1"/>
  <c r="AY82" i="54"/>
  <c r="AY84"/>
  <c r="AY88"/>
  <c r="DG88" s="1"/>
  <c r="C88" i="40" s="1"/>
  <c r="AY90" i="54"/>
  <c r="DG90" s="1"/>
  <c r="C90" i="40" s="1"/>
  <c r="AY98" i="54"/>
  <c r="DG5"/>
  <c r="C5" i="40" s="1"/>
  <c r="DG7" i="54"/>
  <c r="C7" i="40" s="1"/>
  <c r="DH8" i="54"/>
  <c r="D8" i="40" s="1"/>
  <c r="DI8" i="54"/>
  <c r="E8" i="40" s="1"/>
  <c r="DI11" i="54"/>
  <c r="E11" i="40" s="1"/>
  <c r="AR17" i="54"/>
  <c r="DF17" s="1"/>
  <c r="B17" i="40" s="1"/>
  <c r="DG17" i="54"/>
  <c r="C17" i="40" s="1"/>
  <c r="DH17" i="54"/>
  <c r="D17" i="40" s="1"/>
  <c r="AR20" i="54"/>
  <c r="DF20" s="1"/>
  <c r="B20" i="40" s="1"/>
  <c r="AR24" i="54"/>
  <c r="DF24" s="1"/>
  <c r="B24" i="40" s="1"/>
  <c r="DH24" i="54"/>
  <c r="D24" i="40" s="1"/>
  <c r="DJ24" i="54"/>
  <c r="F24" i="40" s="1"/>
  <c r="AR27" i="54"/>
  <c r="DF27" s="1"/>
  <c r="B27" i="40" s="1"/>
  <c r="DG27" i="54"/>
  <c r="C27" i="40" s="1"/>
  <c r="DG41" i="54"/>
  <c r="C41" i="40" s="1"/>
  <c r="DJ41" i="54"/>
  <c r="F41" i="40" s="1"/>
  <c r="BX41" i="54"/>
  <c r="AR42"/>
  <c r="DF42" s="1"/>
  <c r="B42" i="40" s="1"/>
  <c r="DJ42" i="54"/>
  <c r="F42" i="40" s="1"/>
  <c r="AR45" i="54"/>
  <c r="DF45" s="1"/>
  <c r="B45" i="40" s="1"/>
  <c r="DJ45" i="54"/>
  <c r="F45" i="40" s="1"/>
  <c r="AR47" i="54"/>
  <c r="DF47" s="1"/>
  <c r="B47" i="40" s="1"/>
  <c r="DG47" i="54"/>
  <c r="C47" i="40" s="1"/>
  <c r="AR48" i="54"/>
  <c r="DF48" s="1"/>
  <c r="B48" i="40" s="1"/>
  <c r="AR53" i="54"/>
  <c r="DF53" s="1"/>
  <c r="B53" i="40" s="1"/>
  <c r="DJ53" i="54"/>
  <c r="F53" i="40" s="1"/>
  <c r="AR56" i="54"/>
  <c r="DF56" s="1"/>
  <c r="B56" i="40" s="1"/>
  <c r="DG56" i="54"/>
  <c r="C56" i="40" s="1"/>
  <c r="DH56" i="54"/>
  <c r="D56" i="40" s="1"/>
  <c r="DJ56" i="54"/>
  <c r="F56" i="40" s="1"/>
  <c r="AR75" i="54"/>
  <c r="DF75" s="1"/>
  <c r="B75" i="40" s="1"/>
  <c r="DJ75" i="54"/>
  <c r="F75" i="40" s="1"/>
  <c r="AR76" i="54"/>
  <c r="DF76" s="1"/>
  <c r="B76" i="40" s="1"/>
  <c r="DI76" i="54"/>
  <c r="E76" i="40" s="1"/>
  <c r="AR78" i="54"/>
  <c r="DF78" s="1"/>
  <c r="B78" i="40" s="1"/>
  <c r="DJ78" i="54"/>
  <c r="F78" i="40" s="1"/>
  <c r="BX78" i="54"/>
  <c r="AR82"/>
  <c r="DF82" s="1"/>
  <c r="B82" i="40" s="1"/>
  <c r="DG82" i="54"/>
  <c r="C82" i="40" s="1"/>
  <c r="DJ82" i="54"/>
  <c r="F82" i="40" s="1"/>
  <c r="BX82" i="54"/>
  <c r="AR83"/>
  <c r="DF83" s="1"/>
  <c r="B83" i="40" s="1"/>
  <c r="DG83" i="54"/>
  <c r="C83" i="40" s="1"/>
  <c r="DH83" i="54"/>
  <c r="D83" i="40" s="1"/>
  <c r="DI83" i="54"/>
  <c r="E83" i="40" s="1"/>
  <c r="AR87" i="54"/>
  <c r="DF87" s="1"/>
  <c r="B87" i="40" s="1"/>
  <c r="DG87" i="54"/>
  <c r="C87" i="40" s="1"/>
  <c r="AR89" i="54"/>
  <c r="DF89" s="1"/>
  <c r="B89" i="40" s="1"/>
  <c r="DG89" i="54"/>
  <c r="C89" i="40" s="1"/>
  <c r="AR90" i="54"/>
  <c r="DF90" s="1"/>
  <c r="B90" i="40" s="1"/>
  <c r="AR95" i="54"/>
  <c r="DF95" s="1"/>
  <c r="B95" i="40" s="1"/>
  <c r="DG95" i="54"/>
  <c r="C95" i="40" s="1"/>
  <c r="DJ95" i="54"/>
  <c r="F95" i="40" s="1"/>
  <c r="AR97" i="54"/>
  <c r="DF97" s="1"/>
  <c r="B97" i="40" s="1"/>
  <c r="DJ97" i="54"/>
  <c r="F97" i="40" s="1"/>
  <c r="DG6" i="54"/>
  <c r="C6" i="40" s="1"/>
  <c r="DH6" i="54"/>
  <c r="D6" i="40" s="1"/>
  <c r="DJ6" i="54"/>
  <c r="F6" i="40" s="1"/>
  <c r="AR23" i="54"/>
  <c r="DF23" s="1"/>
  <c r="B23" i="40" s="1"/>
  <c r="DJ29" i="54"/>
  <c r="F29" i="40" s="1"/>
  <c r="DG32" i="54"/>
  <c r="C32" i="40" s="1"/>
  <c r="DI32" i="54"/>
  <c r="E32" i="40" s="1"/>
  <c r="DJ32" i="54"/>
  <c r="F32" i="40" s="1"/>
  <c r="AR36" i="54"/>
  <c r="DF36" s="1"/>
  <c r="B36" i="40" s="1"/>
  <c r="DH36" i="54"/>
  <c r="D36" i="40" s="1"/>
  <c r="DG52" i="54"/>
  <c r="DG54"/>
  <c r="BX54"/>
  <c r="DJ58"/>
  <c r="F58" i="40" s="1"/>
  <c r="DG62" i="54"/>
  <c r="C62" i="40" s="1"/>
  <c r="BX62" i="54"/>
  <c r="DG66"/>
  <c r="DG70"/>
  <c r="BX70"/>
  <c r="DG81"/>
  <c r="C81" i="40" s="1"/>
  <c r="DG96" i="54"/>
  <c r="C96" i="40" s="1"/>
  <c r="DJ96" i="54"/>
  <c r="F96" i="40" s="1"/>
  <c r="DG4" i="54"/>
  <c r="C4" i="40" s="1"/>
  <c r="DI4" i="54"/>
  <c r="E4" i="40" s="1"/>
  <c r="DJ4" i="54"/>
  <c r="F4" i="40" s="1"/>
  <c r="AR7" i="54"/>
  <c r="DF7" s="1"/>
  <c r="B7" i="40" s="1"/>
  <c r="AR9" i="54"/>
  <c r="DF9" s="1"/>
  <c r="B9" i="40" s="1"/>
  <c r="DH9" i="54"/>
  <c r="D9" i="40" s="1"/>
  <c r="AR12" i="54"/>
  <c r="DF12" s="1"/>
  <c r="B12" i="40" s="1"/>
  <c r="DG18" i="54"/>
  <c r="C18" i="40" s="1"/>
  <c r="DH18" i="54"/>
  <c r="D18" i="40" s="1"/>
  <c r="AR21" i="54"/>
  <c r="DF21" s="1"/>
  <c r="B21" i="40" s="1"/>
  <c r="DG21" i="54"/>
  <c r="C21" i="40" s="1"/>
  <c r="DG31" i="54"/>
  <c r="C31" i="40" s="1"/>
  <c r="DG34" i="54"/>
  <c r="AR35"/>
  <c r="DF35" s="1"/>
  <c r="B35" i="40" s="1"/>
  <c r="DG35" i="54"/>
  <c r="C35" i="40" s="1"/>
  <c r="DH35" i="54"/>
  <c r="D35" i="40" s="1"/>
  <c r="DJ35" i="54"/>
  <c r="F35" i="40" s="1"/>
  <c r="AR37" i="54"/>
  <c r="DF37" s="1"/>
  <c r="B37" i="40" s="1"/>
  <c r="DG37" i="54"/>
  <c r="C37" i="40" s="1"/>
  <c r="DJ37" i="54"/>
  <c r="F37" i="40" s="1"/>
  <c r="AR44" i="54"/>
  <c r="DF44" s="1"/>
  <c r="B44" i="40" s="1"/>
  <c r="DH44" i="54"/>
  <c r="D44" i="40" s="1"/>
  <c r="DI44" i="54"/>
  <c r="E44" i="40" s="1"/>
  <c r="DJ44" i="54"/>
  <c r="F44" i="40" s="1"/>
  <c r="AR59" i="54"/>
  <c r="DF59" s="1"/>
  <c r="B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AR65" i="54"/>
  <c r="DF65" s="1"/>
  <c r="B65" i="40" s="1"/>
  <c r="DG65" i="54"/>
  <c r="C65" i="40" s="1"/>
  <c r="AR67" i="54"/>
  <c r="DF67" s="1"/>
  <c r="B67" i="40" s="1"/>
  <c r="DH67" i="54"/>
  <c r="D67" i="40" s="1"/>
  <c r="AR69" i="54"/>
  <c r="DF69" s="1"/>
  <c r="B69" i="40" s="1"/>
  <c r="DG69" i="54"/>
  <c r="C69" i="40" s="1"/>
  <c r="DH69" i="54"/>
  <c r="D69" i="40" s="1"/>
  <c r="AR71" i="54"/>
  <c r="DF71" s="1"/>
  <c r="B71" i="40" s="1"/>
  <c r="DH73" i="54"/>
  <c r="D73" i="40" s="1"/>
  <c r="AR80" i="54"/>
  <c r="DF80" s="1"/>
  <c r="B80" i="40" s="1"/>
  <c r="DG80" i="54"/>
  <c r="C80" i="40" s="1"/>
  <c r="AR85" i="54"/>
  <c r="DF85" s="1"/>
  <c r="B85" i="40" s="1"/>
  <c r="DG85" i="54"/>
  <c r="C85" i="40" s="1"/>
  <c r="DH85" i="54"/>
  <c r="D85" i="40" s="1"/>
  <c r="AR93" i="54"/>
  <c r="DF93" s="1"/>
  <c r="B93" i="40" s="1"/>
  <c r="DG13" i="54"/>
  <c r="C13" i="40" s="1"/>
  <c r="DG19" i="54"/>
  <c r="C19" i="40" s="1"/>
  <c r="DG25" i="54"/>
  <c r="C25" i="40" s="1"/>
  <c r="DI25" i="54"/>
  <c r="E25" i="40" s="1"/>
  <c r="DI28" i="54"/>
  <c r="E28" i="40" s="1"/>
  <c r="AR30" i="54"/>
  <c r="DF30" s="1"/>
  <c r="B30" i="40" s="1"/>
  <c r="DG30" i="54"/>
  <c r="C30" i="40" s="1"/>
  <c r="DI30" i="54"/>
  <c r="E30" i="40" s="1"/>
  <c r="AR33" i="54"/>
  <c r="DF33" s="1"/>
  <c r="B33" i="40" s="1"/>
  <c r="DH33" i="54"/>
  <c r="D33" i="40" s="1"/>
  <c r="DJ33" i="54"/>
  <c r="F33" i="40" s="1"/>
  <c r="AR38" i="54"/>
  <c r="DF38" s="1"/>
  <c r="B38" i="40" s="1"/>
  <c r="DJ38" i="54"/>
  <c r="F38" i="40" s="1"/>
  <c r="AR40" i="54"/>
  <c r="DF40" s="1"/>
  <c r="B40" i="40" s="1"/>
  <c r="DI40" i="54"/>
  <c r="E40" i="40" s="1"/>
  <c r="DJ40" i="54"/>
  <c r="F40" i="40" s="1"/>
  <c r="AR43" i="54"/>
  <c r="DF43" s="1"/>
  <c r="B43" i="40" s="1"/>
  <c r="DH43" i="54"/>
  <c r="D43" i="40" s="1"/>
  <c r="AR46" i="54"/>
  <c r="DF46" s="1"/>
  <c r="B46" i="40" s="1"/>
  <c r="DH46" i="54"/>
  <c r="D46" i="40" s="1"/>
  <c r="DI49" i="54"/>
  <c r="E49" i="40" s="1"/>
  <c r="AR57" i="54"/>
  <c r="DF57" s="1"/>
  <c r="B57" i="40" s="1"/>
  <c r="DG57" i="54"/>
  <c r="C57" i="40" s="1"/>
  <c r="DI57" i="54"/>
  <c r="E57" i="40" s="1"/>
  <c r="AR60" i="54"/>
  <c r="DF60" s="1"/>
  <c r="B60" i="40" s="1"/>
  <c r="DH60" i="54"/>
  <c r="D60" i="40" s="1"/>
  <c r="DJ60" i="54"/>
  <c r="F60" i="40" s="1"/>
  <c r="AR64" i="54"/>
  <c r="DF64" s="1"/>
  <c r="B64" i="40" s="1"/>
  <c r="DH64" i="54"/>
  <c r="D64" i="40" s="1"/>
  <c r="DI64" i="54"/>
  <c r="E64" i="40" s="1"/>
  <c r="DJ64" i="54"/>
  <c r="F64" i="40" s="1"/>
  <c r="AR68" i="54"/>
  <c r="DF68" s="1"/>
  <c r="B68" i="40" s="1"/>
  <c r="DG68" i="54"/>
  <c r="C68" i="40" s="1"/>
  <c r="DH68" i="54"/>
  <c r="D68" i="40" s="1"/>
  <c r="DI68" i="54"/>
  <c r="E68" i="40" s="1"/>
  <c r="DJ68" i="54"/>
  <c r="F68" i="40" s="1"/>
  <c r="AR72" i="54"/>
  <c r="DF72" s="1"/>
  <c r="B72" i="40" s="1"/>
  <c r="DH72" i="54"/>
  <c r="D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G84" i="54"/>
  <c r="C84" i="40" s="1"/>
  <c r="DH84" i="54"/>
  <c r="D84" i="40" s="1"/>
  <c r="DI84" i="54"/>
  <c r="E84" i="40" s="1"/>
  <c r="AR86" i="54"/>
  <c r="DF86" s="1"/>
  <c r="B86" i="40" s="1"/>
  <c r="DG86" i="54"/>
  <c r="C86" i="40" s="1"/>
  <c r="DH86" i="54"/>
  <c r="D86" i="40" s="1"/>
  <c r="AR91" i="54"/>
  <c r="DF91" s="1"/>
  <c r="B91" i="40" s="1"/>
  <c r="DG91" i="54"/>
  <c r="C91" i="40" s="1"/>
  <c r="DH91" i="54"/>
  <c r="D91" i="40" s="1"/>
  <c r="DI91" i="54"/>
  <c r="E91" i="40" s="1"/>
  <c r="AR92" i="54"/>
  <c r="DF92" s="1"/>
  <c r="B92" i="40" s="1"/>
  <c r="DI92" i="54"/>
  <c r="E92" i="40" s="1"/>
  <c r="AR94" i="54"/>
  <c r="DF94" s="1"/>
  <c r="B94" i="40" s="1"/>
  <c r="DG94" i="54"/>
  <c r="C94" i="40" s="1"/>
  <c r="DH94" i="54"/>
  <c r="D94" i="40" s="1"/>
  <c r="DI94" i="54"/>
  <c r="E94" i="40" s="1"/>
  <c r="BX94" i="54"/>
  <c r="AR98"/>
  <c r="DF98" s="1"/>
  <c r="B98" i="40" s="1"/>
  <c r="DG98" i="54"/>
  <c r="C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CZ8" i="54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DD15" s="1"/>
  <c r="CE16"/>
  <c r="CL16"/>
  <c r="CS16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BZ14"/>
  <c r="CB14" s="1"/>
  <c r="CF14"/>
  <c r="CL14"/>
  <c r="CV14"/>
  <c r="BZ18"/>
  <c r="CF18"/>
  <c r="CL18"/>
  <c r="CV18"/>
  <c r="CA21"/>
  <c r="CG21"/>
  <c r="CM21"/>
  <c r="CS21"/>
  <c r="DC21"/>
  <c r="BZ22"/>
  <c r="CB22" s="1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BZ30"/>
  <c r="CF30"/>
  <c r="CL30"/>
  <c r="CV30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P42" s="1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CA31"/>
  <c r="CG31"/>
  <c r="CM31"/>
  <c r="CS31"/>
  <c r="DC31"/>
  <c r="BZ32"/>
  <c r="CF32"/>
  <c r="CL32"/>
  <c r="CV32"/>
  <c r="DB32"/>
  <c r="CE33"/>
  <c r="BX34"/>
  <c r="CZ34"/>
  <c r="DD34" s="1"/>
  <c r="CA35"/>
  <c r="CG35"/>
  <c r="CM35"/>
  <c r="CS35"/>
  <c r="DC35"/>
  <c r="BZ36"/>
  <c r="CF36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P35" s="1"/>
  <c r="CV35"/>
  <c r="CU36"/>
  <c r="BZ39"/>
  <c r="CF39"/>
  <c r="CL39"/>
  <c r="CV39"/>
  <c r="CU40"/>
  <c r="BZ43"/>
  <c r="CF43"/>
  <c r="CL43"/>
  <c r="CV43"/>
  <c r="DA76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BT73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I3"/>
  <c r="C3"/>
  <c r="DD10" i="54" l="1"/>
  <c r="DD29"/>
  <c r="DD18"/>
  <c r="CW16"/>
  <c r="CP44"/>
  <c r="CP30"/>
  <c r="CB34"/>
  <c r="CW74"/>
  <c r="DD97"/>
  <c r="CI36"/>
  <c r="CB37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G7" s="1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DK66" i="54"/>
  <c r="C66" i="40"/>
  <c r="DK52" i="54"/>
  <c r="C52" i="40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B5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E99" i="40"/>
  <c r="D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F99" i="40" l="1"/>
  <c r="AE99" i="29"/>
  <c r="C99" i="40"/>
  <c r="AE99" i="27"/>
  <c r="AE99" i="26"/>
  <c r="G3" i="40"/>
  <c r="B99"/>
  <c r="G66"/>
  <c r="AE99" i="28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AD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Q3"/>
  <c r="B6" i="52"/>
  <c r="C5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9"/>
  <c r="AD4" s="1"/>
  <c r="T4" i="52"/>
  <c r="M4" i="26" s="1"/>
  <c r="O4" i="52"/>
  <c r="Q4" s="1"/>
  <c r="K5" i="53"/>
  <c r="T5" s="1"/>
  <c r="O5"/>
  <c r="J5"/>
  <c r="S5" s="1"/>
  <c r="N5"/>
  <c r="W5" s="1"/>
  <c r="N5" i="29" s="1"/>
  <c r="M5" i="53"/>
  <c r="V5" s="1"/>
  <c r="L5"/>
  <c r="U5" s="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6"/>
  <c r="N5" i="27"/>
  <c r="M3" i="24"/>
  <c r="M3" i="27"/>
  <c r="AC3" s="1"/>
  <c r="AD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C6"/>
  <c r="L99" i="52"/>
  <c r="J99"/>
  <c r="B7"/>
  <c r="C6"/>
  <c r="AD99" i="30"/>
  <c r="AC99"/>
  <c r="BC99" i="14"/>
  <c r="BJ99"/>
  <c r="D99" i="15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C3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BQ99"/>
  <c r="BN99"/>
  <c r="BO99"/>
  <c r="O4"/>
  <c r="N6" i="27"/>
  <c r="N6" i="29"/>
  <c r="V99" i="52"/>
  <c r="S99"/>
  <c r="K6" i="38"/>
  <c r="M6" s="1"/>
  <c r="Q5" i="53"/>
  <c r="C7"/>
  <c r="B8"/>
  <c r="C7" i="52"/>
  <c r="B8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M5" i="26"/>
  <c r="K7" i="53"/>
  <c r="T7" s="1"/>
  <c r="O7"/>
  <c r="J7"/>
  <c r="S7" s="1"/>
  <c r="N7" i="24" s="1"/>
  <c r="N7" i="53"/>
  <c r="W7" s="1"/>
  <c r="N7" i="29" s="1"/>
  <c r="M7" i="53"/>
  <c r="V7" s="1"/>
  <c r="L7"/>
  <c r="U7" s="1"/>
  <c r="N7" i="27" s="1"/>
  <c r="T6" i="52"/>
  <c r="M6" i="26" s="1"/>
  <c r="O6" i="52"/>
  <c r="Q6" s="1"/>
  <c r="G4" i="62"/>
  <c r="K7" i="38"/>
  <c r="M7" s="1"/>
  <c r="B9" i="53"/>
  <c r="C8"/>
  <c r="Q6"/>
  <c r="B9" i="52"/>
  <c r="C8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N7"/>
  <c r="T7" i="52"/>
  <c r="M7" i="26" s="1"/>
  <c r="O7" i="52"/>
  <c r="Q7" s="1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B10"/>
  <c r="Q7"/>
  <c r="B10" i="52"/>
  <c r="C9"/>
  <c r="AR4" i="14"/>
  <c r="S7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K9" i="53"/>
  <c r="T9" s="1"/>
  <c r="N9" i="26" s="1"/>
  <c r="O9" i="53"/>
  <c r="J9"/>
  <c r="S9" s="1"/>
  <c r="N9" i="24" s="1"/>
  <c r="N9" i="53"/>
  <c r="W9" s="1"/>
  <c r="M9"/>
  <c r="V9" s="1"/>
  <c r="N9" i="28" s="1"/>
  <c r="L9" i="53"/>
  <c r="U9" s="1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9"/>
  <c r="N9" i="27"/>
  <c r="K9" i="38"/>
  <c r="M9" s="1"/>
  <c r="B11" i="53"/>
  <c r="C10"/>
  <c r="Q8"/>
  <c r="C10" i="52"/>
  <c r="B11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C9" i="27" l="1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N10" i="28" s="1"/>
  <c r="L10" i="53"/>
  <c r="U10" s="1"/>
  <c r="N10" i="27" s="1"/>
  <c r="K10" i="53"/>
  <c r="T10" s="1"/>
  <c r="O10"/>
  <c r="J10"/>
  <c r="S10" s="1"/>
  <c r="N10" i="24" s="1"/>
  <c r="N10" i="53"/>
  <c r="W10" s="1"/>
  <c r="N10" i="29" s="1"/>
  <c r="T9" i="52"/>
  <c r="O9"/>
  <c r="Q9" s="1"/>
  <c r="G5" i="63"/>
  <c r="O5" i="61"/>
  <c r="V5"/>
  <c r="G5" i="62"/>
  <c r="V8" i="14"/>
  <c r="R8"/>
  <c r="T8"/>
  <c r="O8"/>
  <c r="H8"/>
  <c r="N10" i="26"/>
  <c r="K10" i="38"/>
  <c r="M10" s="1"/>
  <c r="C11" i="53"/>
  <c r="B12"/>
  <c r="Q9"/>
  <c r="C11" i="52"/>
  <c r="B1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C10" i="27" l="1"/>
  <c r="AD10" s="1"/>
  <c r="AC10" i="29"/>
  <c r="AD10" s="1"/>
  <c r="AC10" i="28"/>
  <c r="AD10" s="1"/>
  <c r="AG10" s="1"/>
  <c r="AC10" i="24"/>
  <c r="AD10" s="1"/>
  <c r="AG10" s="1"/>
  <c r="T10" i="52"/>
  <c r="M10" i="26" s="1"/>
  <c r="O10" i="52"/>
  <c r="Q10" s="1"/>
  <c r="K11" i="53"/>
  <c r="T11" s="1"/>
  <c r="O11"/>
  <c r="J11"/>
  <c r="S11" s="1"/>
  <c r="N11" i="24" s="1"/>
  <c r="N11" i="53"/>
  <c r="W11" s="1"/>
  <c r="N11" i="29" s="1"/>
  <c r="M11" i="53"/>
  <c r="V11" s="1"/>
  <c r="L11"/>
  <c r="U11" s="1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N11" i="26"/>
  <c r="N11" i="28"/>
  <c r="K11" i="38"/>
  <c r="M11" s="1"/>
  <c r="B13" i="53"/>
  <c r="C12"/>
  <c r="Q10"/>
  <c r="C12" i="52"/>
  <c r="B13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C11" i="29" l="1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T11" i="52"/>
  <c r="M11" i="26" s="1"/>
  <c r="O11" i="52"/>
  <c r="Q11" s="1"/>
  <c r="M12" i="53"/>
  <c r="V12" s="1"/>
  <c r="N12" i="28" s="1"/>
  <c r="L12" i="53"/>
  <c r="U12" s="1"/>
  <c r="N12" i="27" s="1"/>
  <c r="K12" i="53"/>
  <c r="T12" s="1"/>
  <c r="N12" i="26" s="1"/>
  <c r="O12" i="53"/>
  <c r="J12"/>
  <c r="S12" s="1"/>
  <c r="N12" i="24" s="1"/>
  <c r="N12" i="53"/>
  <c r="W12" s="1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AG5" i="29"/>
  <c r="K12" i="38"/>
  <c r="M12" s="1"/>
  <c r="Q11" i="53"/>
  <c r="C13"/>
  <c r="B14"/>
  <c r="B14" i="52"/>
  <c r="C13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K13" i="53"/>
  <c r="T13" s="1"/>
  <c r="O13"/>
  <c r="J13"/>
  <c r="S13" s="1"/>
  <c r="N13" i="24" s="1"/>
  <c r="N13" i="53"/>
  <c r="W13" s="1"/>
  <c r="N13" i="29" s="1"/>
  <c r="M13" i="53"/>
  <c r="V13" s="1"/>
  <c r="N13" i="28" s="1"/>
  <c r="L13" i="53"/>
  <c r="U13" s="1"/>
  <c r="N13" i="27" s="1"/>
  <c r="V9" i="61"/>
  <c r="O9"/>
  <c r="G9" i="63"/>
  <c r="G8"/>
  <c r="T11" i="14"/>
  <c r="O11"/>
  <c r="R11"/>
  <c r="V11"/>
  <c r="H11"/>
  <c r="N13" i="26"/>
  <c r="K13" i="38"/>
  <c r="M13" s="1"/>
  <c r="Q12" i="53"/>
  <c r="B15"/>
  <c r="C14"/>
  <c r="C14" i="52"/>
  <c r="B15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C13" i="28" l="1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N14" i="28" s="1"/>
  <c r="L14" i="53"/>
  <c r="U14" s="1"/>
  <c r="K14"/>
  <c r="T14" s="1"/>
  <c r="N14" i="26" s="1"/>
  <c r="O14" i="53"/>
  <c r="J14"/>
  <c r="S14" s="1"/>
  <c r="N14" i="24" s="1"/>
  <c r="N14" i="53"/>
  <c r="W14" s="1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N14" i="27"/>
  <c r="K14" i="38"/>
  <c r="M14" s="1"/>
  <c r="C15" i="53"/>
  <c r="B16"/>
  <c r="Q13"/>
  <c r="C15" i="52"/>
  <c r="B16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C14" i="27" l="1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N15" i="27"/>
  <c r="K15" i="38"/>
  <c r="M15" s="1"/>
  <c r="B17" i="53"/>
  <c r="C16"/>
  <c r="Q14"/>
  <c r="B17" i="52"/>
  <c r="C16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C15" i="29" l="1"/>
  <c r="AD15" s="1"/>
  <c r="AC15" i="24"/>
  <c r="AD15" s="1"/>
  <c r="AG15" s="1"/>
  <c r="AC14" i="26"/>
  <c r="AD14" s="1"/>
  <c r="AC15" i="27"/>
  <c r="AD15" s="1"/>
  <c r="AC15" i="28"/>
  <c r="AD15" s="1"/>
  <c r="AG15" s="1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4"/>
  <c r="N16" i="29"/>
  <c r="N16" i="26"/>
  <c r="N16" i="27"/>
  <c r="N16" i="28"/>
  <c r="K16" i="38"/>
  <c r="M16" s="1"/>
  <c r="Q15" i="53"/>
  <c r="C17"/>
  <c r="B18"/>
  <c r="B18" i="52"/>
  <c r="C17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C15" i="26" l="1"/>
  <c r="AD15" s="1"/>
  <c r="AC16" i="27"/>
  <c r="AD16" s="1"/>
  <c r="AC16" i="29"/>
  <c r="AD16" s="1"/>
  <c r="AC16" i="24"/>
  <c r="AD16" s="1"/>
  <c r="AG16" s="1"/>
  <c r="AC16" i="28"/>
  <c r="AD16" s="1"/>
  <c r="AG16" s="1"/>
  <c r="K17" i="53"/>
  <c r="T17" s="1"/>
  <c r="O17"/>
  <c r="J17"/>
  <c r="S17" s="1"/>
  <c r="N17" i="24" s="1"/>
  <c r="N17" i="53"/>
  <c r="W17" s="1"/>
  <c r="N17" i="29" s="1"/>
  <c r="M17" i="53"/>
  <c r="V17" s="1"/>
  <c r="N17" i="28" s="1"/>
  <c r="L17" i="53"/>
  <c r="U17" s="1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B19" i="53"/>
  <c r="C18"/>
  <c r="Q16"/>
  <c r="C18" i="52"/>
  <c r="B19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C17" i="28" l="1"/>
  <c r="AD17" s="1"/>
  <c r="AG17" s="1"/>
  <c r="AC16" i="26"/>
  <c r="AD16" s="1"/>
  <c r="AC17" i="24"/>
  <c r="AD17" s="1"/>
  <c r="AG17" s="1"/>
  <c r="AC17" i="27"/>
  <c r="AD17" s="1"/>
  <c r="AC17" i="29"/>
  <c r="AD17" s="1"/>
  <c r="M18" i="53"/>
  <c r="V18" s="1"/>
  <c r="N18" i="28" s="1"/>
  <c r="L18" i="53"/>
  <c r="U18" s="1"/>
  <c r="N18" i="27" s="1"/>
  <c r="K18" i="53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K18" i="38"/>
  <c r="M18" s="1"/>
  <c r="C19" i="53"/>
  <c r="B20"/>
  <c r="Q17"/>
  <c r="C19" i="52"/>
  <c r="B20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C18" i="27" l="1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B21" i="53"/>
  <c r="C20"/>
  <c r="Q18"/>
  <c r="B21" i="52"/>
  <c r="C20"/>
  <c r="AG15" i="26"/>
  <c r="AP16" i="14"/>
  <c r="D16" i="63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V16" s="1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N20" i="28" s="1"/>
  <c r="L20" i="53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V15" i="63"/>
  <c r="O16" i="62"/>
  <c r="V16"/>
  <c r="V16" i="61"/>
  <c r="O16"/>
  <c r="AO17" i="14"/>
  <c r="E17" i="62" s="1"/>
  <c r="G17" s="1"/>
  <c r="V18" i="14"/>
  <c r="T18"/>
  <c r="R18"/>
  <c r="H18"/>
  <c r="N20" i="26"/>
  <c r="K20" i="38"/>
  <c r="M20" s="1"/>
  <c r="Q19" i="53"/>
  <c r="C21"/>
  <c r="B22"/>
  <c r="B22" i="52"/>
  <c r="C21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O16" i="63" l="1"/>
  <c r="AC20" i="27"/>
  <c r="AD20" s="1"/>
  <c r="AC20" i="28"/>
  <c r="AD20" s="1"/>
  <c r="AG20" s="1"/>
  <c r="AC20" i="29"/>
  <c r="AD20" s="1"/>
  <c r="AC19" i="26"/>
  <c r="AD19" s="1"/>
  <c r="G17" i="63"/>
  <c r="V17" s="1"/>
  <c r="AC20" i="24"/>
  <c r="AD20" s="1"/>
  <c r="AG20" s="1"/>
  <c r="T20" i="52"/>
  <c r="M20" i="26" s="1"/>
  <c r="O20" i="52"/>
  <c r="Q20" s="1"/>
  <c r="K21" i="53"/>
  <c r="T21" s="1"/>
  <c r="N21" i="26" s="1"/>
  <c r="O21" i="53"/>
  <c r="J21"/>
  <c r="S21" s="1"/>
  <c r="N21" i="24" s="1"/>
  <c r="N21" i="53"/>
  <c r="W21" s="1"/>
  <c r="N21" i="29" s="1"/>
  <c r="M21" i="53"/>
  <c r="V21" s="1"/>
  <c r="N21" i="28" s="1"/>
  <c r="L21" i="53"/>
  <c r="U21" s="1"/>
  <c r="N21" i="27" s="1"/>
  <c r="V17" i="61"/>
  <c r="O17"/>
  <c r="V17" i="62"/>
  <c r="O17"/>
  <c r="T19" i="14"/>
  <c r="R19"/>
  <c r="V19"/>
  <c r="H19"/>
  <c r="AG16" i="29"/>
  <c r="AG16" i="26"/>
  <c r="K21" i="38"/>
  <c r="M21" s="1"/>
  <c r="B23" i="53"/>
  <c r="C22"/>
  <c r="Q20"/>
  <c r="B23" i="52"/>
  <c r="C2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O17" i="63" l="1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T20" i="14"/>
  <c r="V20"/>
  <c r="R20"/>
  <c r="AM20" s="1"/>
  <c r="E20" i="61" s="1"/>
  <c r="H20" i="14"/>
  <c r="K22" i="38"/>
  <c r="M22" s="1"/>
  <c r="C23" i="53"/>
  <c r="B24"/>
  <c r="Q21"/>
  <c r="C23" i="52"/>
  <c r="B24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C22" i="28" l="1"/>
  <c r="AD22" s="1"/>
  <c r="AG22" s="1"/>
  <c r="AC21" i="26"/>
  <c r="AD21" s="1"/>
  <c r="AC22" i="24"/>
  <c r="AD22" s="1"/>
  <c r="AG22" s="1"/>
  <c r="AC22" i="29"/>
  <c r="AD22" s="1"/>
  <c r="AC22" i="27"/>
  <c r="AD22" s="1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V18" i="63"/>
  <c r="O18"/>
  <c r="V18" i="61"/>
  <c r="O18"/>
  <c r="T21" i="14"/>
  <c r="R21"/>
  <c r="V21"/>
  <c r="H21"/>
  <c r="N23" i="29"/>
  <c r="AG19"/>
  <c r="AG16" i="27"/>
  <c r="K23" i="38"/>
  <c r="M23" s="1"/>
  <c r="B25" i="53"/>
  <c r="C24"/>
  <c r="Q22"/>
  <c r="B25" i="52"/>
  <c r="C24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O20" i="61"/>
  <c r="AC23" i="24"/>
  <c r="AD23" s="1"/>
  <c r="AG23" s="1"/>
  <c r="AC23" i="29"/>
  <c r="AD23" s="1"/>
  <c r="AC23" i="28"/>
  <c r="AD23" s="1"/>
  <c r="AG23" s="1"/>
  <c r="M24" i="53"/>
  <c r="V24" s="1"/>
  <c r="N24" i="28" s="1"/>
  <c r="L24" i="53"/>
  <c r="U24" s="1"/>
  <c r="N24" i="27" s="1"/>
  <c r="K24" i="53"/>
  <c r="T24" s="1"/>
  <c r="N24" i="26" s="1"/>
  <c r="O24" i="53"/>
  <c r="J24"/>
  <c r="S24" s="1"/>
  <c r="N24" i="24" s="1"/>
  <c r="N24" i="53"/>
  <c r="W24" s="1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K24" i="38"/>
  <c r="M24" s="1"/>
  <c r="Q23" i="53"/>
  <c r="C25"/>
  <c r="B26"/>
  <c r="B26" i="52"/>
  <c r="C25"/>
  <c r="AR20" i="14"/>
  <c r="W21"/>
  <c r="AG18" i="26"/>
  <c r="AR19" i="14"/>
  <c r="S23"/>
  <c r="U22"/>
  <c r="O22"/>
  <c r="Q23"/>
  <c r="AO21"/>
  <c r="E21" i="62" s="1"/>
  <c r="AC24" i="29" l="1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O20" i="63"/>
  <c r="V20"/>
  <c r="T23" i="14"/>
  <c r="R23"/>
  <c r="V23"/>
  <c r="H23"/>
  <c r="K25" i="38"/>
  <c r="M25" s="1"/>
  <c r="B27" i="53"/>
  <c r="C26"/>
  <c r="Q24"/>
  <c r="B27" i="52"/>
  <c r="C26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C25" i="29" l="1"/>
  <c r="AD25" s="1"/>
  <c r="AC25" i="28"/>
  <c r="AD25" s="1"/>
  <c r="AG25" s="1"/>
  <c r="AC25" i="27"/>
  <c r="AD25" s="1"/>
  <c r="AC24" i="26"/>
  <c r="AD24" s="1"/>
  <c r="AC25" i="24"/>
  <c r="AD25" s="1"/>
  <c r="AG25" s="1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N26" i="27"/>
  <c r="K26" i="38"/>
  <c r="M26" s="1"/>
  <c r="B28" i="53"/>
  <c r="C27"/>
  <c r="Q25"/>
  <c r="C27" i="52"/>
  <c r="B28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V22" i="62" l="1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T26" i="52"/>
  <c r="M26" i="26" s="1"/>
  <c r="O26" i="52"/>
  <c r="Q26" s="1"/>
  <c r="K27" i="53"/>
  <c r="T27" s="1"/>
  <c r="N27" i="26" s="1"/>
  <c r="O27" i="53"/>
  <c r="J27"/>
  <c r="S27" s="1"/>
  <c r="N27" i="24" s="1"/>
  <c r="N27" i="53"/>
  <c r="W27" s="1"/>
  <c r="M27"/>
  <c r="V27" s="1"/>
  <c r="N27" i="28" s="1"/>
  <c r="L27" i="53"/>
  <c r="U27" s="1"/>
  <c r="N27" i="27" s="1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H25"/>
  <c r="N27" i="29"/>
  <c r="K27" i="38"/>
  <c r="M27" s="1"/>
  <c r="B29" i="53"/>
  <c r="C28"/>
  <c r="Q26"/>
  <c r="B29" i="52"/>
  <c r="C28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T27" i="52"/>
  <c r="M27" i="26" s="1"/>
  <c r="O27" i="52"/>
  <c r="Q27" s="1"/>
  <c r="M28" i="53"/>
  <c r="V28" s="1"/>
  <c r="L28"/>
  <c r="U28" s="1"/>
  <c r="N28" i="27" s="1"/>
  <c r="K28" i="53"/>
  <c r="T28" s="1"/>
  <c r="N28" i="26" s="1"/>
  <c r="O28" i="53"/>
  <c r="J28"/>
  <c r="S28" s="1"/>
  <c r="N28" i="24" s="1"/>
  <c r="N28" i="53"/>
  <c r="W28" s="1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8"/>
  <c r="N28" i="29"/>
  <c r="K28" i="38"/>
  <c r="M28" s="1"/>
  <c r="AG23" i="26"/>
  <c r="Q27" i="53"/>
  <c r="B30"/>
  <c r="C29"/>
  <c r="B30" i="52"/>
  <c r="C29"/>
  <c r="AP25" i="14"/>
  <c r="D25" i="63" s="1"/>
  <c r="G25" s="1"/>
  <c r="AR24" i="14"/>
  <c r="U26"/>
  <c r="W25"/>
  <c r="Q27"/>
  <c r="S27"/>
  <c r="AM25"/>
  <c r="E25" i="61" s="1"/>
  <c r="G25" s="1"/>
  <c r="O26" i="14"/>
  <c r="AR23"/>
  <c r="O23" i="61" l="1"/>
  <c r="AC28" i="28"/>
  <c r="AD28" s="1"/>
  <c r="AG28" s="1"/>
  <c r="AC28" i="29"/>
  <c r="AD28" s="1"/>
  <c r="AC28" i="24"/>
  <c r="AD28" s="1"/>
  <c r="AG28" s="1"/>
  <c r="AC28" i="27"/>
  <c r="AD28" s="1"/>
  <c r="V24" i="62"/>
  <c r="AC27" i="26"/>
  <c r="AD27" s="1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N29" i="29"/>
  <c r="K29" i="38"/>
  <c r="M29" s="1"/>
  <c r="Q28" i="53"/>
  <c r="B31"/>
  <c r="C30"/>
  <c r="B31" i="52"/>
  <c r="C30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C29" i="27" l="1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V28" i="14"/>
  <c r="AQ28" s="1"/>
  <c r="E28" i="63" s="1"/>
  <c r="T28" i="14"/>
  <c r="R28"/>
  <c r="O28"/>
  <c r="H28"/>
  <c r="N30" i="28"/>
  <c r="K30" i="38"/>
  <c r="M30" s="1"/>
  <c r="B32" i="53"/>
  <c r="C31"/>
  <c r="Q29"/>
  <c r="C31" i="52"/>
  <c r="B3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C30" i="29" l="1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N31" i="29" s="1"/>
  <c r="M31" i="53"/>
  <c r="V31" s="1"/>
  <c r="N31" i="28" s="1"/>
  <c r="L31" i="53"/>
  <c r="U31" s="1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H29"/>
  <c r="N31" i="24"/>
  <c r="K31" i="38"/>
  <c r="M31" s="1"/>
  <c r="AG26" i="29"/>
  <c r="B33" i="53"/>
  <c r="C32"/>
  <c r="Q30"/>
  <c r="B33" i="52"/>
  <c r="C3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Q29"/>
  <c r="E29" i="63" s="1"/>
  <c r="AL29" i="14"/>
  <c r="D29" i="61" s="1"/>
  <c r="S30" i="14"/>
  <c r="U29"/>
  <c r="Q30"/>
  <c r="AO28"/>
  <c r="E28" i="62" s="1"/>
  <c r="G28" s="1"/>
  <c r="AM28" i="14"/>
  <c r="E28" i="61" s="1"/>
  <c r="G28" s="1"/>
  <c r="AC31" i="27" l="1"/>
  <c r="AD31" s="1"/>
  <c r="AC31" i="24"/>
  <c r="AD31" s="1"/>
  <c r="AG31" s="1"/>
  <c r="AC30" i="26"/>
  <c r="AD30" s="1"/>
  <c r="AC31" i="29"/>
  <c r="AD31" s="1"/>
  <c r="AC31" i="28"/>
  <c r="AD31" s="1"/>
  <c r="AG31" s="1"/>
  <c r="T31" i="52"/>
  <c r="M31" i="26" s="1"/>
  <c r="O31" i="52"/>
  <c r="Q31" s="1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B34" i="53"/>
  <c r="C33"/>
  <c r="Q31"/>
  <c r="AG27" i="30"/>
  <c r="B34" i="52"/>
  <c r="C33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C32" i="29" l="1"/>
  <c r="AD32" s="1"/>
  <c r="AC32" i="27"/>
  <c r="AD32" s="1"/>
  <c r="AC32" i="28"/>
  <c r="AD32" s="1"/>
  <c r="AG32" s="1"/>
  <c r="AC32" i="24"/>
  <c r="AD32" s="1"/>
  <c r="AG32" s="1"/>
  <c r="AC31" i="26"/>
  <c r="AD31" s="1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7"/>
  <c r="N33" i="29"/>
  <c r="K33" i="38"/>
  <c r="M33" s="1"/>
  <c r="Q32" i="53"/>
  <c r="B35"/>
  <c r="C34"/>
  <c r="C34" i="52"/>
  <c r="B35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C33" i="28" l="1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B36"/>
  <c r="C35"/>
  <c r="C35" i="52"/>
  <c r="B36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V31" i="62"/>
  <c r="O31"/>
  <c r="V30" i="61"/>
  <c r="O30"/>
  <c r="G31"/>
  <c r="G31" i="63"/>
  <c r="V33" i="14"/>
  <c r="T33"/>
  <c r="R33"/>
  <c r="H33"/>
  <c r="N35" i="28"/>
  <c r="N35" i="26"/>
  <c r="K35" i="38"/>
  <c r="M35" s="1"/>
  <c r="B37" i="53"/>
  <c r="C36"/>
  <c r="Q34"/>
  <c r="AG30" i="29"/>
  <c r="C36" i="52"/>
  <c r="B37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M33"/>
  <c r="E33" i="61" s="1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C35" i="27" l="1"/>
  <c r="AD35" s="1"/>
  <c r="AC35" i="29"/>
  <c r="AD35" s="1"/>
  <c r="AC35" i="24"/>
  <c r="AD35" s="1"/>
  <c r="AG35" s="1"/>
  <c r="AC34" i="26"/>
  <c r="AD34" s="1"/>
  <c r="AC35" i="28"/>
  <c r="AD35" s="1"/>
  <c r="AG35" s="1"/>
  <c r="M36" i="53"/>
  <c r="V36" s="1"/>
  <c r="N36" i="28" s="1"/>
  <c r="L36" i="53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N36" i="27"/>
  <c r="N36" i="29"/>
  <c r="AG30" i="27"/>
  <c r="AG30" i="26"/>
  <c r="K36" i="38"/>
  <c r="M36" s="1"/>
  <c r="Q35" i="53"/>
  <c r="C37"/>
  <c r="B38"/>
  <c r="B38" i="52"/>
  <c r="C37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V33" i="61" l="1"/>
  <c r="AC36" i="28"/>
  <c r="AD36" s="1"/>
  <c r="AG36" s="1"/>
  <c r="AC36" i="27"/>
  <c r="AD36" s="1"/>
  <c r="AC36" i="29"/>
  <c r="AD36" s="1"/>
  <c r="AC36" i="24"/>
  <c r="AD36" s="1"/>
  <c r="AG36" s="1"/>
  <c r="AC35" i="26"/>
  <c r="AD35" s="1"/>
  <c r="T36" i="52"/>
  <c r="M36" i="26" s="1"/>
  <c r="O36" i="52"/>
  <c r="Q36" s="1"/>
  <c r="K37" i="53"/>
  <c r="T37" s="1"/>
  <c r="N37" i="26" s="1"/>
  <c r="O37" i="53"/>
  <c r="J37"/>
  <c r="S37" s="1"/>
  <c r="N37" i="24" s="1"/>
  <c r="N37" i="53"/>
  <c r="W37" s="1"/>
  <c r="N37" i="29" s="1"/>
  <c r="M37" i="53"/>
  <c r="V37" s="1"/>
  <c r="L37"/>
  <c r="U37" s="1"/>
  <c r="N37" i="27" s="1"/>
  <c r="G33" i="62"/>
  <c r="O32" i="63"/>
  <c r="V32"/>
  <c r="G33"/>
  <c r="V35" i="14"/>
  <c r="R35"/>
  <c r="T35"/>
  <c r="H35"/>
  <c r="N37" i="28"/>
  <c r="AG32" i="29"/>
  <c r="K37" i="38"/>
  <c r="M37" s="1"/>
  <c r="C38" i="53"/>
  <c r="B39"/>
  <c r="Q36"/>
  <c r="B39" i="52"/>
  <c r="C38"/>
  <c r="AG32" i="30"/>
  <c r="AG32" i="27"/>
  <c r="AR33" i="14"/>
  <c r="AO34"/>
  <c r="E34" i="62" s="1"/>
  <c r="U35" i="14"/>
  <c r="AP34"/>
  <c r="D34" i="63" s="1"/>
  <c r="S36" i="14"/>
  <c r="Q36"/>
  <c r="O35"/>
  <c r="W34"/>
  <c r="AC37" i="29" l="1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B40"/>
  <c r="Q37"/>
  <c r="C39" i="52"/>
  <c r="B40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C37" i="26" l="1"/>
  <c r="AD37" s="1"/>
  <c r="AC38" i="28"/>
  <c r="AD38" s="1"/>
  <c r="AG38" s="1"/>
  <c r="AO36" i="14"/>
  <c r="E36" i="62" s="1"/>
  <c r="AC38" i="24"/>
  <c r="AD38" s="1"/>
  <c r="AG38" s="1"/>
  <c r="AC38" i="29"/>
  <c r="AD38" s="1"/>
  <c r="AC38" i="27"/>
  <c r="AD38" s="1"/>
  <c r="T38" i="52"/>
  <c r="M38" i="26" s="1"/>
  <c r="O38" i="52"/>
  <c r="Q38" s="1"/>
  <c r="K39" i="53"/>
  <c r="T39" s="1"/>
  <c r="N39" i="26" s="1"/>
  <c r="O39" i="53"/>
  <c r="J39"/>
  <c r="S39" s="1"/>
  <c r="N39"/>
  <c r="W39" s="1"/>
  <c r="M39"/>
  <c r="V39" s="1"/>
  <c r="N39" i="28" s="1"/>
  <c r="L39" i="53"/>
  <c r="U39" s="1"/>
  <c r="N39" i="27" s="1"/>
  <c r="V34" i="63"/>
  <c r="O34"/>
  <c r="V34" i="62"/>
  <c r="O34"/>
  <c r="G36"/>
  <c r="G34" i="61"/>
  <c r="O37" i="14"/>
  <c r="T37"/>
  <c r="AO37" s="1"/>
  <c r="E37" i="62" s="1"/>
  <c r="R37" i="14"/>
  <c r="V37"/>
  <c r="H37"/>
  <c r="N39" i="24"/>
  <c r="N39" i="29"/>
  <c r="AG34" i="30"/>
  <c r="K39" i="38"/>
  <c r="M39" s="1"/>
  <c r="C40" i="53"/>
  <c r="B41"/>
  <c r="Q38"/>
  <c r="C40" i="52"/>
  <c r="B41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s="1"/>
  <c r="AC38" i="26" l="1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V35" i="63"/>
  <c r="O35"/>
  <c r="O36" i="61"/>
  <c r="V36"/>
  <c r="G36" i="63"/>
  <c r="V35" i="61"/>
  <c r="O35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B42"/>
  <c r="Q39"/>
  <c r="B42" i="52"/>
  <c r="C41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AC40" i="29" l="1"/>
  <c r="AD40" s="1"/>
  <c r="AC40" i="27"/>
  <c r="AD40" s="1"/>
  <c r="AC40" i="28"/>
  <c r="AD40" s="1"/>
  <c r="AG40" s="1"/>
  <c r="AC40" i="24"/>
  <c r="AD40" s="1"/>
  <c r="AG40" s="1"/>
  <c r="AC39" i="26"/>
  <c r="AD39" s="1"/>
  <c r="K41" i="53"/>
  <c r="T41" s="1"/>
  <c r="N41" i="26" s="1"/>
  <c r="O41" i="53"/>
  <c r="J41"/>
  <c r="S41" s="1"/>
  <c r="N41" i="24" s="1"/>
  <c r="N41" i="53"/>
  <c r="W41" s="1"/>
  <c r="N41" i="29" s="1"/>
  <c r="M41" i="53"/>
  <c r="V41" s="1"/>
  <c r="N41" i="28" s="1"/>
  <c r="L41" i="53"/>
  <c r="U41" s="1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K41" i="38"/>
  <c r="M41" s="1"/>
  <c r="Q40" i="53"/>
  <c r="C42"/>
  <c r="B43"/>
  <c r="B43" i="52"/>
  <c r="C4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C41" i="24" l="1"/>
  <c r="AD41" s="1"/>
  <c r="AG41" s="1"/>
  <c r="AC41" i="27"/>
  <c r="AD41" s="1"/>
  <c r="AC40" i="26"/>
  <c r="AD40" s="1"/>
  <c r="AC41" i="29"/>
  <c r="AD41" s="1"/>
  <c r="AC41" i="28"/>
  <c r="AD41" s="1"/>
  <c r="AG41" s="1"/>
  <c r="T41" i="52"/>
  <c r="M41" i="26" s="1"/>
  <c r="O41" i="52"/>
  <c r="Q41" s="1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N42" i="29" s="1"/>
  <c r="V38" i="62"/>
  <c r="O38"/>
  <c r="V38" i="61"/>
  <c r="O38"/>
  <c r="O37" i="63"/>
  <c r="V37"/>
  <c r="O38"/>
  <c r="V38"/>
  <c r="V40" i="14"/>
  <c r="R40"/>
  <c r="T40"/>
  <c r="H40"/>
  <c r="K42" i="38"/>
  <c r="M42" s="1"/>
  <c r="C43" i="53"/>
  <c r="B44"/>
  <c r="Q41"/>
  <c r="C43" i="52"/>
  <c r="B44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K43" i="53"/>
  <c r="T43" s="1"/>
  <c r="N43" i="26" s="1"/>
  <c r="O43" i="53"/>
  <c r="J43"/>
  <c r="S43" s="1"/>
  <c r="N43"/>
  <c r="W43" s="1"/>
  <c r="N43" i="29" s="1"/>
  <c r="M43" i="53"/>
  <c r="V43" s="1"/>
  <c r="N43" i="28" s="1"/>
  <c r="L43" i="53"/>
  <c r="U43" s="1"/>
  <c r="N43" i="27" s="1"/>
  <c r="T42" i="52"/>
  <c r="M42" i="26" s="1"/>
  <c r="O42" i="52"/>
  <c r="Q42" s="1"/>
  <c r="G39" i="62"/>
  <c r="R41" i="14"/>
  <c r="V41"/>
  <c r="AQ41" s="1"/>
  <c r="E41" i="63" s="1"/>
  <c r="T41" i="14"/>
  <c r="AO41" s="1"/>
  <c r="E41" i="62" s="1"/>
  <c r="H41" i="14"/>
  <c r="N43" i="24"/>
  <c r="K43" i="38"/>
  <c r="M43" s="1"/>
  <c r="Q42" i="53"/>
  <c r="C44"/>
  <c r="B45"/>
  <c r="AG39" i="26"/>
  <c r="C44" i="52"/>
  <c r="B45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AC43" i="27" l="1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N44" i="27" s="1"/>
  <c r="K44" i="53"/>
  <c r="T44" s="1"/>
  <c r="N44" i="26" s="1"/>
  <c r="O44" i="53"/>
  <c r="J44"/>
  <c r="S44" s="1"/>
  <c r="N44"/>
  <c r="W44" s="1"/>
  <c r="N44" i="29" s="1"/>
  <c r="G40" i="62"/>
  <c r="O40" s="1"/>
  <c r="V39" i="63"/>
  <c r="O39"/>
  <c r="V39" i="62"/>
  <c r="O39"/>
  <c r="G39" i="61"/>
  <c r="T42" i="14"/>
  <c r="V42"/>
  <c r="R42"/>
  <c r="O42"/>
  <c r="H42"/>
  <c r="N44" i="24"/>
  <c r="N44" i="28"/>
  <c r="AG39" i="29"/>
  <c r="AG39" i="30"/>
  <c r="K44" i="38"/>
  <c r="M44" s="1"/>
  <c r="C45" i="53"/>
  <c r="B46"/>
  <c r="Q43"/>
  <c r="B46" i="52"/>
  <c r="C45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9" l="1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N45" i="28"/>
  <c r="N45" i="29"/>
  <c r="K45" i="38"/>
  <c r="M45" s="1"/>
  <c r="Q44" i="53"/>
  <c r="C46"/>
  <c r="B47"/>
  <c r="B47" i="52"/>
  <c r="C46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G42" i="61"/>
  <c r="O42" s="1"/>
  <c r="M46" i="53"/>
  <c r="V46" s="1"/>
  <c r="L46"/>
  <c r="U46" s="1"/>
  <c r="K46"/>
  <c r="T46" s="1"/>
  <c r="N46" i="26" s="1"/>
  <c r="O46" i="53"/>
  <c r="J46"/>
  <c r="S46" s="1"/>
  <c r="N46" i="24" s="1"/>
  <c r="N46" i="53"/>
  <c r="W46" s="1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7"/>
  <c r="N46" i="28"/>
  <c r="K46" i="38"/>
  <c r="M46" s="1"/>
  <c r="C47" i="53"/>
  <c r="B48"/>
  <c r="Q45"/>
  <c r="C47" i="52"/>
  <c r="B48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AC46" i="29"/>
  <c r="AD46" s="1"/>
  <c r="AC45" i="26"/>
  <c r="AD45" s="1"/>
  <c r="T46" i="52"/>
  <c r="M46" i="26" s="1"/>
  <c r="O46" i="52"/>
  <c r="Q46" s="1"/>
  <c r="K47" i="53"/>
  <c r="T47" s="1"/>
  <c r="O47"/>
  <c r="J47"/>
  <c r="S47" s="1"/>
  <c r="N47" i="24" s="1"/>
  <c r="N47" i="53"/>
  <c r="W47" s="1"/>
  <c r="N47" i="29" s="1"/>
  <c r="M47" i="53"/>
  <c r="V47" s="1"/>
  <c r="L47"/>
  <c r="U47" s="1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B49"/>
  <c r="C48" i="52"/>
  <c r="B49"/>
  <c r="W44" i="14"/>
  <c r="AR43"/>
  <c r="U45"/>
  <c r="O45"/>
  <c r="AN44"/>
  <c r="D44" i="62" s="1"/>
  <c r="AO44" i="14"/>
  <c r="E44" i="62" s="1"/>
  <c r="AP44" i="14"/>
  <c r="D44" i="63" s="1"/>
  <c r="Q46" i="14"/>
  <c r="S46"/>
  <c r="AC47" i="29" l="1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V43" i="63"/>
  <c r="O43"/>
  <c r="R46" i="14"/>
  <c r="V46"/>
  <c r="T46"/>
  <c r="AO46" s="1"/>
  <c r="E46" i="62" s="1"/>
  <c r="O46" i="14"/>
  <c r="H46"/>
  <c r="N48" i="24"/>
  <c r="N48" i="28"/>
  <c r="AG42" i="27"/>
  <c r="AG42" i="30"/>
  <c r="K48" i="38"/>
  <c r="M48" s="1"/>
  <c r="C49" i="53"/>
  <c r="B50"/>
  <c r="Q47"/>
  <c r="B50" i="52"/>
  <c r="C49"/>
  <c r="W45" i="14"/>
  <c r="AN46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C48" i="29" l="1"/>
  <c r="AD48" s="1"/>
  <c r="AC48" i="27"/>
  <c r="AD48" s="1"/>
  <c r="AC48" i="28"/>
  <c r="AD48" s="1"/>
  <c r="AG48" s="1"/>
  <c r="AC48" i="24"/>
  <c r="AD48" s="1"/>
  <c r="AG48" s="1"/>
  <c r="AC47" i="26"/>
  <c r="AD47" s="1"/>
  <c r="O44" i="62"/>
  <c r="T48" i="52"/>
  <c r="M48" i="26" s="1"/>
  <c r="O48" i="52"/>
  <c r="Q48" s="1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G46" i="62"/>
  <c r="V46" s="1"/>
  <c r="O44" i="63"/>
  <c r="V44"/>
  <c r="G44" i="61"/>
  <c r="O47" i="14"/>
  <c r="V47"/>
  <c r="AQ47" s="1"/>
  <c r="E47" i="63" s="1"/>
  <c r="R47" i="14"/>
  <c r="T47"/>
  <c r="H47"/>
  <c r="K49" i="38"/>
  <c r="M49" s="1"/>
  <c r="Q48" i="53"/>
  <c r="C50"/>
  <c r="B51"/>
  <c r="B51" i="52"/>
  <c r="C50"/>
  <c r="AG44" i="26"/>
  <c r="AG44" i="30"/>
  <c r="AG44" i="29"/>
  <c r="AG44" i="27"/>
  <c r="AP46" i="14"/>
  <c r="D46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O46" i="62" l="1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N50" i="26" s="1"/>
  <c r="O50" i="53"/>
  <c r="J50"/>
  <c r="S50" s="1"/>
  <c r="N50" i="24" s="1"/>
  <c r="N50" i="53"/>
  <c r="W50" s="1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K50" i="38"/>
  <c r="M50" s="1"/>
  <c r="C51" i="53"/>
  <c r="B52"/>
  <c r="Q49"/>
  <c r="C51" i="52"/>
  <c r="B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C50" i="29" l="1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K51" i="53"/>
  <c r="T51" s="1"/>
  <c r="N51" i="26" s="1"/>
  <c r="O51" i="53"/>
  <c r="J51"/>
  <c r="S51" s="1"/>
  <c r="N51" i="24" s="1"/>
  <c r="N51" i="53"/>
  <c r="W51" s="1"/>
  <c r="N51" i="29" s="1"/>
  <c r="M51" i="53"/>
  <c r="V51" s="1"/>
  <c r="N51" i="28" s="1"/>
  <c r="L51" i="53"/>
  <c r="U51" s="1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B53"/>
  <c r="Q50"/>
  <c r="C52" i="52"/>
  <c r="B53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AC51" i="24"/>
  <c r="AD51" s="1"/>
  <c r="AG51" s="1"/>
  <c r="AC51" i="27"/>
  <c r="AD51" s="1"/>
  <c r="AC50" i="26"/>
  <c r="AD50" s="1"/>
  <c r="M52" i="53"/>
  <c r="V52" s="1"/>
  <c r="N52" i="28" s="1"/>
  <c r="L52" i="53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B54"/>
  <c r="Q51"/>
  <c r="B54" i="52"/>
  <c r="C53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T52" i="52"/>
  <c r="M52" i="26" s="1"/>
  <c r="O52" i="52"/>
  <c r="Q52" s="1"/>
  <c r="O48" i="63"/>
  <c r="K53" i="53"/>
  <c r="T53" s="1"/>
  <c r="N53" i="26" s="1"/>
  <c r="O53" i="53"/>
  <c r="J53"/>
  <c r="S53" s="1"/>
  <c r="N53" i="24" s="1"/>
  <c r="N53" i="53"/>
  <c r="W53" s="1"/>
  <c r="M53"/>
  <c r="V53" s="1"/>
  <c r="N53" i="28" s="1"/>
  <c r="L53" i="53"/>
  <c r="U53" s="1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N53" i="29"/>
  <c r="AG48" i="27"/>
  <c r="AG48" i="30"/>
  <c r="K53" i="38"/>
  <c r="M53" s="1"/>
  <c r="Q52" i="53"/>
  <c r="C54"/>
  <c r="B55"/>
  <c r="B55" i="52"/>
  <c r="C54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C53" i="24" l="1"/>
  <c r="AD53" s="1"/>
  <c r="AG53" s="1"/>
  <c r="AC53" i="28"/>
  <c r="AD53" s="1"/>
  <c r="AG53" s="1"/>
  <c r="AC53" i="27"/>
  <c r="AD53" s="1"/>
  <c r="AC53" i="29"/>
  <c r="AD53" s="1"/>
  <c r="AC52" i="26"/>
  <c r="AD52" s="1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N54" i="29"/>
  <c r="N54" i="26"/>
  <c r="N54" i="27"/>
  <c r="AG48" i="26"/>
  <c r="K54" i="38"/>
  <c r="M54" s="1"/>
  <c r="C55" i="53"/>
  <c r="B56"/>
  <c r="Q53"/>
  <c r="C55" i="52"/>
  <c r="B56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C54" i="24" l="1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8"/>
  <c r="N55" i="29"/>
  <c r="N55" i="26"/>
  <c r="K55" i="38"/>
  <c r="M55" s="1"/>
  <c r="Q54" i="53"/>
  <c r="C56"/>
  <c r="B57"/>
  <c r="C56" i="52"/>
  <c r="B57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V52" i="61" l="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B58"/>
  <c r="Q55"/>
  <c r="B58" i="52"/>
  <c r="C57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C56" i="27" l="1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/>
  <c r="W57" s="1"/>
  <c r="N57" i="29" s="1"/>
  <c r="M57" i="53"/>
  <c r="V57" s="1"/>
  <c r="N57" i="28" s="1"/>
  <c r="L57" i="53"/>
  <c r="U57" s="1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6"/>
  <c r="K57" i="38"/>
  <c r="M57" s="1"/>
  <c r="C58" i="53"/>
  <c r="B59"/>
  <c r="Q56"/>
  <c r="B59" i="52"/>
  <c r="C58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C57" i="24" l="1"/>
  <c r="AD57" s="1"/>
  <c r="AG57" s="1"/>
  <c r="AC57" i="28"/>
  <c r="AD57" s="1"/>
  <c r="AG57" s="1"/>
  <c r="AC56" i="26"/>
  <c r="AD56" s="1"/>
  <c r="AC57" i="29"/>
  <c r="AD57" s="1"/>
  <c r="AC57" i="27"/>
  <c r="AD57" s="1"/>
  <c r="M58" i="53"/>
  <c r="V58" s="1"/>
  <c r="L58"/>
  <c r="U58" s="1"/>
  <c r="K58"/>
  <c r="T58" s="1"/>
  <c r="N58" i="26" s="1"/>
  <c r="O58" i="53"/>
  <c r="J58"/>
  <c r="S58" s="1"/>
  <c r="N58" i="24" s="1"/>
  <c r="N58" i="53"/>
  <c r="W58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7"/>
  <c r="N58" i="28"/>
  <c r="N58" i="29"/>
  <c r="K58" i="38"/>
  <c r="M58" s="1"/>
  <c r="C59" i="53"/>
  <c r="B60"/>
  <c r="Q57"/>
  <c r="C59" i="52"/>
  <c r="B60"/>
  <c r="AP55" i="14"/>
  <c r="D55" i="63" s="1"/>
  <c r="G55" s="1"/>
  <c r="AR54" i="14"/>
  <c r="U56"/>
  <c r="W55"/>
  <c r="Q57"/>
  <c r="S57"/>
  <c r="O56"/>
  <c r="AM55"/>
  <c r="E55" i="61" s="1"/>
  <c r="G55" s="1"/>
  <c r="AC58" i="27" l="1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B61"/>
  <c r="C60" i="52"/>
  <c r="B61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C59" i="24" l="1"/>
  <c r="AD59" s="1"/>
  <c r="AG59" s="1"/>
  <c r="AC59" i="28"/>
  <c r="AD59" s="1"/>
  <c r="AG59" s="1"/>
  <c r="AC59" i="29"/>
  <c r="AD59" s="1"/>
  <c r="AC59" i="27"/>
  <c r="AD59" s="1"/>
  <c r="AC58" i="26"/>
  <c r="AD58" s="1"/>
  <c r="M60" i="53"/>
  <c r="V60" s="1"/>
  <c r="N60" i="28" s="1"/>
  <c r="L60" i="53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N60" i="27"/>
  <c r="K60" i="38"/>
  <c r="M60" s="1"/>
  <c r="C61" i="53"/>
  <c r="B62"/>
  <c r="Q59"/>
  <c r="B62" i="52"/>
  <c r="C61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C60" i="28" l="1"/>
  <c r="AD60" s="1"/>
  <c r="AG60" s="1"/>
  <c r="AC60" i="29"/>
  <c r="AD60" s="1"/>
  <c r="AC60" i="27"/>
  <c r="AD60" s="1"/>
  <c r="AC59" i="26"/>
  <c r="AD59" s="1"/>
  <c r="AC60" i="24"/>
  <c r="AD60" s="1"/>
  <c r="AG60" s="1"/>
  <c r="K61" i="53"/>
  <c r="T61" s="1"/>
  <c r="O61"/>
  <c r="J61"/>
  <c r="S61" s="1"/>
  <c r="N61" i="24" s="1"/>
  <c r="N61" i="53"/>
  <c r="W61" s="1"/>
  <c r="N61" i="29" s="1"/>
  <c r="M61" i="53"/>
  <c r="V61" s="1"/>
  <c r="N61" i="28" s="1"/>
  <c r="L61" i="53"/>
  <c r="U61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N61" i="27"/>
  <c r="AG56" i="29"/>
  <c r="K61" i="38"/>
  <c r="M61" s="1"/>
  <c r="C62" i="53"/>
  <c r="B63"/>
  <c r="Q60"/>
  <c r="B63" i="52"/>
  <c r="C6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C61" i="28" l="1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M62" i="53"/>
  <c r="V62" s="1"/>
  <c r="N62" i="28" s="1"/>
  <c r="L62" i="53"/>
  <c r="U62" s="1"/>
  <c r="K62"/>
  <c r="T62" s="1"/>
  <c r="N62" i="26" s="1"/>
  <c r="O62" i="53"/>
  <c r="J62"/>
  <c r="S62" s="1"/>
  <c r="N62" i="24" s="1"/>
  <c r="N62" i="53"/>
  <c r="W62" s="1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B64"/>
  <c r="Q61"/>
  <c r="C63" i="52"/>
  <c r="B64"/>
  <c r="W59" i="14"/>
  <c r="AR58"/>
  <c r="U60"/>
  <c r="S61"/>
  <c r="AO59"/>
  <c r="E59" i="62" s="1"/>
  <c r="AQ59" i="14"/>
  <c r="E59" i="63" s="1"/>
  <c r="O60" i="14"/>
  <c r="Q61"/>
  <c r="AP59"/>
  <c r="D59" i="63" s="1"/>
  <c r="AC62" i="27" l="1"/>
  <c r="AD62" s="1"/>
  <c r="AC62" i="24"/>
  <c r="AD62" s="1"/>
  <c r="AG62" s="1"/>
  <c r="AC62" i="28"/>
  <c r="AD62" s="1"/>
  <c r="AG62" s="1"/>
  <c r="AC61" i="26"/>
  <c r="AD61" s="1"/>
  <c r="AC62" i="29"/>
  <c r="AD62" s="1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V58" i="63"/>
  <c r="O58"/>
  <c r="G59"/>
  <c r="O58" i="61"/>
  <c r="V58"/>
  <c r="V61" i="14"/>
  <c r="O61"/>
  <c r="R61"/>
  <c r="T61"/>
  <c r="H61"/>
  <c r="N63" i="24"/>
  <c r="N63" i="26"/>
  <c r="N63" i="28"/>
  <c r="K63" i="38"/>
  <c r="M63" s="1"/>
  <c r="Q62" i="53"/>
  <c r="C64"/>
  <c r="B65"/>
  <c r="C64" i="52"/>
  <c r="B65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AQ61" i="14"/>
  <c r="E61" i="63" s="1"/>
  <c r="U61" i="14"/>
  <c r="AM59"/>
  <c r="E59" i="61" s="1"/>
  <c r="AC63" i="27" l="1"/>
  <c r="AD63" s="1"/>
  <c r="AC63" i="29"/>
  <c r="AD63" s="1"/>
  <c r="AC63" i="24"/>
  <c r="AD63" s="1"/>
  <c r="AG63" s="1"/>
  <c r="AC62" i="26"/>
  <c r="AD62" s="1"/>
  <c r="AC63" i="28"/>
  <c r="AD63" s="1"/>
  <c r="AG63" s="1"/>
  <c r="T63" i="52"/>
  <c r="M63" i="26" s="1"/>
  <c r="O63" i="52"/>
  <c r="Q63" s="1"/>
  <c r="M64" i="53"/>
  <c r="V64" s="1"/>
  <c r="L64"/>
  <c r="U64" s="1"/>
  <c r="N64" i="27" s="1"/>
  <c r="K64" i="53"/>
  <c r="T64" s="1"/>
  <c r="N64" i="26" s="1"/>
  <c r="O64" i="53"/>
  <c r="J64"/>
  <c r="S64" s="1"/>
  <c r="N64" i="24" s="1"/>
  <c r="N64" i="53"/>
  <c r="W64" s="1"/>
  <c r="N64" i="29" s="1"/>
  <c r="V59" i="62"/>
  <c r="O59"/>
  <c r="V59" i="63"/>
  <c r="O59"/>
  <c r="G59" i="61"/>
  <c r="T62" i="14"/>
  <c r="R62"/>
  <c r="V62"/>
  <c r="H62"/>
  <c r="N64" i="28"/>
  <c r="AG59" i="30"/>
  <c r="K64" i="38"/>
  <c r="M64" s="1"/>
  <c r="C65" i="53"/>
  <c r="B66"/>
  <c r="Q63"/>
  <c r="B66" i="52"/>
  <c r="C65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C64" i="24" l="1"/>
  <c r="AD64" s="1"/>
  <c r="AG64" s="1"/>
  <c r="AC64" i="27"/>
  <c r="AD64" s="1"/>
  <c r="G61" i="61"/>
  <c r="V61" s="1"/>
  <c r="AC64" i="28"/>
  <c r="AD64" s="1"/>
  <c r="AG64" s="1"/>
  <c r="AC64" i="29"/>
  <c r="AD64" s="1"/>
  <c r="AC63" i="26"/>
  <c r="AD63" s="1"/>
  <c r="K65" i="53"/>
  <c r="T65" s="1"/>
  <c r="O65"/>
  <c r="J65"/>
  <c r="S65" s="1"/>
  <c r="N65"/>
  <c r="W65" s="1"/>
  <c r="N65" i="29" s="1"/>
  <c r="M65" i="53"/>
  <c r="V65" s="1"/>
  <c r="L65"/>
  <c r="U65" s="1"/>
  <c r="T64" i="52"/>
  <c r="M64" i="26" s="1"/>
  <c r="O64" i="52"/>
  <c r="Q64" s="1"/>
  <c r="G60" i="61"/>
  <c r="V60" s="1"/>
  <c r="O61" i="62"/>
  <c r="V61"/>
  <c r="O60" i="63"/>
  <c r="V60"/>
  <c r="V60" i="62"/>
  <c r="O60"/>
  <c r="O61" i="63"/>
  <c r="V61"/>
  <c r="V59" i="61"/>
  <c r="O59"/>
  <c r="T63" i="14"/>
  <c r="V63"/>
  <c r="R63"/>
  <c r="H63"/>
  <c r="N65" i="24"/>
  <c r="N65" i="27"/>
  <c r="N65" i="28"/>
  <c r="N65" i="26"/>
  <c r="K65" i="38"/>
  <c r="M65" s="1"/>
  <c r="Q64" i="53"/>
  <c r="C66"/>
  <c r="B67"/>
  <c r="B67" i="52"/>
  <c r="C66"/>
  <c r="W62" i="14"/>
  <c r="AR61"/>
  <c r="AR60"/>
  <c r="Q64"/>
  <c r="AN62"/>
  <c r="D62" i="62" s="1"/>
  <c r="AL62" i="14"/>
  <c r="D62" i="61" s="1"/>
  <c r="U63" i="14"/>
  <c r="O63"/>
  <c r="S64"/>
  <c r="AP62"/>
  <c r="D62" i="63" s="1"/>
  <c r="O61" i="61" l="1"/>
  <c r="O60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R64" i="14"/>
  <c r="V64"/>
  <c r="T64"/>
  <c r="O64"/>
  <c r="H64"/>
  <c r="N66" i="24"/>
  <c r="K66" i="38"/>
  <c r="M66" s="1"/>
  <c r="C67" i="53"/>
  <c r="B68"/>
  <c r="Q65"/>
  <c r="C67" i="52"/>
  <c r="B68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C66" i="24" l="1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N67" i="27"/>
  <c r="AG62" i="26"/>
  <c r="AG62" i="27"/>
  <c r="AG62" i="30"/>
  <c r="K67" i="38"/>
  <c r="M67" s="1"/>
  <c r="Q66" i="53"/>
  <c r="C68"/>
  <c r="B69"/>
  <c r="AG61" i="27"/>
  <c r="C68" i="52"/>
  <c r="B69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9" l="1"/>
  <c r="AD67" s="1"/>
  <c r="AC67" i="27"/>
  <c r="AD67" s="1"/>
  <c r="AC66" i="26"/>
  <c r="AD66" s="1"/>
  <c r="AC67" i="24"/>
  <c r="AD67" s="1"/>
  <c r="AG67" s="1"/>
  <c r="AC67" i="28"/>
  <c r="AD67" s="1"/>
  <c r="AG67" s="1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8"/>
  <c r="N68" i="26"/>
  <c r="AG62" i="29"/>
  <c r="K68" i="38"/>
  <c r="M68" s="1"/>
  <c r="C69" i="53"/>
  <c r="B70"/>
  <c r="Q67"/>
  <c r="B70" i="52"/>
  <c r="C69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C68" i="29" l="1"/>
  <c r="AD68" s="1"/>
  <c r="AC68" i="27"/>
  <c r="AD68" s="1"/>
  <c r="AC68" i="24"/>
  <c r="AD68" s="1"/>
  <c r="AG68" s="1"/>
  <c r="AC67" i="26"/>
  <c r="AD67" s="1"/>
  <c r="AC68" i="28"/>
  <c r="AD68" s="1"/>
  <c r="AG68" s="1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N69" i="27"/>
  <c r="K69" i="38"/>
  <c r="M69" s="1"/>
  <c r="Q68" i="53"/>
  <c r="C70"/>
  <c r="B71"/>
  <c r="B71" i="52"/>
  <c r="C70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C69" i="28" l="1"/>
  <c r="AD69" s="1"/>
  <c r="AG69" s="1"/>
  <c r="AC68" i="26"/>
  <c r="AD68" s="1"/>
  <c r="AC69" i="24"/>
  <c r="AD69" s="1"/>
  <c r="AG69" s="1"/>
  <c r="AC69" i="29"/>
  <c r="AD69" s="1"/>
  <c r="AC69" i="27"/>
  <c r="AD69" s="1"/>
  <c r="T69" i="52"/>
  <c r="M69" i="26" s="1"/>
  <c r="O69" i="52"/>
  <c r="Q69" s="1"/>
  <c r="M70" i="53"/>
  <c r="V70" s="1"/>
  <c r="N70" i="28" s="1"/>
  <c r="L70" i="53"/>
  <c r="U70" s="1"/>
  <c r="N70" i="27" s="1"/>
  <c r="K70" i="53"/>
  <c r="T70" s="1"/>
  <c r="N70" i="26" s="1"/>
  <c r="O70" i="53"/>
  <c r="J70"/>
  <c r="S70" s="1"/>
  <c r="N70"/>
  <c r="W70" s="1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AG64" i="27"/>
  <c r="AG64" i="26"/>
  <c r="AG64" i="29"/>
  <c r="K70" i="38"/>
  <c r="M70" s="1"/>
  <c r="C71" i="53"/>
  <c r="B72"/>
  <c r="Q69"/>
  <c r="C71" i="52"/>
  <c r="B7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C70" i="24" l="1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N71" i="26" s="1"/>
  <c r="O71" i="53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H69" i="14"/>
  <c r="N71" i="24"/>
  <c r="AG67" i="27"/>
  <c r="K71" i="38"/>
  <c r="M71" s="1"/>
  <c r="C72" i="53"/>
  <c r="B73"/>
  <c r="Q70"/>
  <c r="C72" i="52"/>
  <c r="B73"/>
  <c r="AG66" i="29"/>
  <c r="AG66" i="26"/>
  <c r="AG67" i="30"/>
  <c r="AG66"/>
  <c r="AG66" i="27"/>
  <c r="AR67" i="14"/>
  <c r="AP68"/>
  <c r="D68" i="63" s="1"/>
  <c r="AL68" i="14"/>
  <c r="D68" i="61" s="1"/>
  <c r="W68" i="14"/>
  <c r="AQ68"/>
  <c r="E68" i="63" s="1"/>
  <c r="AL69" i="14"/>
  <c r="D69" i="61" s="1"/>
  <c r="S70" i="14"/>
  <c r="U69"/>
  <c r="Q70"/>
  <c r="AM68"/>
  <c r="E68" i="61" s="1"/>
  <c r="G69" l="1"/>
  <c r="O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N72" i="26"/>
  <c r="AG67"/>
  <c r="AG67" i="29"/>
  <c r="K72" i="38"/>
  <c r="M72" s="1"/>
  <c r="C73" i="53"/>
  <c r="B74"/>
  <c r="Q71"/>
  <c r="B74" i="52"/>
  <c r="C73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V69" i="61" l="1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T72" i="52"/>
  <c r="M72" i="26" s="1"/>
  <c r="O72" i="52"/>
  <c r="Q72" s="1"/>
  <c r="V68" i="63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B75"/>
  <c r="B75" i="52"/>
  <c r="C74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C73" i="24" l="1"/>
  <c r="AD73" s="1"/>
  <c r="AG73" s="1"/>
  <c r="AC73" i="28"/>
  <c r="AD73" s="1"/>
  <c r="AG73" s="1"/>
  <c r="AC73" i="27"/>
  <c r="AD73" s="1"/>
  <c r="AC73" i="29"/>
  <c r="AD73" s="1"/>
  <c r="AC72" i="26"/>
  <c r="AD72" s="1"/>
  <c r="M74" i="53"/>
  <c r="V74" s="1"/>
  <c r="N74" i="28" s="1"/>
  <c r="L74" i="53"/>
  <c r="U74" s="1"/>
  <c r="K74"/>
  <c r="T74" s="1"/>
  <c r="N74" i="26" s="1"/>
  <c r="O74" i="53"/>
  <c r="J74"/>
  <c r="S74" s="1"/>
  <c r="N74" i="24" s="1"/>
  <c r="N74" i="53"/>
  <c r="W74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N74" i="29"/>
  <c r="N74" i="27"/>
  <c r="K74" i="38"/>
  <c r="M74" s="1"/>
  <c r="C75" i="53"/>
  <c r="B76"/>
  <c r="Q73"/>
  <c r="C75" i="52"/>
  <c r="B76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C74" i="28" l="1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G72" i="62"/>
  <c r="G71" i="63"/>
  <c r="R73" i="14"/>
  <c r="AM73" s="1"/>
  <c r="E73" i="61" s="1"/>
  <c r="T73" i="14"/>
  <c r="AO73" s="1"/>
  <c r="E73" i="62" s="1"/>
  <c r="V73" i="14"/>
  <c r="AQ73" s="1"/>
  <c r="E73" i="63" s="1"/>
  <c r="O73" i="14"/>
  <c r="H73"/>
  <c r="N75" i="28"/>
  <c r="N75" i="26"/>
  <c r="K75" i="38"/>
  <c r="M75" s="1"/>
  <c r="Q74" i="53"/>
  <c r="C76"/>
  <c r="B77"/>
  <c r="C76" i="52"/>
  <c r="B77"/>
  <c r="AP72" i="14"/>
  <c r="D72" i="63" s="1"/>
  <c r="G72" s="1"/>
  <c r="AM72" i="14"/>
  <c r="E72" i="61" s="1"/>
  <c r="G72" s="1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N76" i="24"/>
  <c r="N76" i="28"/>
  <c r="K76" i="38"/>
  <c r="M76" s="1"/>
  <c r="C77" i="53"/>
  <c r="B78"/>
  <c r="Q75"/>
  <c r="B78" i="52"/>
  <c r="C77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V71" i="61" l="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K77" i="53"/>
  <c r="T77" s="1"/>
  <c r="N77" i="26" s="1"/>
  <c r="O77" i="53"/>
  <c r="J77"/>
  <c r="S77" s="1"/>
  <c r="N77" i="24" s="1"/>
  <c r="N77" i="53"/>
  <c r="W77" s="1"/>
  <c r="M77"/>
  <c r="V77" s="1"/>
  <c r="N77" i="28" s="1"/>
  <c r="L77" i="53"/>
  <c r="U77" s="1"/>
  <c r="N77" i="27" s="1"/>
  <c r="V73" i="62"/>
  <c r="O73"/>
  <c r="V73" i="63"/>
  <c r="O73"/>
  <c r="O73" i="61"/>
  <c r="V73"/>
  <c r="V75" i="14"/>
  <c r="AQ75" s="1"/>
  <c r="E75" i="63" s="1"/>
  <c r="R75" i="14"/>
  <c r="T75"/>
  <c r="H75"/>
  <c r="N77" i="29"/>
  <c r="K77" i="38"/>
  <c r="M77" s="1"/>
  <c r="Q76" i="53"/>
  <c r="C78"/>
  <c r="B79"/>
  <c r="B79" i="52"/>
  <c r="C78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C77" i="29" l="1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 i="24" s="1"/>
  <c r="N78" i="53"/>
  <c r="W78" s="1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N78" i="27"/>
  <c r="K78" i="38"/>
  <c r="M78" s="1"/>
  <c r="C79" i="53"/>
  <c r="B80"/>
  <c r="Q77"/>
  <c r="C79" i="52"/>
  <c r="B80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C77" i="26" l="1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N79" i="26" s="1"/>
  <c r="O79" i="53"/>
  <c r="J79"/>
  <c r="S79" s="1"/>
  <c r="N79"/>
  <c r="W79" s="1"/>
  <c r="N79" i="29" s="1"/>
  <c r="M79" i="53"/>
  <c r="V79" s="1"/>
  <c r="N79" i="28" s="1"/>
  <c r="L79" i="53"/>
  <c r="U79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N79" i="24"/>
  <c r="N79" i="27"/>
  <c r="K79" i="38"/>
  <c r="M79" s="1"/>
  <c r="Q78" i="53"/>
  <c r="C80"/>
  <c r="B81"/>
  <c r="C80" i="52"/>
  <c r="B81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V76" i="62" l="1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B82"/>
  <c r="Q79"/>
  <c r="B82" i="52"/>
  <c r="C81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C80" i="27" l="1"/>
  <c r="AD80" s="1"/>
  <c r="AC79" i="26"/>
  <c r="AD79" s="1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B83"/>
  <c r="Q80"/>
  <c r="B83" i="52"/>
  <c r="C8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C81" i="24" l="1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M82" i="53"/>
  <c r="V82" s="1"/>
  <c r="N82" i="28" s="1"/>
  <c r="L82" i="53"/>
  <c r="U82" s="1"/>
  <c r="N82" i="27" s="1"/>
  <c r="K82" i="53"/>
  <c r="T82" s="1"/>
  <c r="N82" i="26" s="1"/>
  <c r="O82" i="53"/>
  <c r="J82"/>
  <c r="S82" s="1"/>
  <c r="N82" i="24" s="1"/>
  <c r="N82" i="53"/>
  <c r="W82" s="1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K82" i="38"/>
  <c r="M82" s="1"/>
  <c r="C83" i="53"/>
  <c r="B84"/>
  <c r="Q81"/>
  <c r="C83" i="52"/>
  <c r="B84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O78" i="63" l="1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V81" i="14"/>
  <c r="R81"/>
  <c r="T81"/>
  <c r="H81"/>
  <c r="N83" i="27"/>
  <c r="N83" i="28"/>
  <c r="K83" i="38"/>
  <c r="M83" s="1"/>
  <c r="Q82" i="53"/>
  <c r="C84"/>
  <c r="B85"/>
  <c r="C84" i="52"/>
  <c r="B85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O79" i="63" l="1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G79"/>
  <c r="O79" s="1"/>
  <c r="V79" i="62"/>
  <c r="O79"/>
  <c r="R82" i="14"/>
  <c r="V82"/>
  <c r="AQ82" s="1"/>
  <c r="E82" i="63" s="1"/>
  <c r="T82" i="14"/>
  <c r="O82"/>
  <c r="H82"/>
  <c r="K84" i="38"/>
  <c r="M84" s="1"/>
  <c r="C85" i="53"/>
  <c r="B86"/>
  <c r="Q83"/>
  <c r="B86" i="52"/>
  <c r="C85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O81" i="61" l="1"/>
  <c r="V8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W82" i="1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B87"/>
  <c r="B87" i="52"/>
  <c r="C86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C85" i="28" l="1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B88"/>
  <c r="Q85"/>
  <c r="C87" i="52"/>
  <c r="B88"/>
  <c r="AG81" i="26"/>
  <c r="AG81" i="27"/>
  <c r="AR82" i="14"/>
  <c r="U84"/>
  <c r="S85"/>
  <c r="Q85"/>
  <c r="AN84"/>
  <c r="D84" i="62" s="1"/>
  <c r="AL84" i="14"/>
  <c r="D84" i="61" s="1"/>
  <c r="AC86" i="27" l="1"/>
  <c r="AD86" s="1"/>
  <c r="AC86" i="28"/>
  <c r="AD86" s="1"/>
  <c r="AG86" s="1"/>
  <c r="AC86" i="29"/>
  <c r="AD86" s="1"/>
  <c r="AC85" i="26"/>
  <c r="AD85" s="1"/>
  <c r="AC86" i="24"/>
  <c r="AD86" s="1"/>
  <c r="AG86" s="1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N87" i="27" s="1"/>
  <c r="O85" i="14"/>
  <c r="V85"/>
  <c r="T85"/>
  <c r="R85"/>
  <c r="H85"/>
  <c r="N87" i="28"/>
  <c r="AG81" i="30"/>
  <c r="K87" i="38"/>
  <c r="M87" s="1"/>
  <c r="Q86" i="53"/>
  <c r="C88"/>
  <c r="B89"/>
  <c r="C88" i="52"/>
  <c r="B89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G83" i="62" l="1"/>
  <c r="O83" s="1"/>
  <c r="AC87" i="29"/>
  <c r="AD87" s="1"/>
  <c r="AC87" i="27"/>
  <c r="AD87" s="1"/>
  <c r="AC87" i="24"/>
  <c r="AD87" s="1"/>
  <c r="AG87" s="1"/>
  <c r="AC86" i="26"/>
  <c r="AD86" s="1"/>
  <c r="AC87" i="28"/>
  <c r="AD87" s="1"/>
  <c r="AG87" s="1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N88" i="28"/>
  <c r="K88" i="38"/>
  <c r="M88" s="1"/>
  <c r="C89" i="53"/>
  <c r="B90"/>
  <c r="Q87"/>
  <c r="B90" i="52"/>
  <c r="C89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V83" l="1"/>
  <c r="O83" i="63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B91"/>
  <c r="Q88"/>
  <c r="B91" i="52"/>
  <c r="C90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C89" i="24" l="1"/>
  <c r="AD89" s="1"/>
  <c r="AG89" s="1"/>
  <c r="AC89" i="29"/>
  <c r="AD89" s="1"/>
  <c r="AC89" i="27"/>
  <c r="AD89" s="1"/>
  <c r="AC88" i="26"/>
  <c r="AD88" s="1"/>
  <c r="AC89" i="28"/>
  <c r="AD89" s="1"/>
  <c r="AG89" s="1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N90" i="29"/>
  <c r="N90" i="27"/>
  <c r="AG84" i="30"/>
  <c r="K90" i="38"/>
  <c r="M90" s="1"/>
  <c r="C91" i="53"/>
  <c r="B92"/>
  <c r="Q89"/>
  <c r="C91" i="52"/>
  <c r="B92"/>
  <c r="W87" i="14"/>
  <c r="AG85" i="27"/>
  <c r="AG85" i="29"/>
  <c r="AG85" i="30"/>
  <c r="AG85" i="26"/>
  <c r="AR86" i="14"/>
  <c r="U88"/>
  <c r="S89"/>
  <c r="AN87"/>
  <c r="D87" i="62" s="1"/>
  <c r="Q89" i="14"/>
  <c r="O88"/>
  <c r="AC89" i="26" l="1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V86" i="63"/>
  <c r="O86" i="62"/>
  <c r="T89" i="14"/>
  <c r="R89"/>
  <c r="AM89" s="1"/>
  <c r="E89" i="61" s="1"/>
  <c r="O89" i="14"/>
  <c r="V89"/>
  <c r="H89"/>
  <c r="N91" i="28"/>
  <c r="N91" i="26"/>
  <c r="AG86" i="27"/>
  <c r="AG87" i="26"/>
  <c r="AG87" i="27"/>
  <c r="K91" i="38"/>
  <c r="M91" s="1"/>
  <c r="Q90" i="53"/>
  <c r="C92"/>
  <c r="B93"/>
  <c r="C92" i="52"/>
  <c r="B93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C91" i="27" l="1"/>
  <c r="AD91" s="1"/>
  <c r="AC91" i="28"/>
  <c r="AD91" s="1"/>
  <c r="AG91" s="1"/>
  <c r="AC91" i="24"/>
  <c r="AD91" s="1"/>
  <c r="AG91" s="1"/>
  <c r="AC90" i="26"/>
  <c r="AD90" s="1"/>
  <c r="AC91" i="29"/>
  <c r="AD91" s="1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N92" i="29" s="1"/>
  <c r="O87" i="62"/>
  <c r="V87"/>
  <c r="G87" i="61"/>
  <c r="G89"/>
  <c r="G87" i="63"/>
  <c r="V90" i="14"/>
  <c r="T90"/>
  <c r="R90"/>
  <c r="H90"/>
  <c r="N92" i="24"/>
  <c r="AG86" i="26"/>
  <c r="AG86" i="29"/>
  <c r="AG87"/>
  <c r="AG86" i="30"/>
  <c r="K92" i="38"/>
  <c r="M92" s="1"/>
  <c r="C93" i="53"/>
  <c r="B94"/>
  <c r="Q91"/>
  <c r="B94" i="52"/>
  <c r="C93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C92" i="28" l="1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K93" i="53"/>
  <c r="T93" s="1"/>
  <c r="N93" i="26" s="1"/>
  <c r="O93" i="53"/>
  <c r="J93"/>
  <c r="S93" s="1"/>
  <c r="N93" i="24" s="1"/>
  <c r="N93" i="53"/>
  <c r="W93" s="1"/>
  <c r="M93"/>
  <c r="V93" s="1"/>
  <c r="N93" i="28" s="1"/>
  <c r="L93" i="53"/>
  <c r="U93" s="1"/>
  <c r="N93" i="27" s="1"/>
  <c r="G88" i="61"/>
  <c r="V88" s="1"/>
  <c r="G88" i="62"/>
  <c r="V88" s="1"/>
  <c r="V89"/>
  <c r="O89"/>
  <c r="O88"/>
  <c r="V87" i="63"/>
  <c r="O87"/>
  <c r="G88"/>
  <c r="G89"/>
  <c r="V87" i="61"/>
  <c r="O87"/>
  <c r="V89"/>
  <c r="O89"/>
  <c r="R91" i="14"/>
  <c r="V91"/>
  <c r="T91"/>
  <c r="H91"/>
  <c r="N93" i="29"/>
  <c r="K93" i="38"/>
  <c r="M93" s="1"/>
  <c r="Q92" i="53"/>
  <c r="C94"/>
  <c r="B95"/>
  <c r="B95" i="52"/>
  <c r="C94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AC93" i="29" l="1"/>
  <c r="AD93" s="1"/>
  <c r="AC93" i="28"/>
  <c r="AD93" s="1"/>
  <c r="AG93" s="1"/>
  <c r="AC93" i="27"/>
  <c r="AD93" s="1"/>
  <c r="AC92" i="26"/>
  <c r="AD92" s="1"/>
  <c r="AC93" i="24"/>
  <c r="AD93" s="1"/>
  <c r="AG93" s="1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N94" i="29"/>
  <c r="N94" i="27"/>
  <c r="AG88" i="29"/>
  <c r="AG88" i="30"/>
  <c r="AG88" i="26"/>
  <c r="K94" i="38"/>
  <c r="M94" s="1"/>
  <c r="C95" i="53"/>
  <c r="B96"/>
  <c r="Q93"/>
  <c r="C95" i="52"/>
  <c r="B96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C94" i="28" l="1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N95" i="26" s="1"/>
  <c r="O95" i="53"/>
  <c r="J95"/>
  <c r="S95" s="1"/>
  <c r="N95" i="24" s="1"/>
  <c r="N95" i="53"/>
  <c r="W95" s="1"/>
  <c r="N95" i="29" s="1"/>
  <c r="M95" i="53"/>
  <c r="V95" s="1"/>
  <c r="N95" i="28" s="1"/>
  <c r="L95" i="53"/>
  <c r="U95" s="1"/>
  <c r="N95" i="27" s="1"/>
  <c r="G90" i="63"/>
  <c r="O90" s="1"/>
  <c r="V90" i="62"/>
  <c r="O90"/>
  <c r="O93" i="14"/>
  <c r="R93"/>
  <c r="T93"/>
  <c r="V93"/>
  <c r="H93"/>
  <c r="AG91" i="30"/>
  <c r="K95" i="38"/>
  <c r="M95" s="1"/>
  <c r="C96" i="53"/>
  <c r="B97"/>
  <c r="Q94"/>
  <c r="C96" i="52"/>
  <c r="B97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G91" i="62" l="1"/>
  <c r="O91" s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O91" s="1"/>
  <c r="T95" i="52"/>
  <c r="M95" i="26" s="1"/>
  <c r="O95" i="52"/>
  <c r="Q95" s="1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V91" i="62"/>
  <c r="G91" i="61"/>
  <c r="R94" i="14"/>
  <c r="V94"/>
  <c r="T94"/>
  <c r="H94"/>
  <c r="N96" i="24"/>
  <c r="N96" i="26"/>
  <c r="AG91"/>
  <c r="AG92" i="29"/>
  <c r="K96" i="38"/>
  <c r="M96" s="1"/>
  <c r="L99" i="24"/>
  <c r="C97" i="53"/>
  <c r="B98"/>
  <c r="Q95"/>
  <c r="B98" i="52"/>
  <c r="C97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V91" i="63" l="1"/>
  <c r="AC96" i="29"/>
  <c r="AD96" s="1"/>
  <c r="AC96" i="27"/>
  <c r="AD96" s="1"/>
  <c r="AC95" i="26"/>
  <c r="AD95" s="1"/>
  <c r="AC96" i="24"/>
  <c r="AD96" s="1"/>
  <c r="AG96" s="1"/>
  <c r="AC96" i="28"/>
  <c r="AD96" s="1"/>
  <c r="AG96" s="1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1" i="61"/>
  <c r="O91"/>
  <c r="G93" i="63"/>
  <c r="O92" i="62"/>
  <c r="V92"/>
  <c r="V95" i="14"/>
  <c r="R95"/>
  <c r="T95"/>
  <c r="H95"/>
  <c r="N97" i="24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V93" i="63"/>
  <c r="O93"/>
  <c r="G94"/>
  <c r="R96" i="14"/>
  <c r="V96"/>
  <c r="T96"/>
  <c r="O96"/>
  <c r="H96"/>
  <c r="N98" i="26"/>
  <c r="N98" i="27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N98" i="24" l="1"/>
  <c r="AC98" s="1"/>
  <c r="AD98" s="1"/>
  <c r="AG98" s="1"/>
  <c r="N98" i="29"/>
  <c r="AC98" i="27"/>
  <c r="AD98" s="1"/>
  <c r="AC97" i="26"/>
  <c r="AD97" s="1"/>
  <c r="K99" i="38"/>
  <c r="M98"/>
  <c r="M99" s="1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C98" i="28" l="1"/>
  <c r="AD98" s="1"/>
  <c r="AG98" s="1"/>
  <c r="AC98" i="29"/>
  <c r="AD98" s="1"/>
  <c r="M98" i="26"/>
  <c r="AC98" s="1"/>
  <c r="AD98" s="1"/>
  <c r="T99" i="52"/>
  <c r="O95" i="63"/>
  <c r="G95" i="61"/>
  <c r="V95" s="1"/>
  <c r="G96"/>
  <c r="V96" s="1"/>
  <c r="G96" i="63"/>
  <c r="O96" s="1"/>
  <c r="O96" i="62"/>
  <c r="V96"/>
  <c r="G95"/>
  <c r="V96" i="63"/>
  <c r="O98" i="14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M99" i="26" l="1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<sst xmlns="http://schemas.openxmlformats.org/spreadsheetml/2006/main" count="8990" uniqueCount="564">
  <si>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</si>
  <si>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</si>
  <si>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</si>
  <si>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</si>
  <si>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</si>
  <si>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</si>
  <si>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</si>
  <si>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</si>
  <si>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</si>
  <si>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</si>
  <si>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</si>
  <si>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</si>
  <si>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</si>
  <si>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</si>
  <si>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</si>
  <si>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</si>
  <si>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</si>
  <si>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</si>
  <si>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</si>
  <si>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</si>
  <si>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</si>
  <si>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</si>
  <si>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</si>
  <si>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</si>
  <si>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</si>
  <si>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</si>
  <si>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</si>
  <si>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</si>
  <si>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</si>
  <si>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</si>
  <si>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</si>
  <si>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</si>
  <si>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</si>
  <si>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</si>
  <si>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</si>
  <si>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</si>
  <si>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</si>
  <si>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</si>
  <si>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</si>
  <si>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</si>
  <si>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</si>
  <si>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</si>
  <si>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</si>
  <si>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</si>
  <si>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</si>
  <si>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</si>
  <si>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</si>
  <si>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</si>
  <si>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</si>
  <si>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</si>
  <si>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</si>
  <si>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</si>
  <si>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</si>
  <si>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</si>
  <si>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</si>
  <si>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</si>
  <si>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</si>
  <si>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</si>
  <si>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</si>
  <si>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</si>
  <si>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</si>
  <si>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</si>
  <si>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</si>
  <si>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</si>
  <si>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</si>
  <si>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</si>
  <si>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</si>
  <si>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</si>
  <si>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</si>
  <si>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</si>
  <si>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</si>
  <si>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</si>
  <si>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</si>
  <si>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</si>
  <si>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</si>
  <si>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</si>
  <si>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</si>
  <si>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</si>
  <si>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</si>
  <si>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</si>
  <si>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</si>
  <si>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</si>
  <si>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</si>
  <si>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</si>
  <si>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</si>
  <si>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</si>
  <si>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</si>
  <si>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</si>
  <si>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</si>
  <si>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</si>
  <si>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</si>
  <si>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</si>
  <si>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</si>
  <si>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</si>
  <si>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</si>
  <si>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</si>
  <si>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</si>
  <si>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</si>
  <si>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</si>
  <si>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</si>
  <si>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</si>
  <si>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</si>
  <si>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</si>
  <si>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</si>
  <si>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</si>
  <si>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</si>
  <si>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</si>
  <si>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</si>
  <si>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</si>
  <si>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</si>
  <si>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</si>
  <si>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</si>
  <si>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</si>
  <si>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</si>
  <si>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</si>
  <si>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</si>
  <si>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</si>
  <si>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</si>
  <si>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</si>
  <si>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</si>
  <si>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</si>
  <si>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</si>
  <si>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</si>
  <si>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</si>
  <si>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</si>
  <si>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</si>
  <si>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</si>
  <si>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</si>
  <si>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</si>
  <si>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</si>
  <si>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</si>
  <si>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</si>
  <si>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</si>
  <si>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</si>
  <si>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</si>
  <si>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</si>
  <si>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</si>
  <si>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</si>
  <si>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</si>
  <si>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</si>
  <si>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</si>
  <si>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</si>
  <si>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</si>
  <si>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</si>
  <si>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</si>
  <si>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</si>
  <si>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</si>
  <si>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</si>
  <si>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</si>
  <si>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</si>
  <si>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</si>
  <si>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</si>
  <si>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</si>
  <si>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</si>
  <si>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</si>
  <si>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</si>
  <si>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</si>
  <si>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</si>
  <si>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</si>
  <si>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</si>
  <si>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</si>
  <si>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</si>
  <si>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</si>
  <si>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</si>
  <si>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</si>
  <si>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</si>
  <si>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</si>
  <si>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</si>
  <si>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</si>
  <si>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</si>
  <si>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</si>
  <si>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</si>
  <si>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</si>
  <si>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</si>
  <si>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</si>
  <si>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</si>
  <si>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</si>
  <si>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</si>
  <si>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</si>
  <si>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</si>
  <si>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</si>
  <si>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</si>
  <si>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</si>
  <si>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</si>
  <si>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</si>
  <si>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</si>
  <si>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</si>
  <si>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</si>
  <si>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</si>
  <si>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</si>
  <si>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</si>
  <si>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</si>
  <si>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</si>
  <si>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</si>
  <si>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</si>
  <si>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</si>
  <si>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</si>
  <si>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</si>
  <si>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</si>
  <si>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</si>
  <si>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</si>
  <si>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</si>
  <si>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</si>
  <si>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</si>
  <si>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</si>
  <si>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</si>
  <si>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</si>
  <si>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</si>
  <si>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</si>
  <si>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</si>
  <si>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</si>
  <si>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</si>
  <si>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</si>
  <si>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</si>
  <si>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</si>
  <si>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</si>
  <si>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</si>
  <si>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</si>
  <si>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</si>
  <si>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</si>
  <si>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</si>
  <si>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</si>
  <si>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</si>
  <si>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</si>
  <si>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</si>
  <si>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</si>
  <si>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</si>
  <si>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</si>
  <si>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</si>
  <si>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</si>
  <si>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</si>
  <si>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</si>
  <si>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</si>
  <si>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</si>
  <si>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</si>
  <si>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</si>
  <si>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</si>
  <si>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</si>
  <si>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</si>
  <si>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</si>
  <si>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</si>
  <si>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</si>
  <si>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</si>
  <si>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</si>
  <si>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</si>
  <si>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</si>
  <si>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</si>
  <si>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</si>
  <si>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</si>
  <si>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</si>
  <si>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</si>
  <si>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</si>
  <si>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</si>
  <si>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</si>
  <si>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</si>
  <si>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</si>
  <si>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</si>
  <si>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</si>
  <si>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</si>
  <si>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</si>
  <si>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</si>
  <si>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</si>
  <si>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</si>
  <si>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</si>
  <si>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</si>
  <si>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</si>
  <si>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</si>
  <si>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</si>
  <si>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</si>
  <si>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</si>
  <si>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</si>
  <si>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</si>
  <si>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</si>
  <si>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</si>
  <si>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</si>
  <si>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</si>
  <si>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</si>
  <si>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</si>
  <si>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</si>
  <si>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</si>
  <si>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</si>
  <si>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</si>
  <si>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Solar</t>
  </si>
  <si>
    <t>Other LTA</t>
  </si>
  <si>
    <t>MTOA</t>
  </si>
  <si>
    <t>Non-Solar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</si>
  <si>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</si>
  <si>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</si>
  <si>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</si>
  <si>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</si>
  <si>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</si>
  <si>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</si>
  <si>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</si>
  <si>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</si>
  <si>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</si>
  <si>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</si>
  <si>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</si>
  <si>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</si>
  <si>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</si>
  <si>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</si>
  <si>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</si>
  <si>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</si>
  <si>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</si>
  <si>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</si>
  <si>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</si>
  <si>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</si>
  <si>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</si>
  <si>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</si>
  <si>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</si>
  <si>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</si>
  <si>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</si>
  <si>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</si>
  <si>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</si>
  <si>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</si>
  <si>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</si>
  <si>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</si>
  <si>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</si>
  <si>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</si>
  <si>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</si>
  <si>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</si>
  <si>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</si>
  <si>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</si>
  <si>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</si>
  <si>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</si>
  <si>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</si>
  <si>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</si>
  <si>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</si>
  <si>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</si>
  <si>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</si>
  <si>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</si>
  <si>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</si>
  <si>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</si>
  <si>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</si>
  <si>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</si>
  <si>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</si>
  <si>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</si>
  <si>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</si>
  <si>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</si>
  <si>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L_NR_2019_19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</si>
  <si>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</si>
  <si>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</si>
  <si>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</si>
  <si>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</si>
  <si>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</si>
  <si>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</si>
  <si>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</si>
  <si>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</si>
  <si>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</si>
  <si>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</si>
  <si>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</si>
  <si>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</si>
  <si>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</si>
  <si>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</si>
  <si>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</si>
  <si>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</si>
  <si>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</si>
  <si>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</si>
  <si>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</si>
  <si>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</si>
  <si>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</si>
  <si>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VIL_DELHI</t>
  </si>
  <si>
    <t>IEX</t>
  </si>
  <si>
    <t>Schedule</t>
  </si>
  <si>
    <t>Actual</t>
  </si>
  <si>
    <t>IITD</t>
  </si>
  <si>
    <t>HYACINTH</t>
  </si>
  <si>
    <t>ABHL</t>
  </si>
  <si>
    <t>CHL</t>
  </si>
  <si>
    <t>TSCL</t>
  </si>
  <si>
    <t>MES (Delhi)</t>
  </si>
  <si>
    <t xml:space="preserve">DVC </t>
  </si>
  <si>
    <t>w.e.f. 15th Sept 2021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</si>
  <si>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</si>
  <si>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</si>
  <si>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</si>
  <si>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</si>
  <si>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</si>
  <si>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</si>
  <si>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</si>
  <si>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</si>
  <si>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</si>
  <si>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</si>
  <si>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</si>
  <si>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</si>
  <si>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</si>
  <si>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</si>
  <si>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</si>
  <si>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</si>
  <si>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</si>
  <si>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</si>
  <si>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</si>
  <si>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</si>
  <si>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</si>
  <si>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</si>
  <si>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</si>
  <si>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</si>
  <si>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</si>
  <si>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</si>
  <si>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</si>
  <si>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LODHI</t>
  </si>
  <si>
    <t>VODAFONE_MATHURA</t>
  </si>
  <si>
    <t>VODAFONE_OKHLA</t>
  </si>
  <si>
    <t>w.e.f. 01st Oct 2022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</si>
  <si>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</si>
  <si>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</si>
  <si>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</si>
  <si>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</si>
  <si>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</si>
  <si>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</si>
  <si>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</si>
  <si>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</si>
  <si>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</si>
  <si>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</si>
  <si>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</si>
  <si>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</si>
  <si>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</si>
  <si>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</si>
  <si>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</si>
  <si>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</si>
  <si>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</si>
  <si>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</si>
  <si>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</si>
  <si>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</si>
  <si>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</si>
  <si>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</si>
  <si>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</si>
  <si>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</si>
  <si>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</si>
  <si>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</si>
  <si>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</si>
  <si>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</si>
  <si>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</si>
  <si>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</si>
  <si>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</si>
  <si>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</si>
  <si>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</si>
  <si>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</si>
  <si>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</si>
  <si>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</si>
  <si>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</si>
  <si>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</si>
  <si>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</si>
  <si>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</si>
  <si>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</si>
  <si>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</si>
  <si>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</si>
  <si>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</si>
  <si>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</si>
  <si>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</si>
  <si>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</si>
  <si>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</si>
  <si>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</si>
  <si>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</si>
  <si>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</si>
  <si>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</si>
  <si>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</si>
  <si>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</si>
  <si>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</si>
  <si>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</si>
  <si>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</si>
  <si>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</si>
  <si>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</si>
  <si>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</si>
  <si>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</si>
  <si>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</si>
  <si>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</si>
  <si>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</si>
  <si>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</si>
  <si>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</si>
  <si>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</si>
  <si>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</si>
  <si>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</si>
  <si>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</si>
  <si>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</si>
  <si>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</si>
  <si>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Entt</t>
  </si>
  <si>
    <t>Delhi PP</t>
  </si>
  <si>
    <t>Final</t>
  </si>
  <si>
    <t>K</t>
  </si>
  <si>
    <t>row</t>
  </si>
  <si>
    <t>Exbus</t>
  </si>
  <si>
    <t>Generator Column</t>
  </si>
  <si>
    <t>Allocation sheet row</t>
  </si>
  <si>
    <t>w.e.f 01.07.2023 to 31.10.2023</t>
  </si>
  <si>
    <t xml:space="preserve">Nathpa Jhakri HEP </t>
  </si>
  <si>
    <t>Narora APS</t>
  </si>
  <si>
    <t>RAPP (C )</t>
  </si>
  <si>
    <t>No Power schedule to Delhi</t>
  </si>
  <si>
    <t>LT_NR_2023_07  BRPL</t>
  </si>
  <si>
    <t>LT_NR_2023_10 BYPL</t>
  </si>
  <si>
    <t xml:space="preserve"> w.e.f. 26th July 2023</t>
  </si>
  <si>
    <t xml:space="preserve"> Avikaran Solar (REMC)</t>
  </si>
  <si>
    <t>NR/01102023/06022042/L_NR_2012_02</t>
  </si>
  <si>
    <t>NR/01102023/06022042/L_NR_2012_07</t>
  </si>
  <si>
    <t>NR/01102023/25122043/GNA_MEJA_DELHI</t>
  </si>
  <si>
    <t>NR/01102023/31052040/LT-31</t>
  </si>
  <si>
    <t>NR/01102023/30042040/GNA_LT_35</t>
  </si>
  <si>
    <t>NR/01102023/30042040/GNA_LT_36</t>
  </si>
  <si>
    <t>NR/01102023/19072037/LT-05</t>
  </si>
  <si>
    <t>NR/01102023/23072042/L_NR_2012_04</t>
  </si>
  <si>
    <t>NR/01102023/15082037/GNA_NR_2012_01</t>
  </si>
  <si>
    <t>NR/01102023/22052037/LT-59</t>
  </si>
  <si>
    <t>SR/01102023/07102043/L_NR_2018_61</t>
  </si>
  <si>
    <t>WR/01102023/29112042/RUMS(L_NR_2019_06)</t>
  </si>
  <si>
    <t>WR/01102023/29112042/RUMS(L_NR_2019_07)</t>
  </si>
  <si>
    <t>WR/01102023/29112042/L_NR_2019_05</t>
  </si>
  <si>
    <t>NR/01102023/31102037/L_NR_2019_11</t>
  </si>
  <si>
    <t>NR/01102023/05012040/L_NR_2020_02</t>
  </si>
  <si>
    <t>WR/01102023/31032046/L_NR_2020_05</t>
  </si>
  <si>
    <t>WR/01102023/01102023/L_NR_2020_06</t>
  </si>
  <si>
    <t>WR/01102023/24112044/L_NR_2020_07</t>
  </si>
  <si>
    <t>NR/01102023/13082046/L_NR_2021_12</t>
  </si>
  <si>
    <t>NR/01102023/02122045/L_NR_2021_13</t>
  </si>
  <si>
    <t>NR/01102023/08032047/L_NR_2021_14</t>
  </si>
  <si>
    <t>NR/01102023/25072045/L_NR_2021_15</t>
  </si>
  <si>
    <t>WR/01102023/16072048/L_NR_2022_08</t>
  </si>
  <si>
    <t>WR/01102023/01102023/L_NR_2022_09</t>
  </si>
  <si>
    <t>WR/01102023/30052048/L_NR_2022_10</t>
  </si>
  <si>
    <t>NR/01102023/27052033/DIAPL(L_NR_2023_04)</t>
  </si>
  <si>
    <t>NR/26072023/31072042/L_NR_2023_07</t>
  </si>
  <si>
    <t>NR/26072023/25122043/L_NR_2023_10</t>
  </si>
  <si>
    <t>NR/22102023/11042047/L_NR_2021_17</t>
  </si>
  <si>
    <t>NR/22102023/11042047/L_NR_2021_16</t>
  </si>
  <si>
    <t>w.e.f. 01.11.2023</t>
  </si>
  <si>
    <t>w.e.f. From 01.11.2023</t>
  </si>
  <si>
    <t>HPX Purchase</t>
  </si>
  <si>
    <t>HPX    Sale</t>
  </si>
  <si>
    <t>BSES Rajdhani Power Ltd</t>
  </si>
  <si>
    <t>59IS2023/12/09</t>
  </si>
  <si>
    <t>HP</t>
  </si>
  <si>
    <t>NR/2023/17525/A</t>
  </si>
  <si>
    <t>AEML</t>
  </si>
  <si>
    <t>WR/2023/19446/A</t>
  </si>
  <si>
    <t>SNJSUGARLTDAP</t>
  </si>
  <si>
    <t>NR/2023/18062/A/1507</t>
  </si>
  <si>
    <t>RUVNL</t>
  </si>
  <si>
    <t>NR/2023/17270/A</t>
  </si>
  <si>
    <t>GOA_Beneficiary</t>
  </si>
  <si>
    <t>WR/2023/20256/A/1602</t>
  </si>
  <si>
    <t>WR/2023/20577/A/1607</t>
  </si>
  <si>
    <t>ITCWIND</t>
  </si>
  <si>
    <t>NR/2023/18074/A/1528</t>
  </si>
  <si>
    <t>CHANJUII</t>
  </si>
  <si>
    <t>NR/2023/18132/C</t>
  </si>
  <si>
    <t>RSRPL_BKN</t>
  </si>
  <si>
    <t>NR/2023/18135/C</t>
  </si>
  <si>
    <t>NR/2023/18133/C</t>
  </si>
  <si>
    <t>BSHP</t>
  </si>
  <si>
    <t>NR/2023/18105/A/1506</t>
  </si>
  <si>
    <t>BCMLB001</t>
  </si>
  <si>
    <t>NR/2023/18134/C</t>
  </si>
  <si>
    <t>UTTARAKHAND</t>
  </si>
  <si>
    <t>NR/01122023/31122023/5412UPCL/CE(Comm)/SE/Banking dt. 17.11.2023</t>
  </si>
  <si>
    <t>NR/01122023/15122023/HP-15</t>
  </si>
  <si>
    <t>SBSRPC11PL_BKN</t>
  </si>
  <si>
    <t>NR/01102023/02012046/L_NR_2021_17</t>
  </si>
  <si>
    <t>KSEB</t>
  </si>
  <si>
    <t>SR/01122023/31122023/BYPL_KSEB_DEC23</t>
  </si>
  <si>
    <t>NR/08122023/15122023/HP-19</t>
  </si>
  <si>
    <t>PX</t>
  </si>
  <si>
    <t>DELHI</t>
  </si>
  <si>
    <t>Column1</t>
  </si>
  <si>
    <t>DELHI-PX</t>
  </si>
  <si>
    <t>East_Delhi_Waste_Processing_Company_Limited_(EDWPCL)</t>
  </si>
</sst>
</file>

<file path=xl/styles.xml><?xml version="1.0" encoding="utf-8"?>
<styleSheet xmlns="http://schemas.openxmlformats.org/spreadsheetml/2006/main">
  <numFmts count="5">
    <numFmt numFmtId="164" formatCode="0.00000"/>
    <numFmt numFmtId="165" formatCode="0.000000"/>
    <numFmt numFmtId="166" formatCode="0.000"/>
    <numFmt numFmtId="167" formatCode="0.0"/>
    <numFmt numFmtId="168" formatCode="[$-409]d\-mmm\-yy;@"/>
  </numFmts>
  <fonts count="8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37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166" fontId="0" fillId="10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166" fontId="0" fillId="27" borderId="0" xfId="0" applyNumberFormat="1" applyFill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Border="1" applyAlignment="1">
      <alignment horizontal="center"/>
    </xf>
    <xf numFmtId="167" fontId="0" fillId="0" borderId="0" xfId="0" applyNumberFormat="1"/>
    <xf numFmtId="0" fontId="0" fillId="0" borderId="42" xfId="0" applyBorder="1"/>
    <xf numFmtId="0" fontId="0" fillId="0" borderId="45" xfId="0" applyBorder="1"/>
    <xf numFmtId="0" fontId="0" fillId="0" borderId="46" xfId="0" applyBorder="1"/>
    <xf numFmtId="0" fontId="0" fillId="0" borderId="24" xfId="0" applyBorder="1"/>
    <xf numFmtId="0" fontId="0" fillId="0" borderId="0" xfId="0" applyBorder="1"/>
    <xf numFmtId="2" fontId="0" fillId="0" borderId="43" xfId="0" applyNumberFormat="1" applyBorder="1"/>
    <xf numFmtId="2" fontId="0" fillId="0" borderId="33" xfId="0" applyNumberFormat="1" applyBorder="1"/>
    <xf numFmtId="2" fontId="0" fillId="0" borderId="19" xfId="0" applyNumberFormat="1" applyBorder="1"/>
    <xf numFmtId="2" fontId="0" fillId="0" borderId="20" xfId="0" applyNumberFormat="1" applyBorder="1"/>
    <xf numFmtId="2" fontId="0" fillId="0" borderId="21" xfId="0" applyNumberFormat="1" applyBorder="1"/>
    <xf numFmtId="2" fontId="0" fillId="0" borderId="18" xfId="0" applyNumberFormat="1" applyBorder="1"/>
    <xf numFmtId="2" fontId="0" fillId="0" borderId="28" xfId="0" applyNumberFormat="1" applyBorder="1"/>
    <xf numFmtId="2" fontId="0" fillId="0" borderId="22" xfId="0" applyNumberFormat="1" applyBorder="1"/>
    <xf numFmtId="2" fontId="0" fillId="0" borderId="29" xfId="0" applyNumberFormat="1" applyBorder="1"/>
    <xf numFmtId="2" fontId="0" fillId="0" borderId="27" xfId="0" applyNumberFormat="1" applyBorder="1"/>
    <xf numFmtId="2" fontId="0" fillId="0" borderId="26" xfId="0" applyNumberFormat="1" applyBorder="1"/>
    <xf numFmtId="2" fontId="0" fillId="0" borderId="47" xfId="0" applyNumberFormat="1" applyBorder="1"/>
    <xf numFmtId="2" fontId="0" fillId="0" borderId="30" xfId="0" applyNumberFormat="1" applyBorder="1"/>
    <xf numFmtId="2" fontId="0" fillId="0" borderId="35" xfId="0" applyNumberFormat="1" applyBorder="1"/>
    <xf numFmtId="2" fontId="0" fillId="0" borderId="46" xfId="0" applyNumberFormat="1" applyBorder="1"/>
    <xf numFmtId="2" fontId="0" fillId="0" borderId="34" xfId="0" applyNumberFormat="1" applyBorder="1"/>
    <xf numFmtId="168" fontId="0" fillId="0" borderId="22" xfId="0" applyNumberFormat="1" applyBorder="1"/>
    <xf numFmtId="168" fontId="0" fillId="0" borderId="0" xfId="0" applyNumberFormat="1" applyAlignment="1">
      <alignment vertical="center" wrapText="1"/>
    </xf>
    <xf numFmtId="168" fontId="1" fillId="0" borderId="0" xfId="1" applyNumberFormat="1"/>
    <xf numFmtId="168" fontId="1" fillId="0" borderId="1" xfId="1" applyNumberFormat="1" applyBorder="1"/>
    <xf numFmtId="0" fontId="0" fillId="0" borderId="0" xfId="0" applyAlignment="1">
      <alignment horizontal="center" vertical="center" wrapText="1"/>
    </xf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0" fontId="0" fillId="0" borderId="0" xfId="0" applyAlignment="1">
      <alignment horizontal="center" vertical="center" wrapText="1"/>
    </xf>
    <xf numFmtId="22" fontId="0" fillId="0" borderId="22" xfId="0" applyNumberFormat="1" applyBorder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  <xf numFmtId="0" fontId="0" fillId="0" borderId="4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11" xfId="0" applyBorder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4.xml"/><Relationship Id="rId7" Type="http://schemas.openxmlformats.org/officeDocument/2006/relationships/worksheet" Target="worksheets/sheet7.xml"/><Relationship Id="rId71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externalLink" Target="externalLinks/externalLink3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>
        <row r="5">
          <cell r="B5">
            <v>265</v>
          </cell>
          <cell r="C5">
            <v>0</v>
          </cell>
          <cell r="D5">
            <v>75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265</v>
          </cell>
          <cell r="C6">
            <v>0</v>
          </cell>
          <cell r="D6">
            <v>75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265</v>
          </cell>
          <cell r="C7">
            <v>0</v>
          </cell>
          <cell r="D7">
            <v>75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265</v>
          </cell>
          <cell r="C8">
            <v>0</v>
          </cell>
          <cell r="D8">
            <v>75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265</v>
          </cell>
          <cell r="C9">
            <v>0</v>
          </cell>
          <cell r="D9">
            <v>75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265</v>
          </cell>
          <cell r="C10">
            <v>0</v>
          </cell>
          <cell r="D10">
            <v>75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265</v>
          </cell>
          <cell r="C11">
            <v>0</v>
          </cell>
          <cell r="D11">
            <v>75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265</v>
          </cell>
          <cell r="C12">
            <v>0</v>
          </cell>
          <cell r="D12">
            <v>75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265</v>
          </cell>
          <cell r="C13">
            <v>0</v>
          </cell>
          <cell r="D13">
            <v>75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265</v>
          </cell>
          <cell r="C14">
            <v>0</v>
          </cell>
          <cell r="D14">
            <v>75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265</v>
          </cell>
          <cell r="C15">
            <v>0</v>
          </cell>
          <cell r="D15">
            <v>75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265</v>
          </cell>
          <cell r="C16">
            <v>0</v>
          </cell>
          <cell r="D16">
            <v>75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265</v>
          </cell>
          <cell r="C17">
            <v>0</v>
          </cell>
          <cell r="D17">
            <v>75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265</v>
          </cell>
          <cell r="C18">
            <v>0</v>
          </cell>
          <cell r="D18">
            <v>75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265</v>
          </cell>
          <cell r="C19">
            <v>0</v>
          </cell>
          <cell r="D19">
            <v>75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265</v>
          </cell>
          <cell r="C20">
            <v>0</v>
          </cell>
          <cell r="D20">
            <v>75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265</v>
          </cell>
          <cell r="C21">
            <v>0</v>
          </cell>
          <cell r="D21">
            <v>75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265</v>
          </cell>
          <cell r="C22">
            <v>0</v>
          </cell>
          <cell r="D22">
            <v>75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265</v>
          </cell>
          <cell r="C23">
            <v>0</v>
          </cell>
          <cell r="D23">
            <v>75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265</v>
          </cell>
          <cell r="C24">
            <v>0</v>
          </cell>
          <cell r="D24">
            <v>75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265</v>
          </cell>
          <cell r="C25">
            <v>0</v>
          </cell>
          <cell r="D25">
            <v>75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265</v>
          </cell>
          <cell r="C26">
            <v>0</v>
          </cell>
          <cell r="D26">
            <v>75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265</v>
          </cell>
          <cell r="C27">
            <v>0</v>
          </cell>
          <cell r="D27">
            <v>75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265</v>
          </cell>
          <cell r="C28">
            <v>0</v>
          </cell>
          <cell r="D28">
            <v>75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265</v>
          </cell>
          <cell r="C29">
            <v>0</v>
          </cell>
          <cell r="D29">
            <v>75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265</v>
          </cell>
          <cell r="C30">
            <v>0</v>
          </cell>
          <cell r="D30">
            <v>75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265</v>
          </cell>
          <cell r="C31">
            <v>0</v>
          </cell>
          <cell r="D31">
            <v>75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265</v>
          </cell>
          <cell r="C32">
            <v>0</v>
          </cell>
          <cell r="D32">
            <v>75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265</v>
          </cell>
          <cell r="C33">
            <v>0</v>
          </cell>
          <cell r="D33">
            <v>75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265</v>
          </cell>
          <cell r="C34">
            <v>0</v>
          </cell>
          <cell r="D34">
            <v>75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265</v>
          </cell>
          <cell r="C35">
            <v>0</v>
          </cell>
          <cell r="D35">
            <v>75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265</v>
          </cell>
          <cell r="C36">
            <v>0</v>
          </cell>
          <cell r="D36">
            <v>75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265</v>
          </cell>
          <cell r="C37">
            <v>0</v>
          </cell>
          <cell r="D37">
            <v>75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265</v>
          </cell>
          <cell r="C38">
            <v>0</v>
          </cell>
          <cell r="D38">
            <v>75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265</v>
          </cell>
          <cell r="C39">
            <v>0</v>
          </cell>
          <cell r="D39">
            <v>75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265</v>
          </cell>
          <cell r="C40">
            <v>0</v>
          </cell>
          <cell r="D40">
            <v>75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265</v>
          </cell>
          <cell r="C41">
            <v>0</v>
          </cell>
          <cell r="D41">
            <v>75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265</v>
          </cell>
          <cell r="C42">
            <v>0</v>
          </cell>
          <cell r="D42">
            <v>75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265</v>
          </cell>
          <cell r="C43">
            <v>0</v>
          </cell>
          <cell r="D43">
            <v>75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265</v>
          </cell>
          <cell r="C44">
            <v>0</v>
          </cell>
          <cell r="D44">
            <v>75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265</v>
          </cell>
          <cell r="C45">
            <v>0</v>
          </cell>
          <cell r="D45">
            <v>75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265</v>
          </cell>
          <cell r="C46">
            <v>0</v>
          </cell>
          <cell r="D46">
            <v>75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265</v>
          </cell>
          <cell r="C47">
            <v>0</v>
          </cell>
          <cell r="D47">
            <v>75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265</v>
          </cell>
          <cell r="C48">
            <v>0</v>
          </cell>
          <cell r="D48">
            <v>75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265</v>
          </cell>
          <cell r="C49">
            <v>0</v>
          </cell>
          <cell r="D49">
            <v>75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265</v>
          </cell>
          <cell r="C50">
            <v>0</v>
          </cell>
          <cell r="D50">
            <v>75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265</v>
          </cell>
          <cell r="C51">
            <v>0</v>
          </cell>
          <cell r="D51">
            <v>75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265</v>
          </cell>
          <cell r="C52">
            <v>0</v>
          </cell>
          <cell r="D52">
            <v>75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265</v>
          </cell>
          <cell r="C53">
            <v>0</v>
          </cell>
          <cell r="D53">
            <v>75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265</v>
          </cell>
          <cell r="C54">
            <v>0</v>
          </cell>
          <cell r="D54">
            <v>75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265</v>
          </cell>
          <cell r="C55">
            <v>0</v>
          </cell>
          <cell r="D55">
            <v>75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265</v>
          </cell>
          <cell r="C56">
            <v>0</v>
          </cell>
          <cell r="D56">
            <v>75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265</v>
          </cell>
          <cell r="C57">
            <v>0</v>
          </cell>
          <cell r="D57">
            <v>75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265</v>
          </cell>
          <cell r="C58">
            <v>0</v>
          </cell>
          <cell r="D58">
            <v>75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265</v>
          </cell>
          <cell r="C59">
            <v>0</v>
          </cell>
          <cell r="D59">
            <v>75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265</v>
          </cell>
          <cell r="C60">
            <v>0</v>
          </cell>
          <cell r="D60">
            <v>75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265</v>
          </cell>
          <cell r="C61">
            <v>0</v>
          </cell>
          <cell r="D61">
            <v>75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265</v>
          </cell>
          <cell r="C62">
            <v>0</v>
          </cell>
          <cell r="D62">
            <v>75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265</v>
          </cell>
          <cell r="C63">
            <v>0</v>
          </cell>
          <cell r="D63">
            <v>75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265</v>
          </cell>
          <cell r="C64">
            <v>0</v>
          </cell>
          <cell r="D64">
            <v>75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265</v>
          </cell>
          <cell r="C65">
            <v>0</v>
          </cell>
          <cell r="D65">
            <v>75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265</v>
          </cell>
          <cell r="C66">
            <v>0</v>
          </cell>
          <cell r="D66">
            <v>75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265</v>
          </cell>
          <cell r="C67">
            <v>0</v>
          </cell>
          <cell r="D67">
            <v>75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265</v>
          </cell>
          <cell r="C68">
            <v>0</v>
          </cell>
          <cell r="D68">
            <v>75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265</v>
          </cell>
          <cell r="C69">
            <v>0</v>
          </cell>
          <cell r="D69">
            <v>75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265</v>
          </cell>
          <cell r="C70">
            <v>0</v>
          </cell>
          <cell r="D70">
            <v>75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265</v>
          </cell>
          <cell r="C71">
            <v>0</v>
          </cell>
          <cell r="D71">
            <v>75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265</v>
          </cell>
          <cell r="C72">
            <v>0</v>
          </cell>
          <cell r="D72">
            <v>75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265</v>
          </cell>
          <cell r="C73">
            <v>0</v>
          </cell>
          <cell r="D73">
            <v>75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265</v>
          </cell>
          <cell r="C74">
            <v>0</v>
          </cell>
          <cell r="D74">
            <v>75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265</v>
          </cell>
          <cell r="C75">
            <v>0</v>
          </cell>
          <cell r="D75">
            <v>75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265</v>
          </cell>
          <cell r="C76">
            <v>0</v>
          </cell>
          <cell r="D76">
            <v>75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265</v>
          </cell>
          <cell r="C77">
            <v>0</v>
          </cell>
          <cell r="D77">
            <v>75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265</v>
          </cell>
          <cell r="C78">
            <v>0</v>
          </cell>
          <cell r="D78">
            <v>75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265</v>
          </cell>
          <cell r="C79">
            <v>0</v>
          </cell>
          <cell r="D79">
            <v>75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265</v>
          </cell>
          <cell r="C80">
            <v>0</v>
          </cell>
          <cell r="D80">
            <v>75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265</v>
          </cell>
          <cell r="C81">
            <v>0</v>
          </cell>
          <cell r="D81">
            <v>75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265</v>
          </cell>
          <cell r="C82">
            <v>0</v>
          </cell>
          <cell r="D82">
            <v>75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265</v>
          </cell>
          <cell r="C83">
            <v>0</v>
          </cell>
          <cell r="D83">
            <v>75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265</v>
          </cell>
          <cell r="C84">
            <v>0</v>
          </cell>
          <cell r="D84">
            <v>75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265</v>
          </cell>
          <cell r="C85">
            <v>0</v>
          </cell>
          <cell r="D85">
            <v>75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265</v>
          </cell>
          <cell r="C86">
            <v>0</v>
          </cell>
          <cell r="D86">
            <v>75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265</v>
          </cell>
          <cell r="C87">
            <v>0</v>
          </cell>
          <cell r="D87">
            <v>75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265</v>
          </cell>
          <cell r="C88">
            <v>0</v>
          </cell>
          <cell r="D88">
            <v>75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265</v>
          </cell>
          <cell r="C89">
            <v>0</v>
          </cell>
          <cell r="D89">
            <v>75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265</v>
          </cell>
          <cell r="C90">
            <v>0</v>
          </cell>
          <cell r="D90">
            <v>75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265</v>
          </cell>
          <cell r="C91">
            <v>0</v>
          </cell>
          <cell r="D91">
            <v>75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265</v>
          </cell>
          <cell r="C92">
            <v>0</v>
          </cell>
          <cell r="D92">
            <v>75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265</v>
          </cell>
          <cell r="C93">
            <v>0</v>
          </cell>
          <cell r="D93">
            <v>75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265</v>
          </cell>
          <cell r="C94">
            <v>0</v>
          </cell>
          <cell r="D94">
            <v>75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265</v>
          </cell>
          <cell r="C95">
            <v>0</v>
          </cell>
          <cell r="D95">
            <v>75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265</v>
          </cell>
          <cell r="C96">
            <v>0</v>
          </cell>
          <cell r="D96">
            <v>75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265</v>
          </cell>
          <cell r="C97">
            <v>0</v>
          </cell>
          <cell r="D97">
            <v>75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265</v>
          </cell>
          <cell r="C98">
            <v>0</v>
          </cell>
          <cell r="D98">
            <v>75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265</v>
          </cell>
          <cell r="C99">
            <v>0</v>
          </cell>
          <cell r="D99">
            <v>75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265</v>
          </cell>
          <cell r="C100">
            <v>0</v>
          </cell>
          <cell r="D100">
            <v>75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>
        <row r="5">
          <cell r="B5">
            <v>0</v>
          </cell>
          <cell r="C5">
            <v>60</v>
          </cell>
          <cell r="D5">
            <v>0</v>
          </cell>
          <cell r="E5">
            <v>0</v>
          </cell>
          <cell r="H5">
            <v>0</v>
          </cell>
          <cell r="I5">
            <v>27.33</v>
          </cell>
          <cell r="J5">
            <v>0</v>
          </cell>
          <cell r="K5">
            <v>0</v>
          </cell>
        </row>
        <row r="6">
          <cell r="B6">
            <v>0</v>
          </cell>
          <cell r="C6">
            <v>60</v>
          </cell>
          <cell r="D6">
            <v>0</v>
          </cell>
          <cell r="E6">
            <v>0</v>
          </cell>
          <cell r="H6">
            <v>0</v>
          </cell>
          <cell r="I6">
            <v>27.33</v>
          </cell>
          <cell r="J6">
            <v>0</v>
          </cell>
          <cell r="K6">
            <v>0</v>
          </cell>
        </row>
        <row r="7">
          <cell r="B7">
            <v>0</v>
          </cell>
          <cell r="C7">
            <v>60</v>
          </cell>
          <cell r="D7">
            <v>0</v>
          </cell>
          <cell r="E7">
            <v>0</v>
          </cell>
          <cell r="H7">
            <v>0</v>
          </cell>
          <cell r="I7">
            <v>28</v>
          </cell>
          <cell r="J7">
            <v>0</v>
          </cell>
          <cell r="K7">
            <v>0</v>
          </cell>
        </row>
        <row r="8">
          <cell r="B8">
            <v>0</v>
          </cell>
          <cell r="C8">
            <v>60</v>
          </cell>
          <cell r="D8">
            <v>0</v>
          </cell>
          <cell r="E8">
            <v>0</v>
          </cell>
          <cell r="H8">
            <v>0</v>
          </cell>
          <cell r="I8">
            <v>28</v>
          </cell>
          <cell r="J8">
            <v>0</v>
          </cell>
          <cell r="K8">
            <v>0</v>
          </cell>
        </row>
        <row r="9">
          <cell r="B9">
            <v>0</v>
          </cell>
          <cell r="C9">
            <v>60</v>
          </cell>
          <cell r="D9">
            <v>0</v>
          </cell>
          <cell r="E9">
            <v>0</v>
          </cell>
          <cell r="H9">
            <v>0</v>
          </cell>
          <cell r="I9">
            <v>28</v>
          </cell>
          <cell r="J9">
            <v>0</v>
          </cell>
          <cell r="K9">
            <v>0</v>
          </cell>
        </row>
        <row r="10">
          <cell r="B10">
            <v>0</v>
          </cell>
          <cell r="C10">
            <v>60</v>
          </cell>
          <cell r="D10">
            <v>0</v>
          </cell>
          <cell r="E10">
            <v>0</v>
          </cell>
          <cell r="H10">
            <v>0</v>
          </cell>
          <cell r="I10">
            <v>28</v>
          </cell>
          <cell r="J10">
            <v>0</v>
          </cell>
          <cell r="K10">
            <v>0</v>
          </cell>
        </row>
        <row r="11">
          <cell r="B11">
            <v>0</v>
          </cell>
          <cell r="C11">
            <v>60</v>
          </cell>
          <cell r="D11">
            <v>0</v>
          </cell>
          <cell r="E11">
            <v>0</v>
          </cell>
          <cell r="H11">
            <v>0</v>
          </cell>
          <cell r="I11">
            <v>28</v>
          </cell>
          <cell r="J11">
            <v>0</v>
          </cell>
          <cell r="K11">
            <v>0</v>
          </cell>
        </row>
        <row r="12">
          <cell r="B12">
            <v>0</v>
          </cell>
          <cell r="C12">
            <v>60</v>
          </cell>
          <cell r="D12">
            <v>0</v>
          </cell>
          <cell r="E12">
            <v>0</v>
          </cell>
          <cell r="H12">
            <v>0</v>
          </cell>
          <cell r="I12">
            <v>28</v>
          </cell>
          <cell r="J12">
            <v>0</v>
          </cell>
          <cell r="K12">
            <v>0</v>
          </cell>
        </row>
        <row r="13">
          <cell r="B13">
            <v>0</v>
          </cell>
          <cell r="C13">
            <v>60</v>
          </cell>
          <cell r="D13">
            <v>0</v>
          </cell>
          <cell r="E13">
            <v>0</v>
          </cell>
          <cell r="H13">
            <v>0</v>
          </cell>
          <cell r="I13">
            <v>28</v>
          </cell>
          <cell r="J13">
            <v>0</v>
          </cell>
          <cell r="K13">
            <v>0</v>
          </cell>
        </row>
        <row r="14">
          <cell r="B14">
            <v>0</v>
          </cell>
          <cell r="C14">
            <v>60</v>
          </cell>
          <cell r="D14">
            <v>0</v>
          </cell>
          <cell r="E14">
            <v>0</v>
          </cell>
          <cell r="H14">
            <v>0</v>
          </cell>
          <cell r="I14">
            <v>28</v>
          </cell>
          <cell r="J14">
            <v>0</v>
          </cell>
          <cell r="K14">
            <v>0</v>
          </cell>
        </row>
        <row r="15">
          <cell r="B15">
            <v>0</v>
          </cell>
          <cell r="C15">
            <v>60</v>
          </cell>
          <cell r="D15">
            <v>0</v>
          </cell>
          <cell r="E15">
            <v>0</v>
          </cell>
          <cell r="H15">
            <v>0</v>
          </cell>
          <cell r="I15">
            <v>28</v>
          </cell>
          <cell r="J15">
            <v>0</v>
          </cell>
          <cell r="K15">
            <v>0</v>
          </cell>
        </row>
        <row r="16">
          <cell r="B16">
            <v>0</v>
          </cell>
          <cell r="C16">
            <v>60</v>
          </cell>
          <cell r="D16">
            <v>0</v>
          </cell>
          <cell r="E16">
            <v>0</v>
          </cell>
          <cell r="H16">
            <v>0</v>
          </cell>
          <cell r="I16">
            <v>28</v>
          </cell>
          <cell r="J16">
            <v>0</v>
          </cell>
          <cell r="K16">
            <v>0</v>
          </cell>
        </row>
        <row r="17">
          <cell r="B17">
            <v>0</v>
          </cell>
          <cell r="C17">
            <v>60</v>
          </cell>
          <cell r="D17">
            <v>0</v>
          </cell>
          <cell r="E17">
            <v>0</v>
          </cell>
          <cell r="H17">
            <v>0</v>
          </cell>
          <cell r="I17">
            <v>28</v>
          </cell>
          <cell r="J17">
            <v>0</v>
          </cell>
          <cell r="K17">
            <v>0</v>
          </cell>
        </row>
        <row r="18">
          <cell r="B18">
            <v>0</v>
          </cell>
          <cell r="C18">
            <v>60</v>
          </cell>
          <cell r="D18">
            <v>0</v>
          </cell>
          <cell r="E18">
            <v>0</v>
          </cell>
          <cell r="H18">
            <v>0</v>
          </cell>
          <cell r="I18">
            <v>28</v>
          </cell>
          <cell r="J18">
            <v>0</v>
          </cell>
          <cell r="K18">
            <v>0</v>
          </cell>
        </row>
        <row r="19">
          <cell r="B19">
            <v>0</v>
          </cell>
          <cell r="C19">
            <v>60</v>
          </cell>
          <cell r="D19">
            <v>0</v>
          </cell>
          <cell r="E19">
            <v>0</v>
          </cell>
          <cell r="H19">
            <v>0</v>
          </cell>
          <cell r="I19">
            <v>28</v>
          </cell>
          <cell r="J19">
            <v>0</v>
          </cell>
          <cell r="K19">
            <v>0</v>
          </cell>
        </row>
        <row r="20">
          <cell r="B20">
            <v>0</v>
          </cell>
          <cell r="C20">
            <v>60</v>
          </cell>
          <cell r="D20">
            <v>0</v>
          </cell>
          <cell r="E20">
            <v>0</v>
          </cell>
          <cell r="H20">
            <v>0</v>
          </cell>
          <cell r="I20">
            <v>28</v>
          </cell>
          <cell r="J20">
            <v>0</v>
          </cell>
          <cell r="K20">
            <v>0</v>
          </cell>
        </row>
        <row r="21">
          <cell r="B21">
            <v>0</v>
          </cell>
          <cell r="C21">
            <v>60</v>
          </cell>
          <cell r="D21">
            <v>0</v>
          </cell>
          <cell r="E21">
            <v>0</v>
          </cell>
          <cell r="H21">
            <v>0</v>
          </cell>
          <cell r="I21">
            <v>28</v>
          </cell>
          <cell r="J21">
            <v>0</v>
          </cell>
          <cell r="K21">
            <v>0</v>
          </cell>
        </row>
        <row r="22">
          <cell r="B22">
            <v>0</v>
          </cell>
          <cell r="C22">
            <v>60</v>
          </cell>
          <cell r="D22">
            <v>0</v>
          </cell>
          <cell r="E22">
            <v>0</v>
          </cell>
          <cell r="H22">
            <v>0</v>
          </cell>
          <cell r="I22">
            <v>28</v>
          </cell>
          <cell r="J22">
            <v>0</v>
          </cell>
          <cell r="K22">
            <v>0</v>
          </cell>
        </row>
        <row r="23">
          <cell r="B23">
            <v>0</v>
          </cell>
          <cell r="C23">
            <v>60</v>
          </cell>
          <cell r="D23">
            <v>0</v>
          </cell>
          <cell r="E23">
            <v>0</v>
          </cell>
          <cell r="H23">
            <v>0</v>
          </cell>
          <cell r="I23">
            <v>28</v>
          </cell>
          <cell r="J23">
            <v>0</v>
          </cell>
          <cell r="K23">
            <v>0</v>
          </cell>
        </row>
        <row r="24">
          <cell r="B24">
            <v>0</v>
          </cell>
          <cell r="C24">
            <v>60</v>
          </cell>
          <cell r="D24">
            <v>0</v>
          </cell>
          <cell r="E24">
            <v>0</v>
          </cell>
          <cell r="H24">
            <v>0</v>
          </cell>
          <cell r="I24">
            <v>28</v>
          </cell>
          <cell r="J24">
            <v>0</v>
          </cell>
          <cell r="K24">
            <v>0</v>
          </cell>
        </row>
        <row r="25">
          <cell r="B25">
            <v>0</v>
          </cell>
          <cell r="C25">
            <v>60</v>
          </cell>
          <cell r="D25">
            <v>0</v>
          </cell>
          <cell r="E25">
            <v>0</v>
          </cell>
          <cell r="H25">
            <v>0</v>
          </cell>
          <cell r="I25">
            <v>28</v>
          </cell>
          <cell r="J25">
            <v>0</v>
          </cell>
          <cell r="K25">
            <v>0</v>
          </cell>
        </row>
        <row r="26">
          <cell r="B26">
            <v>0</v>
          </cell>
          <cell r="C26">
            <v>60</v>
          </cell>
          <cell r="D26">
            <v>0</v>
          </cell>
          <cell r="E26">
            <v>0</v>
          </cell>
          <cell r="H26">
            <v>0</v>
          </cell>
          <cell r="I26">
            <v>28</v>
          </cell>
          <cell r="J26">
            <v>0</v>
          </cell>
          <cell r="K26">
            <v>0</v>
          </cell>
        </row>
        <row r="27">
          <cell r="B27">
            <v>0</v>
          </cell>
          <cell r="C27">
            <v>60</v>
          </cell>
          <cell r="D27">
            <v>0</v>
          </cell>
          <cell r="E27">
            <v>0</v>
          </cell>
          <cell r="H27">
            <v>0</v>
          </cell>
          <cell r="I27">
            <v>28</v>
          </cell>
          <cell r="J27">
            <v>0</v>
          </cell>
          <cell r="K27">
            <v>0</v>
          </cell>
        </row>
        <row r="28">
          <cell r="B28">
            <v>0</v>
          </cell>
          <cell r="C28">
            <v>60</v>
          </cell>
          <cell r="D28">
            <v>0</v>
          </cell>
          <cell r="E28">
            <v>0</v>
          </cell>
          <cell r="H28">
            <v>0</v>
          </cell>
          <cell r="I28">
            <v>28</v>
          </cell>
          <cell r="J28">
            <v>0</v>
          </cell>
          <cell r="K28">
            <v>0</v>
          </cell>
        </row>
        <row r="29">
          <cell r="B29">
            <v>0</v>
          </cell>
          <cell r="C29">
            <v>60</v>
          </cell>
          <cell r="D29">
            <v>0</v>
          </cell>
          <cell r="E29">
            <v>0</v>
          </cell>
          <cell r="H29">
            <v>0</v>
          </cell>
          <cell r="I29">
            <v>28</v>
          </cell>
          <cell r="J29">
            <v>0</v>
          </cell>
          <cell r="K29">
            <v>0</v>
          </cell>
        </row>
        <row r="30">
          <cell r="B30">
            <v>0</v>
          </cell>
          <cell r="C30">
            <v>60</v>
          </cell>
          <cell r="D30">
            <v>0</v>
          </cell>
          <cell r="E30">
            <v>0</v>
          </cell>
          <cell r="H30">
            <v>0</v>
          </cell>
          <cell r="I30">
            <v>28</v>
          </cell>
          <cell r="J30">
            <v>0</v>
          </cell>
          <cell r="K30">
            <v>0</v>
          </cell>
        </row>
        <row r="31">
          <cell r="B31">
            <v>0</v>
          </cell>
          <cell r="C31">
            <v>60</v>
          </cell>
          <cell r="D31">
            <v>0</v>
          </cell>
          <cell r="E31">
            <v>0</v>
          </cell>
          <cell r="H31">
            <v>0</v>
          </cell>
          <cell r="I31">
            <v>28</v>
          </cell>
          <cell r="J31">
            <v>0</v>
          </cell>
          <cell r="K31">
            <v>0</v>
          </cell>
        </row>
        <row r="32">
          <cell r="B32">
            <v>0</v>
          </cell>
          <cell r="C32">
            <v>60</v>
          </cell>
          <cell r="D32">
            <v>0</v>
          </cell>
          <cell r="E32">
            <v>0</v>
          </cell>
          <cell r="H32">
            <v>0</v>
          </cell>
          <cell r="I32">
            <v>28</v>
          </cell>
          <cell r="J32">
            <v>0</v>
          </cell>
          <cell r="K32">
            <v>0</v>
          </cell>
        </row>
        <row r="33">
          <cell r="B33">
            <v>0</v>
          </cell>
          <cell r="C33">
            <v>60</v>
          </cell>
          <cell r="D33">
            <v>0</v>
          </cell>
          <cell r="E33">
            <v>0</v>
          </cell>
          <cell r="H33">
            <v>0</v>
          </cell>
          <cell r="I33">
            <v>28</v>
          </cell>
          <cell r="J33">
            <v>0</v>
          </cell>
          <cell r="K33">
            <v>0</v>
          </cell>
        </row>
        <row r="34">
          <cell r="B34">
            <v>0</v>
          </cell>
          <cell r="C34">
            <v>60</v>
          </cell>
          <cell r="D34">
            <v>0</v>
          </cell>
          <cell r="E34">
            <v>0</v>
          </cell>
          <cell r="H34">
            <v>0</v>
          </cell>
          <cell r="I34">
            <v>29</v>
          </cell>
          <cell r="J34">
            <v>0</v>
          </cell>
          <cell r="K34">
            <v>0</v>
          </cell>
        </row>
        <row r="35">
          <cell r="B35">
            <v>0</v>
          </cell>
          <cell r="C35">
            <v>60</v>
          </cell>
          <cell r="D35">
            <v>0</v>
          </cell>
          <cell r="E35">
            <v>0</v>
          </cell>
          <cell r="H35">
            <v>0</v>
          </cell>
          <cell r="I35">
            <v>29</v>
          </cell>
          <cell r="J35">
            <v>0</v>
          </cell>
          <cell r="K35">
            <v>0</v>
          </cell>
        </row>
        <row r="36">
          <cell r="B36">
            <v>0</v>
          </cell>
          <cell r="C36">
            <v>60</v>
          </cell>
          <cell r="D36">
            <v>0</v>
          </cell>
          <cell r="E36">
            <v>0</v>
          </cell>
          <cell r="H36">
            <v>0</v>
          </cell>
          <cell r="I36">
            <v>29</v>
          </cell>
          <cell r="J36">
            <v>0</v>
          </cell>
          <cell r="K36">
            <v>0</v>
          </cell>
        </row>
        <row r="37">
          <cell r="B37">
            <v>0</v>
          </cell>
          <cell r="C37">
            <v>60</v>
          </cell>
          <cell r="D37">
            <v>0</v>
          </cell>
          <cell r="E37">
            <v>0</v>
          </cell>
          <cell r="H37">
            <v>0</v>
          </cell>
          <cell r="I37">
            <v>29</v>
          </cell>
          <cell r="J37">
            <v>0</v>
          </cell>
          <cell r="K37">
            <v>0</v>
          </cell>
        </row>
        <row r="38">
          <cell r="B38">
            <v>0</v>
          </cell>
          <cell r="C38">
            <v>60</v>
          </cell>
          <cell r="D38">
            <v>0</v>
          </cell>
          <cell r="E38">
            <v>0</v>
          </cell>
          <cell r="H38">
            <v>0</v>
          </cell>
          <cell r="I38">
            <v>29</v>
          </cell>
          <cell r="J38">
            <v>0</v>
          </cell>
          <cell r="K38">
            <v>0</v>
          </cell>
        </row>
        <row r="39">
          <cell r="B39">
            <v>0</v>
          </cell>
          <cell r="C39">
            <v>60</v>
          </cell>
          <cell r="D39">
            <v>0</v>
          </cell>
          <cell r="E39">
            <v>0</v>
          </cell>
          <cell r="H39">
            <v>0</v>
          </cell>
          <cell r="I39">
            <v>29</v>
          </cell>
          <cell r="J39">
            <v>0</v>
          </cell>
          <cell r="K39">
            <v>0</v>
          </cell>
        </row>
        <row r="40">
          <cell r="B40">
            <v>0</v>
          </cell>
          <cell r="C40">
            <v>60</v>
          </cell>
          <cell r="D40">
            <v>0</v>
          </cell>
          <cell r="E40">
            <v>0</v>
          </cell>
          <cell r="H40">
            <v>0</v>
          </cell>
          <cell r="I40">
            <v>29</v>
          </cell>
          <cell r="J40">
            <v>0</v>
          </cell>
          <cell r="K40">
            <v>0</v>
          </cell>
        </row>
        <row r="41">
          <cell r="B41">
            <v>0</v>
          </cell>
          <cell r="C41">
            <v>60</v>
          </cell>
          <cell r="D41">
            <v>0</v>
          </cell>
          <cell r="E41">
            <v>0</v>
          </cell>
          <cell r="H41">
            <v>0</v>
          </cell>
          <cell r="I41">
            <v>29</v>
          </cell>
          <cell r="J41">
            <v>0</v>
          </cell>
          <cell r="K41">
            <v>0</v>
          </cell>
        </row>
        <row r="42">
          <cell r="B42">
            <v>0</v>
          </cell>
          <cell r="C42">
            <v>60</v>
          </cell>
          <cell r="D42">
            <v>0</v>
          </cell>
          <cell r="E42">
            <v>0</v>
          </cell>
          <cell r="H42">
            <v>0</v>
          </cell>
          <cell r="I42">
            <v>29</v>
          </cell>
          <cell r="J42">
            <v>0</v>
          </cell>
          <cell r="K42">
            <v>0</v>
          </cell>
        </row>
        <row r="43">
          <cell r="B43">
            <v>0</v>
          </cell>
          <cell r="C43">
            <v>60</v>
          </cell>
          <cell r="D43">
            <v>0</v>
          </cell>
          <cell r="E43">
            <v>0</v>
          </cell>
          <cell r="H43">
            <v>0</v>
          </cell>
          <cell r="I43">
            <v>29</v>
          </cell>
          <cell r="J43">
            <v>0</v>
          </cell>
          <cell r="K43">
            <v>0</v>
          </cell>
        </row>
        <row r="44">
          <cell r="B44">
            <v>0</v>
          </cell>
          <cell r="C44">
            <v>60</v>
          </cell>
          <cell r="D44">
            <v>0</v>
          </cell>
          <cell r="E44">
            <v>0</v>
          </cell>
          <cell r="H44">
            <v>0</v>
          </cell>
          <cell r="I44">
            <v>29</v>
          </cell>
          <cell r="J44">
            <v>0</v>
          </cell>
          <cell r="K44">
            <v>0</v>
          </cell>
        </row>
        <row r="45">
          <cell r="B45">
            <v>0</v>
          </cell>
          <cell r="C45">
            <v>60</v>
          </cell>
          <cell r="D45">
            <v>0</v>
          </cell>
          <cell r="E45">
            <v>0</v>
          </cell>
          <cell r="H45">
            <v>0</v>
          </cell>
          <cell r="I45">
            <v>29</v>
          </cell>
          <cell r="J45">
            <v>0</v>
          </cell>
          <cell r="K45">
            <v>0</v>
          </cell>
        </row>
        <row r="46">
          <cell r="B46">
            <v>0</v>
          </cell>
          <cell r="C46">
            <v>60</v>
          </cell>
          <cell r="D46">
            <v>0</v>
          </cell>
          <cell r="E46">
            <v>0</v>
          </cell>
          <cell r="H46">
            <v>0</v>
          </cell>
          <cell r="I46">
            <v>29</v>
          </cell>
          <cell r="J46">
            <v>0</v>
          </cell>
          <cell r="K46">
            <v>0</v>
          </cell>
        </row>
        <row r="47">
          <cell r="B47">
            <v>0</v>
          </cell>
          <cell r="C47">
            <v>60</v>
          </cell>
          <cell r="D47">
            <v>0</v>
          </cell>
          <cell r="E47">
            <v>0</v>
          </cell>
          <cell r="H47">
            <v>0</v>
          </cell>
          <cell r="I47">
            <v>29</v>
          </cell>
          <cell r="J47">
            <v>0</v>
          </cell>
          <cell r="K47">
            <v>0</v>
          </cell>
        </row>
        <row r="48">
          <cell r="B48">
            <v>0</v>
          </cell>
          <cell r="C48">
            <v>60</v>
          </cell>
          <cell r="D48">
            <v>0</v>
          </cell>
          <cell r="E48">
            <v>0</v>
          </cell>
          <cell r="H48">
            <v>0</v>
          </cell>
          <cell r="I48">
            <v>29</v>
          </cell>
          <cell r="J48">
            <v>0</v>
          </cell>
          <cell r="K48">
            <v>0</v>
          </cell>
        </row>
        <row r="49">
          <cell r="B49">
            <v>0</v>
          </cell>
          <cell r="C49">
            <v>60</v>
          </cell>
          <cell r="D49">
            <v>0</v>
          </cell>
          <cell r="E49">
            <v>0</v>
          </cell>
          <cell r="H49">
            <v>0</v>
          </cell>
          <cell r="I49">
            <v>29</v>
          </cell>
          <cell r="J49">
            <v>0</v>
          </cell>
          <cell r="K49">
            <v>0</v>
          </cell>
        </row>
        <row r="50">
          <cell r="B50">
            <v>0</v>
          </cell>
          <cell r="C50">
            <v>60</v>
          </cell>
          <cell r="D50">
            <v>0</v>
          </cell>
          <cell r="E50">
            <v>0</v>
          </cell>
          <cell r="H50">
            <v>0</v>
          </cell>
          <cell r="I50">
            <v>29</v>
          </cell>
          <cell r="J50">
            <v>0</v>
          </cell>
          <cell r="K50">
            <v>0</v>
          </cell>
        </row>
        <row r="51">
          <cell r="B51">
            <v>0</v>
          </cell>
          <cell r="C51">
            <v>60</v>
          </cell>
          <cell r="D51">
            <v>0</v>
          </cell>
          <cell r="E51">
            <v>0</v>
          </cell>
          <cell r="H51">
            <v>0</v>
          </cell>
          <cell r="I51">
            <v>29</v>
          </cell>
          <cell r="J51">
            <v>0</v>
          </cell>
          <cell r="K51">
            <v>0</v>
          </cell>
        </row>
        <row r="52">
          <cell r="B52">
            <v>0</v>
          </cell>
          <cell r="C52">
            <v>60</v>
          </cell>
          <cell r="D52">
            <v>0</v>
          </cell>
          <cell r="E52">
            <v>0</v>
          </cell>
          <cell r="H52">
            <v>0</v>
          </cell>
          <cell r="I52">
            <v>29</v>
          </cell>
          <cell r="J52">
            <v>0</v>
          </cell>
          <cell r="K52">
            <v>0</v>
          </cell>
        </row>
        <row r="53">
          <cell r="B53">
            <v>0</v>
          </cell>
          <cell r="C53">
            <v>60</v>
          </cell>
          <cell r="D53">
            <v>0</v>
          </cell>
          <cell r="E53">
            <v>0</v>
          </cell>
          <cell r="H53">
            <v>0</v>
          </cell>
          <cell r="I53">
            <v>29</v>
          </cell>
          <cell r="J53">
            <v>0</v>
          </cell>
          <cell r="K53">
            <v>0</v>
          </cell>
        </row>
        <row r="54">
          <cell r="B54">
            <v>0</v>
          </cell>
          <cell r="C54">
            <v>60</v>
          </cell>
          <cell r="D54">
            <v>0</v>
          </cell>
          <cell r="E54">
            <v>0</v>
          </cell>
          <cell r="H54">
            <v>0</v>
          </cell>
          <cell r="I54">
            <v>29</v>
          </cell>
          <cell r="J54">
            <v>0</v>
          </cell>
          <cell r="K54">
            <v>0</v>
          </cell>
        </row>
        <row r="55">
          <cell r="B55">
            <v>0</v>
          </cell>
          <cell r="C55">
            <v>60</v>
          </cell>
          <cell r="D55">
            <v>0</v>
          </cell>
          <cell r="E55">
            <v>0</v>
          </cell>
          <cell r="H55">
            <v>0</v>
          </cell>
          <cell r="I55">
            <v>29</v>
          </cell>
          <cell r="J55">
            <v>0</v>
          </cell>
          <cell r="K55">
            <v>0</v>
          </cell>
        </row>
        <row r="56">
          <cell r="B56">
            <v>0</v>
          </cell>
          <cell r="C56">
            <v>60</v>
          </cell>
          <cell r="D56">
            <v>0</v>
          </cell>
          <cell r="E56">
            <v>0</v>
          </cell>
          <cell r="H56">
            <v>0</v>
          </cell>
          <cell r="I56">
            <v>29</v>
          </cell>
          <cell r="J56">
            <v>0</v>
          </cell>
          <cell r="K56">
            <v>0</v>
          </cell>
        </row>
        <row r="57">
          <cell r="B57">
            <v>0</v>
          </cell>
          <cell r="C57">
            <v>60</v>
          </cell>
          <cell r="D57">
            <v>0</v>
          </cell>
          <cell r="E57">
            <v>0</v>
          </cell>
          <cell r="H57">
            <v>0</v>
          </cell>
          <cell r="I57">
            <v>29</v>
          </cell>
          <cell r="J57">
            <v>0</v>
          </cell>
          <cell r="K57">
            <v>0</v>
          </cell>
        </row>
        <row r="58">
          <cell r="B58">
            <v>0</v>
          </cell>
          <cell r="C58">
            <v>60</v>
          </cell>
          <cell r="D58">
            <v>0</v>
          </cell>
          <cell r="E58">
            <v>0</v>
          </cell>
          <cell r="H58">
            <v>0</v>
          </cell>
          <cell r="I58">
            <v>29</v>
          </cell>
          <cell r="J58">
            <v>0</v>
          </cell>
          <cell r="K58">
            <v>0</v>
          </cell>
        </row>
        <row r="59">
          <cell r="B59">
            <v>0</v>
          </cell>
          <cell r="C59">
            <v>60</v>
          </cell>
          <cell r="D59">
            <v>0</v>
          </cell>
          <cell r="E59">
            <v>0</v>
          </cell>
          <cell r="H59">
            <v>0</v>
          </cell>
          <cell r="I59">
            <v>29</v>
          </cell>
          <cell r="J59">
            <v>0</v>
          </cell>
          <cell r="K59">
            <v>0</v>
          </cell>
        </row>
        <row r="60">
          <cell r="B60">
            <v>0</v>
          </cell>
          <cell r="C60">
            <v>60</v>
          </cell>
          <cell r="D60">
            <v>0</v>
          </cell>
          <cell r="E60">
            <v>0</v>
          </cell>
          <cell r="H60">
            <v>0</v>
          </cell>
          <cell r="I60">
            <v>29</v>
          </cell>
          <cell r="J60">
            <v>0</v>
          </cell>
          <cell r="K60">
            <v>0</v>
          </cell>
        </row>
        <row r="61">
          <cell r="B61">
            <v>0</v>
          </cell>
          <cell r="C61">
            <v>60</v>
          </cell>
          <cell r="D61">
            <v>0</v>
          </cell>
          <cell r="E61">
            <v>0</v>
          </cell>
          <cell r="H61">
            <v>0</v>
          </cell>
          <cell r="I61">
            <v>29</v>
          </cell>
          <cell r="J61">
            <v>0</v>
          </cell>
          <cell r="K61">
            <v>0</v>
          </cell>
        </row>
        <row r="62">
          <cell r="B62">
            <v>0</v>
          </cell>
          <cell r="C62">
            <v>60</v>
          </cell>
          <cell r="D62">
            <v>0</v>
          </cell>
          <cell r="E62">
            <v>0</v>
          </cell>
          <cell r="H62">
            <v>0</v>
          </cell>
          <cell r="I62">
            <v>29</v>
          </cell>
          <cell r="J62">
            <v>0</v>
          </cell>
          <cell r="K62">
            <v>0</v>
          </cell>
        </row>
        <row r="63">
          <cell r="B63">
            <v>0</v>
          </cell>
          <cell r="C63">
            <v>60</v>
          </cell>
          <cell r="D63">
            <v>0</v>
          </cell>
          <cell r="E63">
            <v>0</v>
          </cell>
          <cell r="H63">
            <v>0</v>
          </cell>
          <cell r="I63">
            <v>29</v>
          </cell>
          <cell r="J63">
            <v>0</v>
          </cell>
          <cell r="K63">
            <v>0</v>
          </cell>
        </row>
        <row r="64">
          <cell r="B64">
            <v>0</v>
          </cell>
          <cell r="C64">
            <v>60</v>
          </cell>
          <cell r="D64">
            <v>0</v>
          </cell>
          <cell r="E64">
            <v>0</v>
          </cell>
          <cell r="H64">
            <v>0</v>
          </cell>
          <cell r="I64">
            <v>29</v>
          </cell>
          <cell r="J64">
            <v>0</v>
          </cell>
          <cell r="K64">
            <v>0</v>
          </cell>
        </row>
        <row r="65">
          <cell r="B65">
            <v>0</v>
          </cell>
          <cell r="C65">
            <v>60</v>
          </cell>
          <cell r="D65">
            <v>0</v>
          </cell>
          <cell r="E65">
            <v>0</v>
          </cell>
          <cell r="H65">
            <v>0</v>
          </cell>
          <cell r="I65">
            <v>29</v>
          </cell>
          <cell r="J65">
            <v>0</v>
          </cell>
          <cell r="K65">
            <v>0</v>
          </cell>
        </row>
        <row r="66">
          <cell r="B66">
            <v>0</v>
          </cell>
          <cell r="C66">
            <v>60</v>
          </cell>
          <cell r="D66">
            <v>0</v>
          </cell>
          <cell r="E66">
            <v>0</v>
          </cell>
          <cell r="H66">
            <v>0</v>
          </cell>
          <cell r="I66">
            <v>29</v>
          </cell>
          <cell r="J66">
            <v>0</v>
          </cell>
          <cell r="K66">
            <v>0</v>
          </cell>
        </row>
        <row r="67">
          <cell r="B67">
            <v>0</v>
          </cell>
          <cell r="C67">
            <v>60</v>
          </cell>
          <cell r="D67">
            <v>0</v>
          </cell>
          <cell r="E67">
            <v>0</v>
          </cell>
          <cell r="H67">
            <v>0</v>
          </cell>
          <cell r="I67">
            <v>29</v>
          </cell>
          <cell r="J67">
            <v>0</v>
          </cell>
          <cell r="K67">
            <v>0</v>
          </cell>
        </row>
        <row r="68">
          <cell r="B68">
            <v>0</v>
          </cell>
          <cell r="C68">
            <v>60</v>
          </cell>
          <cell r="D68">
            <v>0</v>
          </cell>
          <cell r="E68">
            <v>0</v>
          </cell>
          <cell r="H68">
            <v>0</v>
          </cell>
          <cell r="I68">
            <v>29</v>
          </cell>
          <cell r="J68">
            <v>0</v>
          </cell>
          <cell r="K68">
            <v>0</v>
          </cell>
        </row>
        <row r="69">
          <cell r="B69">
            <v>0</v>
          </cell>
          <cell r="C69">
            <v>60</v>
          </cell>
          <cell r="D69">
            <v>0</v>
          </cell>
          <cell r="E69">
            <v>0</v>
          </cell>
          <cell r="H69">
            <v>0</v>
          </cell>
          <cell r="I69">
            <v>29</v>
          </cell>
          <cell r="J69">
            <v>0</v>
          </cell>
          <cell r="K69">
            <v>0</v>
          </cell>
        </row>
        <row r="70">
          <cell r="B70">
            <v>0</v>
          </cell>
          <cell r="C70">
            <v>60</v>
          </cell>
          <cell r="D70">
            <v>0</v>
          </cell>
          <cell r="E70">
            <v>0</v>
          </cell>
          <cell r="H70">
            <v>0</v>
          </cell>
          <cell r="I70">
            <v>29</v>
          </cell>
          <cell r="J70">
            <v>0</v>
          </cell>
          <cell r="K70">
            <v>0</v>
          </cell>
        </row>
        <row r="71">
          <cell r="B71">
            <v>0</v>
          </cell>
          <cell r="C71">
            <v>60</v>
          </cell>
          <cell r="D71">
            <v>0</v>
          </cell>
          <cell r="E71">
            <v>0</v>
          </cell>
          <cell r="H71">
            <v>0</v>
          </cell>
          <cell r="I71">
            <v>29</v>
          </cell>
          <cell r="J71">
            <v>0</v>
          </cell>
          <cell r="K71">
            <v>0</v>
          </cell>
        </row>
        <row r="72">
          <cell r="B72">
            <v>0</v>
          </cell>
          <cell r="C72">
            <v>60</v>
          </cell>
          <cell r="D72">
            <v>0</v>
          </cell>
          <cell r="E72">
            <v>0</v>
          </cell>
          <cell r="H72">
            <v>0</v>
          </cell>
          <cell r="I72">
            <v>29</v>
          </cell>
          <cell r="J72">
            <v>0</v>
          </cell>
          <cell r="K72">
            <v>0</v>
          </cell>
        </row>
        <row r="73">
          <cell r="B73">
            <v>0</v>
          </cell>
          <cell r="C73">
            <v>60</v>
          </cell>
          <cell r="D73">
            <v>0</v>
          </cell>
          <cell r="E73">
            <v>0</v>
          </cell>
          <cell r="H73">
            <v>0</v>
          </cell>
          <cell r="I73">
            <v>29</v>
          </cell>
          <cell r="J73">
            <v>0</v>
          </cell>
          <cell r="K73">
            <v>0</v>
          </cell>
        </row>
        <row r="74">
          <cell r="B74">
            <v>0</v>
          </cell>
          <cell r="C74">
            <v>60</v>
          </cell>
          <cell r="D74">
            <v>0</v>
          </cell>
          <cell r="E74">
            <v>0</v>
          </cell>
          <cell r="H74">
            <v>0</v>
          </cell>
          <cell r="I74">
            <v>29</v>
          </cell>
          <cell r="J74">
            <v>0</v>
          </cell>
          <cell r="K74">
            <v>0</v>
          </cell>
        </row>
        <row r="75">
          <cell r="B75">
            <v>0</v>
          </cell>
          <cell r="C75">
            <v>60</v>
          </cell>
          <cell r="D75">
            <v>0</v>
          </cell>
          <cell r="E75">
            <v>0</v>
          </cell>
          <cell r="H75">
            <v>0</v>
          </cell>
          <cell r="I75">
            <v>29</v>
          </cell>
          <cell r="J75">
            <v>0</v>
          </cell>
          <cell r="K75">
            <v>0</v>
          </cell>
        </row>
        <row r="76">
          <cell r="B76">
            <v>0</v>
          </cell>
          <cell r="C76">
            <v>60</v>
          </cell>
          <cell r="D76">
            <v>0</v>
          </cell>
          <cell r="E76">
            <v>0</v>
          </cell>
          <cell r="H76">
            <v>0</v>
          </cell>
          <cell r="I76">
            <v>29</v>
          </cell>
          <cell r="J76">
            <v>0</v>
          </cell>
          <cell r="K76">
            <v>0</v>
          </cell>
        </row>
        <row r="77">
          <cell r="B77">
            <v>42</v>
          </cell>
          <cell r="C77">
            <v>30</v>
          </cell>
          <cell r="D77">
            <v>0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42</v>
          </cell>
          <cell r="C78">
            <v>30</v>
          </cell>
          <cell r="D78">
            <v>0</v>
          </cell>
          <cell r="E78">
            <v>0</v>
          </cell>
          <cell r="H78">
            <v>37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42</v>
          </cell>
          <cell r="C79">
            <v>30</v>
          </cell>
          <cell r="D79">
            <v>0</v>
          </cell>
          <cell r="E79">
            <v>0</v>
          </cell>
          <cell r="H79">
            <v>37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42</v>
          </cell>
          <cell r="C80">
            <v>30</v>
          </cell>
          <cell r="D80">
            <v>0</v>
          </cell>
          <cell r="E80">
            <v>0</v>
          </cell>
          <cell r="H80">
            <v>37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42</v>
          </cell>
          <cell r="C81">
            <v>30</v>
          </cell>
          <cell r="D81">
            <v>0</v>
          </cell>
          <cell r="E81">
            <v>0</v>
          </cell>
          <cell r="H81">
            <v>38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42</v>
          </cell>
          <cell r="C82">
            <v>30</v>
          </cell>
          <cell r="D82">
            <v>0</v>
          </cell>
          <cell r="E82">
            <v>0</v>
          </cell>
          <cell r="H82">
            <v>38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42</v>
          </cell>
          <cell r="C83">
            <v>30</v>
          </cell>
          <cell r="D83">
            <v>0</v>
          </cell>
          <cell r="E83">
            <v>0</v>
          </cell>
          <cell r="H83">
            <v>36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42</v>
          </cell>
          <cell r="C84">
            <v>30</v>
          </cell>
          <cell r="D84">
            <v>0</v>
          </cell>
          <cell r="E84">
            <v>0</v>
          </cell>
          <cell r="H84">
            <v>36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42</v>
          </cell>
          <cell r="C85">
            <v>30</v>
          </cell>
          <cell r="D85">
            <v>0</v>
          </cell>
          <cell r="E85">
            <v>0</v>
          </cell>
          <cell r="H85">
            <v>36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42</v>
          </cell>
          <cell r="C86">
            <v>30</v>
          </cell>
          <cell r="D86">
            <v>0</v>
          </cell>
          <cell r="E86">
            <v>0</v>
          </cell>
          <cell r="H86">
            <v>36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42</v>
          </cell>
          <cell r="C87">
            <v>30</v>
          </cell>
          <cell r="D87">
            <v>0</v>
          </cell>
          <cell r="E87">
            <v>0</v>
          </cell>
          <cell r="H87">
            <v>36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42</v>
          </cell>
          <cell r="C88">
            <v>30</v>
          </cell>
          <cell r="D88">
            <v>0</v>
          </cell>
          <cell r="E88">
            <v>0</v>
          </cell>
          <cell r="H88">
            <v>36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42</v>
          </cell>
          <cell r="C89">
            <v>30</v>
          </cell>
          <cell r="D89">
            <v>0</v>
          </cell>
          <cell r="E89">
            <v>0</v>
          </cell>
          <cell r="H89">
            <v>36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42</v>
          </cell>
          <cell r="C90">
            <v>30</v>
          </cell>
          <cell r="D90">
            <v>0</v>
          </cell>
          <cell r="E90">
            <v>0</v>
          </cell>
          <cell r="H90">
            <v>36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42</v>
          </cell>
          <cell r="C91">
            <v>30</v>
          </cell>
          <cell r="D91">
            <v>0</v>
          </cell>
          <cell r="E91">
            <v>0</v>
          </cell>
          <cell r="H91">
            <v>36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42</v>
          </cell>
          <cell r="C92">
            <v>30</v>
          </cell>
          <cell r="D92">
            <v>0</v>
          </cell>
          <cell r="E92">
            <v>0</v>
          </cell>
          <cell r="H92">
            <v>36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42</v>
          </cell>
          <cell r="C93">
            <v>30</v>
          </cell>
          <cell r="D93">
            <v>0</v>
          </cell>
          <cell r="E93">
            <v>0</v>
          </cell>
          <cell r="H93">
            <v>36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42</v>
          </cell>
          <cell r="C94">
            <v>30</v>
          </cell>
          <cell r="D94">
            <v>0</v>
          </cell>
          <cell r="E94">
            <v>0</v>
          </cell>
          <cell r="H94">
            <v>36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42</v>
          </cell>
          <cell r="C95">
            <v>30</v>
          </cell>
          <cell r="D95">
            <v>0</v>
          </cell>
          <cell r="E95">
            <v>0</v>
          </cell>
          <cell r="H95">
            <v>36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42</v>
          </cell>
          <cell r="C96">
            <v>30</v>
          </cell>
          <cell r="D96">
            <v>0</v>
          </cell>
          <cell r="E96">
            <v>0</v>
          </cell>
          <cell r="H96">
            <v>36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42</v>
          </cell>
          <cell r="C97">
            <v>30</v>
          </cell>
          <cell r="D97">
            <v>0</v>
          </cell>
          <cell r="E97">
            <v>0</v>
          </cell>
          <cell r="H97">
            <v>36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42</v>
          </cell>
          <cell r="C98">
            <v>30</v>
          </cell>
          <cell r="D98">
            <v>0</v>
          </cell>
          <cell r="E98">
            <v>0</v>
          </cell>
          <cell r="H98">
            <v>36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42</v>
          </cell>
          <cell r="C99">
            <v>30</v>
          </cell>
          <cell r="D99">
            <v>0</v>
          </cell>
          <cell r="E99">
            <v>0</v>
          </cell>
          <cell r="H99">
            <v>36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42</v>
          </cell>
          <cell r="C100">
            <v>30</v>
          </cell>
          <cell r="D100">
            <v>0</v>
          </cell>
          <cell r="E100">
            <v>0</v>
          </cell>
          <cell r="H100">
            <v>36</v>
          </cell>
          <cell r="I100">
            <v>0</v>
          </cell>
          <cell r="J100">
            <v>0</v>
          </cell>
          <cell r="K100">
            <v>0</v>
          </cell>
        </row>
      </sheetData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1030</v>
          </cell>
          <cell r="G5">
            <v>0</v>
          </cell>
          <cell r="J5">
            <v>216.02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1030</v>
          </cell>
          <cell r="G6">
            <v>0</v>
          </cell>
          <cell r="J6">
            <v>216.02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1030</v>
          </cell>
          <cell r="G7">
            <v>0</v>
          </cell>
          <cell r="J7">
            <v>270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1030</v>
          </cell>
          <cell r="G8">
            <v>0</v>
          </cell>
          <cell r="J8">
            <v>270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1030</v>
          </cell>
          <cell r="G9">
            <v>0</v>
          </cell>
          <cell r="J9">
            <v>270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1030</v>
          </cell>
          <cell r="G10">
            <v>0</v>
          </cell>
          <cell r="J10">
            <v>270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1030</v>
          </cell>
          <cell r="G11">
            <v>0</v>
          </cell>
          <cell r="J11">
            <v>270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1030</v>
          </cell>
          <cell r="G12">
            <v>0</v>
          </cell>
          <cell r="J12">
            <v>270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1030</v>
          </cell>
          <cell r="G13">
            <v>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1030</v>
          </cell>
          <cell r="G14">
            <v>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1030</v>
          </cell>
          <cell r="G15">
            <v>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1030</v>
          </cell>
          <cell r="G16">
            <v>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1030</v>
          </cell>
          <cell r="G17">
            <v>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1030</v>
          </cell>
          <cell r="G18">
            <v>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1030</v>
          </cell>
          <cell r="G19">
            <v>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1030</v>
          </cell>
          <cell r="G20">
            <v>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1030</v>
          </cell>
          <cell r="G21">
            <v>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1030</v>
          </cell>
          <cell r="G22">
            <v>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1030</v>
          </cell>
          <cell r="G23">
            <v>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1030</v>
          </cell>
          <cell r="G24">
            <v>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1030</v>
          </cell>
          <cell r="G25">
            <v>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1030</v>
          </cell>
          <cell r="G26">
            <v>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1030</v>
          </cell>
          <cell r="G27">
            <v>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1030</v>
          </cell>
          <cell r="G28">
            <v>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1030</v>
          </cell>
          <cell r="G29">
            <v>0</v>
          </cell>
          <cell r="J29">
            <v>270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1030</v>
          </cell>
          <cell r="G30">
            <v>0</v>
          </cell>
          <cell r="J30">
            <v>270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1030</v>
          </cell>
          <cell r="G31">
            <v>0</v>
          </cell>
          <cell r="J31">
            <v>270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1030</v>
          </cell>
          <cell r="G32">
            <v>0</v>
          </cell>
          <cell r="J32">
            <v>270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1030</v>
          </cell>
          <cell r="G33">
            <v>0</v>
          </cell>
          <cell r="J33">
            <v>270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1030</v>
          </cell>
          <cell r="G34">
            <v>0</v>
          </cell>
          <cell r="J34">
            <v>270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1030</v>
          </cell>
          <cell r="G35">
            <v>0</v>
          </cell>
          <cell r="J35">
            <v>270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1030</v>
          </cell>
          <cell r="G36">
            <v>0</v>
          </cell>
          <cell r="J36">
            <v>270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1030</v>
          </cell>
          <cell r="G37">
            <v>0</v>
          </cell>
          <cell r="J37">
            <v>270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1030</v>
          </cell>
          <cell r="G38">
            <v>0</v>
          </cell>
          <cell r="J38">
            <v>270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1030</v>
          </cell>
          <cell r="G39">
            <v>0</v>
          </cell>
          <cell r="J39">
            <v>270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1030</v>
          </cell>
          <cell r="G40">
            <v>0</v>
          </cell>
          <cell r="J40">
            <v>270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1030</v>
          </cell>
          <cell r="G41">
            <v>0</v>
          </cell>
          <cell r="J41">
            <v>270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1030</v>
          </cell>
          <cell r="G42">
            <v>0</v>
          </cell>
          <cell r="J42">
            <v>270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1030</v>
          </cell>
          <cell r="G43">
            <v>0</v>
          </cell>
          <cell r="J43">
            <v>270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1030</v>
          </cell>
          <cell r="G44">
            <v>0</v>
          </cell>
          <cell r="J44">
            <v>270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1030</v>
          </cell>
          <cell r="G45">
            <v>0</v>
          </cell>
          <cell r="J45">
            <v>270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1030</v>
          </cell>
          <cell r="G46">
            <v>0</v>
          </cell>
          <cell r="J46">
            <v>270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1030</v>
          </cell>
          <cell r="G47">
            <v>0</v>
          </cell>
          <cell r="J47">
            <v>270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1030</v>
          </cell>
          <cell r="G48">
            <v>0</v>
          </cell>
          <cell r="J48">
            <v>270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1030</v>
          </cell>
          <cell r="G49">
            <v>0</v>
          </cell>
          <cell r="J49">
            <v>270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1030</v>
          </cell>
          <cell r="G50">
            <v>0</v>
          </cell>
          <cell r="J50">
            <v>270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1030</v>
          </cell>
          <cell r="G51">
            <v>0</v>
          </cell>
          <cell r="J51">
            <v>270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1030</v>
          </cell>
          <cell r="G52">
            <v>0</v>
          </cell>
          <cell r="J52">
            <v>270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1010</v>
          </cell>
          <cell r="G53">
            <v>0</v>
          </cell>
          <cell r="J53">
            <v>270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1010</v>
          </cell>
          <cell r="G54">
            <v>0</v>
          </cell>
          <cell r="J54">
            <v>270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1010</v>
          </cell>
          <cell r="G55">
            <v>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1010</v>
          </cell>
          <cell r="G56">
            <v>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1010</v>
          </cell>
          <cell r="G57">
            <v>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1010</v>
          </cell>
          <cell r="G58">
            <v>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1010</v>
          </cell>
          <cell r="G59">
            <v>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1010</v>
          </cell>
          <cell r="G60">
            <v>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1010</v>
          </cell>
          <cell r="G61">
            <v>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1010</v>
          </cell>
          <cell r="G62">
            <v>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1010</v>
          </cell>
          <cell r="G63">
            <v>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1010</v>
          </cell>
          <cell r="G64">
            <v>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1010</v>
          </cell>
          <cell r="G65">
            <v>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1010</v>
          </cell>
          <cell r="G66">
            <v>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1010</v>
          </cell>
          <cell r="G67">
            <v>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1010</v>
          </cell>
          <cell r="G68">
            <v>0</v>
          </cell>
          <cell r="J68">
            <v>270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1010</v>
          </cell>
          <cell r="G69">
            <v>0</v>
          </cell>
          <cell r="J69">
            <v>270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1010</v>
          </cell>
          <cell r="G70">
            <v>0</v>
          </cell>
          <cell r="J70">
            <v>270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1010</v>
          </cell>
          <cell r="G71">
            <v>0</v>
          </cell>
          <cell r="J71">
            <v>270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1010</v>
          </cell>
          <cell r="G72">
            <v>0</v>
          </cell>
          <cell r="J72">
            <v>270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1010</v>
          </cell>
          <cell r="G73">
            <v>0</v>
          </cell>
          <cell r="J73">
            <v>280.22000000000003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1010</v>
          </cell>
          <cell r="G74">
            <v>0</v>
          </cell>
          <cell r="J74">
            <v>280.22000000000003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1010</v>
          </cell>
          <cell r="G75">
            <v>0</v>
          </cell>
          <cell r="J75">
            <v>310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1010</v>
          </cell>
          <cell r="G76">
            <v>0</v>
          </cell>
          <cell r="J76">
            <v>310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1030</v>
          </cell>
          <cell r="G77">
            <v>0</v>
          </cell>
          <cell r="J77">
            <v>315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1030</v>
          </cell>
          <cell r="G78">
            <v>0</v>
          </cell>
          <cell r="J78">
            <v>315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1030</v>
          </cell>
          <cell r="G79">
            <v>0</v>
          </cell>
          <cell r="J79">
            <v>315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1030</v>
          </cell>
          <cell r="G80">
            <v>0</v>
          </cell>
          <cell r="J80">
            <v>315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1030</v>
          </cell>
          <cell r="G81">
            <v>0</v>
          </cell>
          <cell r="J81">
            <v>298.22000000000003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1030</v>
          </cell>
          <cell r="G82">
            <v>0</v>
          </cell>
          <cell r="J82">
            <v>298.22000000000003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1030</v>
          </cell>
          <cell r="G83">
            <v>0</v>
          </cell>
          <cell r="J83">
            <v>270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1030</v>
          </cell>
          <cell r="G84">
            <v>0</v>
          </cell>
          <cell r="J84">
            <v>270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1030</v>
          </cell>
          <cell r="G85">
            <v>0</v>
          </cell>
          <cell r="J85">
            <v>270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1030</v>
          </cell>
          <cell r="G86">
            <v>0</v>
          </cell>
          <cell r="J86">
            <v>270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1030</v>
          </cell>
          <cell r="G87">
            <v>0</v>
          </cell>
          <cell r="J87">
            <v>270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1030</v>
          </cell>
          <cell r="G88">
            <v>0</v>
          </cell>
          <cell r="J88">
            <v>270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1030</v>
          </cell>
          <cell r="G89">
            <v>0</v>
          </cell>
          <cell r="J89">
            <v>270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1030</v>
          </cell>
          <cell r="G90">
            <v>0</v>
          </cell>
          <cell r="J90">
            <v>270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1030</v>
          </cell>
          <cell r="G91">
            <v>0</v>
          </cell>
          <cell r="J91">
            <v>270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1030</v>
          </cell>
          <cell r="G92">
            <v>0</v>
          </cell>
          <cell r="J92">
            <v>270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1030</v>
          </cell>
          <cell r="G93">
            <v>0</v>
          </cell>
          <cell r="J93">
            <v>270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1030</v>
          </cell>
          <cell r="G94">
            <v>0</v>
          </cell>
          <cell r="J94">
            <v>270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1030</v>
          </cell>
          <cell r="G95">
            <v>0</v>
          </cell>
          <cell r="J95">
            <v>270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1030</v>
          </cell>
          <cell r="G96">
            <v>0</v>
          </cell>
          <cell r="J96">
            <v>270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1030</v>
          </cell>
          <cell r="G97">
            <v>0</v>
          </cell>
          <cell r="J97">
            <v>270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1030</v>
          </cell>
          <cell r="G98">
            <v>0</v>
          </cell>
          <cell r="J98">
            <v>270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1030</v>
          </cell>
          <cell r="G99">
            <v>0</v>
          </cell>
          <cell r="J99">
            <v>270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1030</v>
          </cell>
          <cell r="G100">
            <v>0</v>
          </cell>
          <cell r="J100">
            <v>270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C11" sqref="C11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6" t="s">
        <v>444</v>
      </c>
      <c r="B1" s="189">
        <v>45269</v>
      </c>
      <c r="C1" s="46"/>
    </row>
    <row r="2" spans="1:3">
      <c r="A2" s="46" t="s">
        <v>185</v>
      </c>
      <c r="B2" s="46" t="s">
        <v>442</v>
      </c>
      <c r="C2" s="46" t="s">
        <v>443</v>
      </c>
    </row>
    <row r="3" spans="1:3">
      <c r="A3" s="33" t="s">
        <v>440</v>
      </c>
      <c r="B3" s="33">
        <v>8.3999999999999995E-3</v>
      </c>
      <c r="C3" s="46" t="s">
        <v>524</v>
      </c>
    </row>
    <row r="4" spans="1:3">
      <c r="A4" s="33" t="s">
        <v>441</v>
      </c>
      <c r="B4" s="33">
        <v>3.3</v>
      </c>
      <c r="C4" s="46"/>
    </row>
    <row r="7" spans="1:3">
      <c r="A7" s="46" t="s">
        <v>445</v>
      </c>
      <c r="B7" s="46"/>
    </row>
    <row r="8" spans="1:3">
      <c r="A8" s="46" t="s">
        <v>446</v>
      </c>
      <c r="B8" s="46">
        <v>279</v>
      </c>
    </row>
    <row r="9" spans="1:3">
      <c r="A9" s="46" t="s">
        <v>447</v>
      </c>
      <c r="B9" s="200">
        <v>45269.980914351851</v>
      </c>
    </row>
    <row r="12" spans="1:3">
      <c r="A12" s="46" t="s">
        <v>448</v>
      </c>
      <c r="B12" s="46"/>
    </row>
    <row r="13" spans="1:3">
      <c r="A13" s="46"/>
      <c r="B13" s="46"/>
    </row>
    <row r="14" spans="1:3">
      <c r="A14" s="46"/>
      <c r="B14" s="46"/>
    </row>
    <row r="15" spans="1:3">
      <c r="A15" s="46"/>
      <c r="B15" s="46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P99" sqref="P99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45269</v>
      </c>
      <c r="B1" s="211" t="s">
        <v>434</v>
      </c>
      <c r="C1" s="207"/>
      <c r="D1" s="209" t="s">
        <v>293</v>
      </c>
      <c r="E1" s="209"/>
      <c r="F1" s="209"/>
      <c r="G1" s="209"/>
      <c r="H1" s="210"/>
      <c r="I1" s="212" t="s">
        <v>435</v>
      </c>
      <c r="J1" s="213"/>
      <c r="K1" s="213"/>
      <c r="L1" s="213"/>
      <c r="M1" s="214"/>
      <c r="N1" s="201"/>
      <c r="P1" s="205" t="s">
        <v>288</v>
      </c>
      <c r="Q1" s="205"/>
      <c r="R1" s="205"/>
      <c r="S1" s="205"/>
      <c r="T1" s="205"/>
    </row>
    <row r="2" spans="1:20" ht="15.75" thickBot="1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149</v>
      </c>
      <c r="G2" s="19" t="s">
        <v>148</v>
      </c>
      <c r="H2" s="19" t="s">
        <v>217</v>
      </c>
      <c r="I2" s="160" t="s">
        <v>145</v>
      </c>
      <c r="J2" s="161" t="s">
        <v>146</v>
      </c>
      <c r="K2" s="161" t="s">
        <v>149</v>
      </c>
      <c r="L2" s="162" t="s">
        <v>148</v>
      </c>
      <c r="M2" s="23" t="s">
        <v>217</v>
      </c>
      <c r="N2" s="201"/>
      <c r="P2" s="19" t="s">
        <v>145</v>
      </c>
      <c r="Q2" s="19" t="s">
        <v>146</v>
      </c>
      <c r="R2" s="19" t="s">
        <v>149</v>
      </c>
      <c r="S2" s="19" t="s">
        <v>148</v>
      </c>
      <c r="T2" s="42" t="s">
        <v>142</v>
      </c>
    </row>
    <row r="3" spans="1:20">
      <c r="A3" s="8" t="s">
        <v>45</v>
      </c>
      <c r="B3" s="197">
        <v>25.5</v>
      </c>
      <c r="C3" s="197">
        <v>25.5</v>
      </c>
      <c r="D3" s="19">
        <v>41.72</v>
      </c>
      <c r="E3" s="19">
        <v>23.33</v>
      </c>
      <c r="F3" s="19">
        <v>30.09</v>
      </c>
      <c r="G3" s="19">
        <v>4.8600000000000003</v>
      </c>
      <c r="H3" s="19">
        <f t="shared" ref="H3:H34" si="0">SUM(D3:G3)</f>
        <v>100</v>
      </c>
      <c r="I3" s="21">
        <f>C3*D3/H3</f>
        <v>10.638599999999999</v>
      </c>
      <c r="J3" s="21">
        <f>C3*E3/100</f>
        <v>5.9491499999999995</v>
      </c>
      <c r="K3" s="21">
        <f>C3*F3/100</f>
        <v>7.6729499999999993</v>
      </c>
      <c r="L3" s="21">
        <f>C3*G3/100</f>
        <v>1.2393000000000001</v>
      </c>
      <c r="M3" s="156">
        <f>SUM(I3:L3)</f>
        <v>25.5</v>
      </c>
      <c r="N3" s="22"/>
      <c r="P3" s="37">
        <f t="shared" ref="P3:P34" si="1">I3</f>
        <v>10.638599999999999</v>
      </c>
      <c r="Q3" s="37">
        <f t="shared" ref="Q3:Q34" si="2">J3</f>
        <v>5.9491499999999995</v>
      </c>
      <c r="R3" s="37">
        <f t="shared" ref="R3:R34" si="3">K3</f>
        <v>7.6729499999999993</v>
      </c>
      <c r="S3" s="37">
        <f t="shared" ref="S3:S34" si="4">L3</f>
        <v>1.2393000000000001</v>
      </c>
      <c r="T3" s="37">
        <f>SUM(P3:S3)</f>
        <v>25.5</v>
      </c>
    </row>
    <row r="4" spans="1:20">
      <c r="A4" s="8" t="s">
        <v>46</v>
      </c>
      <c r="B4" s="197">
        <v>25.5</v>
      </c>
      <c r="C4" s="197">
        <v>25.5</v>
      </c>
      <c r="D4" s="19">
        <v>41.72</v>
      </c>
      <c r="E4" s="19">
        <v>23.33</v>
      </c>
      <c r="F4" s="19">
        <v>30.09</v>
      </c>
      <c r="G4" s="19">
        <v>4.8600000000000003</v>
      </c>
      <c r="H4" s="19">
        <f t="shared" si="0"/>
        <v>100</v>
      </c>
      <c r="I4" s="21">
        <f t="shared" ref="I4:I67" si="5">C4*D4/H4</f>
        <v>10.638599999999999</v>
      </c>
      <c r="J4" s="21">
        <f t="shared" ref="J4:J67" si="6">C4*E4/100</f>
        <v>5.9491499999999995</v>
      </c>
      <c r="K4" s="21">
        <f t="shared" ref="K4:K67" si="7">C4*F4/100</f>
        <v>7.6729499999999993</v>
      </c>
      <c r="L4" s="21">
        <f t="shared" ref="L4:L67" si="8">C4*G4/100</f>
        <v>1.2393000000000001</v>
      </c>
      <c r="M4" s="157">
        <f t="shared" ref="M4:M67" si="9">SUM(I4:L4)</f>
        <v>25.5</v>
      </c>
      <c r="N4" s="22"/>
      <c r="P4" s="37">
        <f t="shared" si="1"/>
        <v>10.638599999999999</v>
      </c>
      <c r="Q4" s="37">
        <f t="shared" si="2"/>
        <v>5.9491499999999995</v>
      </c>
      <c r="R4" s="37">
        <f t="shared" si="3"/>
        <v>7.6729499999999993</v>
      </c>
      <c r="S4" s="37">
        <f t="shared" si="4"/>
        <v>1.2393000000000001</v>
      </c>
      <c r="T4" s="37">
        <f t="shared" ref="T4:T67" si="10">SUM(P4:S4)</f>
        <v>25.5</v>
      </c>
    </row>
    <row r="5" spans="1:20">
      <c r="A5" s="8" t="s">
        <v>47</v>
      </c>
      <c r="B5" s="197">
        <v>25.5</v>
      </c>
      <c r="C5" s="197">
        <v>25.5</v>
      </c>
      <c r="D5" s="19">
        <v>41.72</v>
      </c>
      <c r="E5" s="19">
        <v>23.33</v>
      </c>
      <c r="F5" s="19">
        <v>30.09</v>
      </c>
      <c r="G5" s="19">
        <v>4.8600000000000003</v>
      </c>
      <c r="H5" s="19">
        <f t="shared" si="0"/>
        <v>100</v>
      </c>
      <c r="I5" s="21">
        <f t="shared" si="5"/>
        <v>10.638599999999999</v>
      </c>
      <c r="J5" s="21">
        <f t="shared" si="6"/>
        <v>5.9491499999999995</v>
      </c>
      <c r="K5" s="21">
        <f t="shared" si="7"/>
        <v>7.6729499999999993</v>
      </c>
      <c r="L5" s="21">
        <f t="shared" si="8"/>
        <v>1.2393000000000001</v>
      </c>
      <c r="M5" s="157">
        <f t="shared" si="9"/>
        <v>25.5</v>
      </c>
      <c r="N5" s="22"/>
      <c r="P5" s="37">
        <f t="shared" si="1"/>
        <v>10.638599999999999</v>
      </c>
      <c r="Q5" s="37">
        <f t="shared" si="2"/>
        <v>5.9491499999999995</v>
      </c>
      <c r="R5" s="37">
        <f t="shared" si="3"/>
        <v>7.6729499999999993</v>
      </c>
      <c r="S5" s="37">
        <f t="shared" si="4"/>
        <v>1.2393000000000001</v>
      </c>
      <c r="T5" s="37">
        <f t="shared" si="10"/>
        <v>25.5</v>
      </c>
    </row>
    <row r="6" spans="1:20">
      <c r="A6" s="8" t="s">
        <v>48</v>
      </c>
      <c r="B6" s="197">
        <v>25.5</v>
      </c>
      <c r="C6" s="197">
        <v>25.5</v>
      </c>
      <c r="D6" s="19">
        <v>41.72</v>
      </c>
      <c r="E6" s="19">
        <v>23.33</v>
      </c>
      <c r="F6" s="19">
        <v>30.09</v>
      </c>
      <c r="G6" s="19">
        <v>4.8600000000000003</v>
      </c>
      <c r="H6" s="19">
        <f t="shared" si="0"/>
        <v>100</v>
      </c>
      <c r="I6" s="21">
        <f t="shared" si="5"/>
        <v>10.638599999999999</v>
      </c>
      <c r="J6" s="21">
        <f t="shared" si="6"/>
        <v>5.9491499999999995</v>
      </c>
      <c r="K6" s="21">
        <f t="shared" si="7"/>
        <v>7.6729499999999993</v>
      </c>
      <c r="L6" s="21">
        <f t="shared" si="8"/>
        <v>1.2393000000000001</v>
      </c>
      <c r="M6" s="157">
        <f t="shared" si="9"/>
        <v>25.5</v>
      </c>
      <c r="N6" s="22"/>
      <c r="P6" s="37">
        <f t="shared" si="1"/>
        <v>10.638599999999999</v>
      </c>
      <c r="Q6" s="37">
        <f t="shared" si="2"/>
        <v>5.9491499999999995</v>
      </c>
      <c r="R6" s="37">
        <f t="shared" si="3"/>
        <v>7.6729499999999993</v>
      </c>
      <c r="S6" s="37">
        <f t="shared" si="4"/>
        <v>1.2393000000000001</v>
      </c>
      <c r="T6" s="37">
        <f t="shared" si="10"/>
        <v>25.5</v>
      </c>
    </row>
    <row r="7" spans="1:20">
      <c r="A7" s="8" t="s">
        <v>49</v>
      </c>
      <c r="B7" s="197">
        <v>25.5</v>
      </c>
      <c r="C7" s="197">
        <v>25.5</v>
      </c>
      <c r="D7" s="19">
        <v>41.72</v>
      </c>
      <c r="E7" s="19">
        <v>23.33</v>
      </c>
      <c r="F7" s="19">
        <v>30.09</v>
      </c>
      <c r="G7" s="19">
        <v>4.8600000000000003</v>
      </c>
      <c r="H7" s="19">
        <f t="shared" si="0"/>
        <v>100</v>
      </c>
      <c r="I7" s="21">
        <f t="shared" si="5"/>
        <v>10.638599999999999</v>
      </c>
      <c r="J7" s="21">
        <f t="shared" si="6"/>
        <v>5.9491499999999995</v>
      </c>
      <c r="K7" s="21">
        <f t="shared" si="7"/>
        <v>7.6729499999999993</v>
      </c>
      <c r="L7" s="21">
        <f t="shared" si="8"/>
        <v>1.2393000000000001</v>
      </c>
      <c r="M7" s="157">
        <f t="shared" si="9"/>
        <v>25.5</v>
      </c>
      <c r="N7" s="22"/>
      <c r="P7" s="37">
        <f t="shared" si="1"/>
        <v>10.638599999999999</v>
      </c>
      <c r="Q7" s="37">
        <f t="shared" si="2"/>
        <v>5.9491499999999995</v>
      </c>
      <c r="R7" s="37">
        <f t="shared" si="3"/>
        <v>7.6729499999999993</v>
      </c>
      <c r="S7" s="37">
        <f t="shared" si="4"/>
        <v>1.2393000000000001</v>
      </c>
      <c r="T7" s="37">
        <f t="shared" si="10"/>
        <v>25.5</v>
      </c>
    </row>
    <row r="8" spans="1:20">
      <c r="A8" s="8" t="s">
        <v>50</v>
      </c>
      <c r="B8" s="197">
        <v>25.5</v>
      </c>
      <c r="C8" s="197">
        <v>25.5</v>
      </c>
      <c r="D8" s="19">
        <v>41.72</v>
      </c>
      <c r="E8" s="19">
        <v>23.33</v>
      </c>
      <c r="F8" s="19">
        <v>30.09</v>
      </c>
      <c r="G8" s="19">
        <v>4.8600000000000003</v>
      </c>
      <c r="H8" s="19">
        <f t="shared" si="0"/>
        <v>100</v>
      </c>
      <c r="I8" s="21">
        <f t="shared" si="5"/>
        <v>10.638599999999999</v>
      </c>
      <c r="J8" s="21">
        <f t="shared" si="6"/>
        <v>5.9491499999999995</v>
      </c>
      <c r="K8" s="21">
        <f t="shared" si="7"/>
        <v>7.6729499999999993</v>
      </c>
      <c r="L8" s="21">
        <f t="shared" si="8"/>
        <v>1.2393000000000001</v>
      </c>
      <c r="M8" s="157">
        <f t="shared" si="9"/>
        <v>25.5</v>
      </c>
      <c r="N8" s="22"/>
      <c r="P8" s="37">
        <f t="shared" si="1"/>
        <v>10.638599999999999</v>
      </c>
      <c r="Q8" s="37">
        <f t="shared" si="2"/>
        <v>5.9491499999999995</v>
      </c>
      <c r="R8" s="37">
        <f t="shared" si="3"/>
        <v>7.6729499999999993</v>
      </c>
      <c r="S8" s="37">
        <f t="shared" si="4"/>
        <v>1.2393000000000001</v>
      </c>
      <c r="T8" s="37">
        <f t="shared" si="10"/>
        <v>25.5</v>
      </c>
    </row>
    <row r="9" spans="1:20">
      <c r="A9" s="8" t="s">
        <v>51</v>
      </c>
      <c r="B9" s="197">
        <v>25.5</v>
      </c>
      <c r="C9" s="197">
        <v>25.5</v>
      </c>
      <c r="D9" s="19">
        <v>41.72</v>
      </c>
      <c r="E9" s="19">
        <v>23.33</v>
      </c>
      <c r="F9" s="19">
        <v>30.09</v>
      </c>
      <c r="G9" s="19">
        <v>4.8600000000000003</v>
      </c>
      <c r="H9" s="19">
        <f t="shared" si="0"/>
        <v>100</v>
      </c>
      <c r="I9" s="21">
        <f t="shared" si="5"/>
        <v>10.638599999999999</v>
      </c>
      <c r="J9" s="21">
        <f t="shared" si="6"/>
        <v>5.9491499999999995</v>
      </c>
      <c r="K9" s="21">
        <f t="shared" si="7"/>
        <v>7.6729499999999993</v>
      </c>
      <c r="L9" s="21">
        <f t="shared" si="8"/>
        <v>1.2393000000000001</v>
      </c>
      <c r="M9" s="157">
        <f t="shared" si="9"/>
        <v>25.5</v>
      </c>
      <c r="N9" s="22"/>
      <c r="P9" s="37">
        <f t="shared" si="1"/>
        <v>10.638599999999999</v>
      </c>
      <c r="Q9" s="37">
        <f t="shared" si="2"/>
        <v>5.9491499999999995</v>
      </c>
      <c r="R9" s="37">
        <f t="shared" si="3"/>
        <v>7.6729499999999993</v>
      </c>
      <c r="S9" s="37">
        <f t="shared" si="4"/>
        <v>1.2393000000000001</v>
      </c>
      <c r="T9" s="37">
        <f t="shared" si="10"/>
        <v>25.5</v>
      </c>
    </row>
    <row r="10" spans="1:20">
      <c r="A10" s="8" t="s">
        <v>52</v>
      </c>
      <c r="B10" s="197">
        <v>25.5</v>
      </c>
      <c r="C10" s="197">
        <v>25.5</v>
      </c>
      <c r="D10" s="19">
        <v>41.72</v>
      </c>
      <c r="E10" s="19">
        <v>23.33</v>
      </c>
      <c r="F10" s="19">
        <v>30.09</v>
      </c>
      <c r="G10" s="19">
        <v>4.8600000000000003</v>
      </c>
      <c r="H10" s="19">
        <f t="shared" si="0"/>
        <v>100</v>
      </c>
      <c r="I10" s="21">
        <f t="shared" si="5"/>
        <v>10.638599999999999</v>
      </c>
      <c r="J10" s="21">
        <f t="shared" si="6"/>
        <v>5.9491499999999995</v>
      </c>
      <c r="K10" s="21">
        <f t="shared" si="7"/>
        <v>7.6729499999999993</v>
      </c>
      <c r="L10" s="21">
        <f t="shared" si="8"/>
        <v>1.2393000000000001</v>
      </c>
      <c r="M10" s="157">
        <f t="shared" si="9"/>
        <v>25.5</v>
      </c>
      <c r="N10" s="22"/>
      <c r="P10" s="37">
        <f t="shared" si="1"/>
        <v>10.638599999999999</v>
      </c>
      <c r="Q10" s="37">
        <f t="shared" si="2"/>
        <v>5.9491499999999995</v>
      </c>
      <c r="R10" s="37">
        <f t="shared" si="3"/>
        <v>7.6729499999999993</v>
      </c>
      <c r="S10" s="37">
        <f t="shared" si="4"/>
        <v>1.2393000000000001</v>
      </c>
      <c r="T10" s="37">
        <f t="shared" si="10"/>
        <v>25.5</v>
      </c>
    </row>
    <row r="11" spans="1:20">
      <c r="A11" s="8" t="s">
        <v>53</v>
      </c>
      <c r="B11" s="197">
        <v>25.5</v>
      </c>
      <c r="C11" s="197">
        <v>25.5</v>
      </c>
      <c r="D11" s="19">
        <v>41.72</v>
      </c>
      <c r="E11" s="19">
        <v>23.33</v>
      </c>
      <c r="F11" s="19">
        <v>30.09</v>
      </c>
      <c r="G11" s="19">
        <v>4.8600000000000003</v>
      </c>
      <c r="H11" s="19">
        <f t="shared" si="0"/>
        <v>100</v>
      </c>
      <c r="I11" s="21">
        <f t="shared" si="5"/>
        <v>10.638599999999999</v>
      </c>
      <c r="J11" s="21">
        <f t="shared" si="6"/>
        <v>5.9491499999999995</v>
      </c>
      <c r="K11" s="21">
        <f t="shared" si="7"/>
        <v>7.6729499999999993</v>
      </c>
      <c r="L11" s="21">
        <f t="shared" si="8"/>
        <v>1.2393000000000001</v>
      </c>
      <c r="M11" s="157">
        <f t="shared" si="9"/>
        <v>25.5</v>
      </c>
      <c r="N11" s="22"/>
      <c r="P11" s="37">
        <f t="shared" si="1"/>
        <v>10.638599999999999</v>
      </c>
      <c r="Q11" s="37">
        <f t="shared" si="2"/>
        <v>5.9491499999999995</v>
      </c>
      <c r="R11" s="37">
        <f t="shared" si="3"/>
        <v>7.6729499999999993</v>
      </c>
      <c r="S11" s="37">
        <f t="shared" si="4"/>
        <v>1.2393000000000001</v>
      </c>
      <c r="T11" s="37">
        <f t="shared" si="10"/>
        <v>25.5</v>
      </c>
    </row>
    <row r="12" spans="1:20">
      <c r="A12" s="8" t="s">
        <v>54</v>
      </c>
      <c r="B12" s="197">
        <v>25.5</v>
      </c>
      <c r="C12" s="197">
        <v>25.5</v>
      </c>
      <c r="D12" s="19">
        <v>41.72</v>
      </c>
      <c r="E12" s="19">
        <v>23.33</v>
      </c>
      <c r="F12" s="19">
        <v>30.09</v>
      </c>
      <c r="G12" s="19">
        <v>4.8600000000000003</v>
      </c>
      <c r="H12" s="19">
        <f t="shared" si="0"/>
        <v>100</v>
      </c>
      <c r="I12" s="21">
        <f t="shared" si="5"/>
        <v>10.638599999999999</v>
      </c>
      <c r="J12" s="21">
        <f t="shared" si="6"/>
        <v>5.9491499999999995</v>
      </c>
      <c r="K12" s="21">
        <f t="shared" si="7"/>
        <v>7.6729499999999993</v>
      </c>
      <c r="L12" s="21">
        <f t="shared" si="8"/>
        <v>1.2393000000000001</v>
      </c>
      <c r="M12" s="157">
        <f t="shared" si="9"/>
        <v>25.5</v>
      </c>
      <c r="N12" s="22"/>
      <c r="P12" s="37">
        <f t="shared" si="1"/>
        <v>10.638599999999999</v>
      </c>
      <c r="Q12" s="37">
        <f t="shared" si="2"/>
        <v>5.9491499999999995</v>
      </c>
      <c r="R12" s="37">
        <f t="shared" si="3"/>
        <v>7.6729499999999993</v>
      </c>
      <c r="S12" s="37">
        <f t="shared" si="4"/>
        <v>1.2393000000000001</v>
      </c>
      <c r="T12" s="37">
        <f t="shared" si="10"/>
        <v>25.5</v>
      </c>
    </row>
    <row r="13" spans="1:20">
      <c r="A13" s="8" t="s">
        <v>55</v>
      </c>
      <c r="B13" s="197">
        <v>25.5</v>
      </c>
      <c r="C13" s="197">
        <v>25.5</v>
      </c>
      <c r="D13" s="19">
        <v>41.72</v>
      </c>
      <c r="E13" s="19">
        <v>23.33</v>
      </c>
      <c r="F13" s="19">
        <v>30.09</v>
      </c>
      <c r="G13" s="19">
        <v>4.8600000000000003</v>
      </c>
      <c r="H13" s="19">
        <f t="shared" si="0"/>
        <v>100</v>
      </c>
      <c r="I13" s="21">
        <f t="shared" si="5"/>
        <v>10.638599999999999</v>
      </c>
      <c r="J13" s="21">
        <f t="shared" si="6"/>
        <v>5.9491499999999995</v>
      </c>
      <c r="K13" s="21">
        <f t="shared" si="7"/>
        <v>7.6729499999999993</v>
      </c>
      <c r="L13" s="21">
        <f t="shared" si="8"/>
        <v>1.2393000000000001</v>
      </c>
      <c r="M13" s="157">
        <f t="shared" si="9"/>
        <v>25.5</v>
      </c>
      <c r="N13" s="22"/>
      <c r="P13" s="37">
        <f t="shared" si="1"/>
        <v>10.638599999999999</v>
      </c>
      <c r="Q13" s="37">
        <f t="shared" si="2"/>
        <v>5.9491499999999995</v>
      </c>
      <c r="R13" s="37">
        <f t="shared" si="3"/>
        <v>7.6729499999999993</v>
      </c>
      <c r="S13" s="37">
        <f t="shared" si="4"/>
        <v>1.2393000000000001</v>
      </c>
      <c r="T13" s="37">
        <f t="shared" si="10"/>
        <v>25.5</v>
      </c>
    </row>
    <row r="14" spans="1:20">
      <c r="A14" s="8" t="s">
        <v>56</v>
      </c>
      <c r="B14" s="197">
        <v>25.5</v>
      </c>
      <c r="C14" s="197">
        <v>25.5</v>
      </c>
      <c r="D14" s="19">
        <v>41.72</v>
      </c>
      <c r="E14" s="19">
        <v>23.33</v>
      </c>
      <c r="F14" s="19">
        <v>30.09</v>
      </c>
      <c r="G14" s="19">
        <v>4.8600000000000003</v>
      </c>
      <c r="H14" s="19">
        <f t="shared" si="0"/>
        <v>100</v>
      </c>
      <c r="I14" s="21">
        <f t="shared" si="5"/>
        <v>10.638599999999999</v>
      </c>
      <c r="J14" s="21">
        <f t="shared" si="6"/>
        <v>5.9491499999999995</v>
      </c>
      <c r="K14" s="21">
        <f t="shared" si="7"/>
        <v>7.6729499999999993</v>
      </c>
      <c r="L14" s="21">
        <f t="shared" si="8"/>
        <v>1.2393000000000001</v>
      </c>
      <c r="M14" s="157">
        <f t="shared" si="9"/>
        <v>25.5</v>
      </c>
      <c r="N14" s="22"/>
      <c r="P14" s="37">
        <f t="shared" si="1"/>
        <v>10.638599999999999</v>
      </c>
      <c r="Q14" s="37">
        <f t="shared" si="2"/>
        <v>5.9491499999999995</v>
      </c>
      <c r="R14" s="37">
        <f t="shared" si="3"/>
        <v>7.6729499999999993</v>
      </c>
      <c r="S14" s="37">
        <f t="shared" si="4"/>
        <v>1.2393000000000001</v>
      </c>
      <c r="T14" s="37">
        <f t="shared" si="10"/>
        <v>25.5</v>
      </c>
    </row>
    <row r="15" spans="1:20">
      <c r="A15" s="8" t="s">
        <v>57</v>
      </c>
      <c r="B15" s="197">
        <v>25.5</v>
      </c>
      <c r="C15" s="197">
        <v>25.5</v>
      </c>
      <c r="D15" s="19">
        <v>41.72</v>
      </c>
      <c r="E15" s="19">
        <v>23.33</v>
      </c>
      <c r="F15" s="19">
        <v>30.09</v>
      </c>
      <c r="G15" s="19">
        <v>4.8600000000000003</v>
      </c>
      <c r="H15" s="19">
        <f t="shared" si="0"/>
        <v>100</v>
      </c>
      <c r="I15" s="21">
        <f t="shared" si="5"/>
        <v>10.638599999999999</v>
      </c>
      <c r="J15" s="21">
        <f t="shared" si="6"/>
        <v>5.9491499999999995</v>
      </c>
      <c r="K15" s="21">
        <f t="shared" si="7"/>
        <v>7.6729499999999993</v>
      </c>
      <c r="L15" s="21">
        <f t="shared" si="8"/>
        <v>1.2393000000000001</v>
      </c>
      <c r="M15" s="157">
        <f t="shared" si="9"/>
        <v>25.5</v>
      </c>
      <c r="N15" s="22"/>
      <c r="P15" s="37">
        <f t="shared" si="1"/>
        <v>10.638599999999999</v>
      </c>
      <c r="Q15" s="37">
        <f t="shared" si="2"/>
        <v>5.9491499999999995</v>
      </c>
      <c r="R15" s="37">
        <f t="shared" si="3"/>
        <v>7.6729499999999993</v>
      </c>
      <c r="S15" s="37">
        <f t="shared" si="4"/>
        <v>1.2393000000000001</v>
      </c>
      <c r="T15" s="37">
        <f t="shared" si="10"/>
        <v>25.5</v>
      </c>
    </row>
    <row r="16" spans="1:20">
      <c r="A16" s="8" t="s">
        <v>58</v>
      </c>
      <c r="B16" s="197">
        <v>25.5</v>
      </c>
      <c r="C16" s="197">
        <v>25.5</v>
      </c>
      <c r="D16" s="19">
        <v>41.72</v>
      </c>
      <c r="E16" s="19">
        <v>23.33</v>
      </c>
      <c r="F16" s="19">
        <v>30.09</v>
      </c>
      <c r="G16" s="19">
        <v>4.8600000000000003</v>
      </c>
      <c r="H16" s="19">
        <f t="shared" si="0"/>
        <v>100</v>
      </c>
      <c r="I16" s="21">
        <f t="shared" si="5"/>
        <v>10.638599999999999</v>
      </c>
      <c r="J16" s="21">
        <f t="shared" si="6"/>
        <v>5.9491499999999995</v>
      </c>
      <c r="K16" s="21">
        <f t="shared" si="7"/>
        <v>7.6729499999999993</v>
      </c>
      <c r="L16" s="21">
        <f t="shared" si="8"/>
        <v>1.2393000000000001</v>
      </c>
      <c r="M16" s="157">
        <f t="shared" si="9"/>
        <v>25.5</v>
      </c>
      <c r="N16" s="22"/>
      <c r="P16" s="37">
        <f t="shared" si="1"/>
        <v>10.638599999999999</v>
      </c>
      <c r="Q16" s="37">
        <f t="shared" si="2"/>
        <v>5.9491499999999995</v>
      </c>
      <c r="R16" s="37">
        <f t="shared" si="3"/>
        <v>7.6729499999999993</v>
      </c>
      <c r="S16" s="37">
        <f t="shared" si="4"/>
        <v>1.2393000000000001</v>
      </c>
      <c r="T16" s="37">
        <f t="shared" si="10"/>
        <v>25.5</v>
      </c>
    </row>
    <row r="17" spans="1:20">
      <c r="A17" s="8" t="s">
        <v>59</v>
      </c>
      <c r="B17" s="197">
        <v>25.5</v>
      </c>
      <c r="C17" s="197">
        <v>25.5</v>
      </c>
      <c r="D17" s="19">
        <v>41.72</v>
      </c>
      <c r="E17" s="19">
        <v>23.33</v>
      </c>
      <c r="F17" s="19">
        <v>30.09</v>
      </c>
      <c r="G17" s="19">
        <v>4.8600000000000003</v>
      </c>
      <c r="H17" s="19">
        <f t="shared" si="0"/>
        <v>100</v>
      </c>
      <c r="I17" s="21">
        <f t="shared" si="5"/>
        <v>10.638599999999999</v>
      </c>
      <c r="J17" s="21">
        <f t="shared" si="6"/>
        <v>5.9491499999999995</v>
      </c>
      <c r="K17" s="21">
        <f t="shared" si="7"/>
        <v>7.6729499999999993</v>
      </c>
      <c r="L17" s="21">
        <f t="shared" si="8"/>
        <v>1.2393000000000001</v>
      </c>
      <c r="M17" s="157">
        <f t="shared" si="9"/>
        <v>25.5</v>
      </c>
      <c r="N17" s="22"/>
      <c r="P17" s="37">
        <f t="shared" si="1"/>
        <v>10.638599999999999</v>
      </c>
      <c r="Q17" s="37">
        <f t="shared" si="2"/>
        <v>5.9491499999999995</v>
      </c>
      <c r="R17" s="37">
        <f t="shared" si="3"/>
        <v>7.6729499999999993</v>
      </c>
      <c r="S17" s="37">
        <f t="shared" si="4"/>
        <v>1.2393000000000001</v>
      </c>
      <c r="T17" s="37">
        <f t="shared" si="10"/>
        <v>25.5</v>
      </c>
    </row>
    <row r="18" spans="1:20">
      <c r="A18" s="8" t="s">
        <v>60</v>
      </c>
      <c r="B18" s="197">
        <v>25.5</v>
      </c>
      <c r="C18" s="197">
        <v>25.5</v>
      </c>
      <c r="D18" s="19">
        <v>41.72</v>
      </c>
      <c r="E18" s="19">
        <v>23.33</v>
      </c>
      <c r="F18" s="19">
        <v>30.09</v>
      </c>
      <c r="G18" s="19">
        <v>4.8600000000000003</v>
      </c>
      <c r="H18" s="19">
        <f t="shared" si="0"/>
        <v>100</v>
      </c>
      <c r="I18" s="21">
        <f t="shared" si="5"/>
        <v>10.638599999999999</v>
      </c>
      <c r="J18" s="21">
        <f t="shared" si="6"/>
        <v>5.9491499999999995</v>
      </c>
      <c r="K18" s="21">
        <f t="shared" si="7"/>
        <v>7.6729499999999993</v>
      </c>
      <c r="L18" s="21">
        <f t="shared" si="8"/>
        <v>1.2393000000000001</v>
      </c>
      <c r="M18" s="157">
        <f t="shared" si="9"/>
        <v>25.5</v>
      </c>
      <c r="N18" s="22"/>
      <c r="P18" s="37">
        <f t="shared" si="1"/>
        <v>10.638599999999999</v>
      </c>
      <c r="Q18" s="37">
        <f t="shared" si="2"/>
        <v>5.9491499999999995</v>
      </c>
      <c r="R18" s="37">
        <f t="shared" si="3"/>
        <v>7.6729499999999993</v>
      </c>
      <c r="S18" s="37">
        <f t="shared" si="4"/>
        <v>1.2393000000000001</v>
      </c>
      <c r="T18" s="37">
        <f t="shared" si="10"/>
        <v>25.5</v>
      </c>
    </row>
    <row r="19" spans="1:20">
      <c r="A19" s="8" t="s">
        <v>61</v>
      </c>
      <c r="B19" s="197">
        <v>25.5</v>
      </c>
      <c r="C19" s="197">
        <v>25.5</v>
      </c>
      <c r="D19" s="19">
        <v>41.72</v>
      </c>
      <c r="E19" s="19">
        <v>23.33</v>
      </c>
      <c r="F19" s="19">
        <v>30.09</v>
      </c>
      <c r="G19" s="19">
        <v>4.8600000000000003</v>
      </c>
      <c r="H19" s="19">
        <f t="shared" si="0"/>
        <v>100</v>
      </c>
      <c r="I19" s="21">
        <f t="shared" si="5"/>
        <v>10.638599999999999</v>
      </c>
      <c r="J19" s="21">
        <f t="shared" si="6"/>
        <v>5.9491499999999995</v>
      </c>
      <c r="K19" s="21">
        <f t="shared" si="7"/>
        <v>7.6729499999999993</v>
      </c>
      <c r="L19" s="21">
        <f t="shared" si="8"/>
        <v>1.2393000000000001</v>
      </c>
      <c r="M19" s="157">
        <f t="shared" si="9"/>
        <v>25.5</v>
      </c>
      <c r="N19" s="22"/>
      <c r="P19" s="37">
        <f t="shared" si="1"/>
        <v>10.638599999999999</v>
      </c>
      <c r="Q19" s="37">
        <f t="shared" si="2"/>
        <v>5.9491499999999995</v>
      </c>
      <c r="R19" s="37">
        <f t="shared" si="3"/>
        <v>7.6729499999999993</v>
      </c>
      <c r="S19" s="37">
        <f t="shared" si="4"/>
        <v>1.2393000000000001</v>
      </c>
      <c r="T19" s="37">
        <f t="shared" si="10"/>
        <v>25.5</v>
      </c>
    </row>
    <row r="20" spans="1:20">
      <c r="A20" s="8" t="s">
        <v>62</v>
      </c>
      <c r="B20" s="197">
        <v>25.5</v>
      </c>
      <c r="C20" s="197">
        <v>25.5</v>
      </c>
      <c r="D20" s="19">
        <v>41.72</v>
      </c>
      <c r="E20" s="19">
        <v>23.33</v>
      </c>
      <c r="F20" s="19">
        <v>30.09</v>
      </c>
      <c r="G20" s="19">
        <v>4.8600000000000003</v>
      </c>
      <c r="H20" s="19">
        <f t="shared" si="0"/>
        <v>100</v>
      </c>
      <c r="I20" s="21">
        <f t="shared" si="5"/>
        <v>10.638599999999999</v>
      </c>
      <c r="J20" s="21">
        <f t="shared" si="6"/>
        <v>5.9491499999999995</v>
      </c>
      <c r="K20" s="21">
        <f t="shared" si="7"/>
        <v>7.6729499999999993</v>
      </c>
      <c r="L20" s="21">
        <f t="shared" si="8"/>
        <v>1.2393000000000001</v>
      </c>
      <c r="M20" s="157">
        <f t="shared" si="9"/>
        <v>25.5</v>
      </c>
      <c r="N20" s="22"/>
      <c r="P20" s="37">
        <f t="shared" si="1"/>
        <v>10.638599999999999</v>
      </c>
      <c r="Q20" s="37">
        <f t="shared" si="2"/>
        <v>5.9491499999999995</v>
      </c>
      <c r="R20" s="37">
        <f t="shared" si="3"/>
        <v>7.6729499999999993</v>
      </c>
      <c r="S20" s="37">
        <f t="shared" si="4"/>
        <v>1.2393000000000001</v>
      </c>
      <c r="T20" s="37">
        <f t="shared" si="10"/>
        <v>25.5</v>
      </c>
    </row>
    <row r="21" spans="1:20">
      <c r="A21" s="8" t="s">
        <v>63</v>
      </c>
      <c r="B21" s="197">
        <v>25.5</v>
      </c>
      <c r="C21" s="197">
        <v>25.5</v>
      </c>
      <c r="D21" s="19">
        <v>41.72</v>
      </c>
      <c r="E21" s="19">
        <v>23.33</v>
      </c>
      <c r="F21" s="19">
        <v>30.09</v>
      </c>
      <c r="G21" s="19">
        <v>4.8600000000000003</v>
      </c>
      <c r="H21" s="19">
        <f t="shared" si="0"/>
        <v>100</v>
      </c>
      <c r="I21" s="21">
        <f t="shared" si="5"/>
        <v>10.638599999999999</v>
      </c>
      <c r="J21" s="21">
        <f t="shared" si="6"/>
        <v>5.9491499999999995</v>
      </c>
      <c r="K21" s="21">
        <f t="shared" si="7"/>
        <v>7.6729499999999993</v>
      </c>
      <c r="L21" s="21">
        <f t="shared" si="8"/>
        <v>1.2393000000000001</v>
      </c>
      <c r="M21" s="157">
        <f t="shared" si="9"/>
        <v>25.5</v>
      </c>
      <c r="N21" s="22"/>
      <c r="P21" s="37">
        <f t="shared" si="1"/>
        <v>10.638599999999999</v>
      </c>
      <c r="Q21" s="37">
        <f t="shared" si="2"/>
        <v>5.9491499999999995</v>
      </c>
      <c r="R21" s="37">
        <f t="shared" si="3"/>
        <v>7.6729499999999993</v>
      </c>
      <c r="S21" s="37">
        <f t="shared" si="4"/>
        <v>1.2393000000000001</v>
      </c>
      <c r="T21" s="37">
        <f t="shared" si="10"/>
        <v>25.5</v>
      </c>
    </row>
    <row r="22" spans="1:20">
      <c r="A22" s="8" t="s">
        <v>64</v>
      </c>
      <c r="B22" s="197">
        <v>25.5</v>
      </c>
      <c r="C22" s="197">
        <v>25.5</v>
      </c>
      <c r="D22" s="19">
        <v>41.72</v>
      </c>
      <c r="E22" s="19">
        <v>23.33</v>
      </c>
      <c r="F22" s="19">
        <v>30.09</v>
      </c>
      <c r="G22" s="19">
        <v>4.8600000000000003</v>
      </c>
      <c r="H22" s="19">
        <f t="shared" si="0"/>
        <v>100</v>
      </c>
      <c r="I22" s="21">
        <f t="shared" si="5"/>
        <v>10.638599999999999</v>
      </c>
      <c r="J22" s="21">
        <f t="shared" si="6"/>
        <v>5.9491499999999995</v>
      </c>
      <c r="K22" s="21">
        <f t="shared" si="7"/>
        <v>7.6729499999999993</v>
      </c>
      <c r="L22" s="21">
        <f t="shared" si="8"/>
        <v>1.2393000000000001</v>
      </c>
      <c r="M22" s="157">
        <f t="shared" si="9"/>
        <v>25.5</v>
      </c>
      <c r="N22" s="22"/>
      <c r="P22" s="37">
        <f t="shared" si="1"/>
        <v>10.638599999999999</v>
      </c>
      <c r="Q22" s="37">
        <f t="shared" si="2"/>
        <v>5.9491499999999995</v>
      </c>
      <c r="R22" s="37">
        <f t="shared" si="3"/>
        <v>7.6729499999999993</v>
      </c>
      <c r="S22" s="37">
        <f t="shared" si="4"/>
        <v>1.2393000000000001</v>
      </c>
      <c r="T22" s="37">
        <f t="shared" si="10"/>
        <v>25.5</v>
      </c>
    </row>
    <row r="23" spans="1:20">
      <c r="A23" s="8" t="s">
        <v>65</v>
      </c>
      <c r="B23" s="197">
        <v>25.5</v>
      </c>
      <c r="C23" s="197">
        <v>25.5</v>
      </c>
      <c r="D23" s="19">
        <v>41.72</v>
      </c>
      <c r="E23" s="19">
        <v>23.33</v>
      </c>
      <c r="F23" s="19">
        <v>30.09</v>
      </c>
      <c r="G23" s="19">
        <v>4.8600000000000003</v>
      </c>
      <c r="H23" s="19">
        <f t="shared" si="0"/>
        <v>100</v>
      </c>
      <c r="I23" s="21">
        <f t="shared" si="5"/>
        <v>10.638599999999999</v>
      </c>
      <c r="J23" s="21">
        <f t="shared" si="6"/>
        <v>5.9491499999999995</v>
      </c>
      <c r="K23" s="21">
        <f t="shared" si="7"/>
        <v>7.6729499999999993</v>
      </c>
      <c r="L23" s="21">
        <f t="shared" si="8"/>
        <v>1.2393000000000001</v>
      </c>
      <c r="M23" s="157">
        <f t="shared" si="9"/>
        <v>25.5</v>
      </c>
      <c r="N23" s="22"/>
      <c r="P23" s="37">
        <f t="shared" si="1"/>
        <v>10.638599999999999</v>
      </c>
      <c r="Q23" s="37">
        <f t="shared" si="2"/>
        <v>5.9491499999999995</v>
      </c>
      <c r="R23" s="37">
        <f t="shared" si="3"/>
        <v>7.6729499999999993</v>
      </c>
      <c r="S23" s="37">
        <f t="shared" si="4"/>
        <v>1.2393000000000001</v>
      </c>
      <c r="T23" s="37">
        <f t="shared" si="10"/>
        <v>25.5</v>
      </c>
    </row>
    <row r="24" spans="1:20">
      <c r="A24" s="8" t="s">
        <v>66</v>
      </c>
      <c r="B24" s="197">
        <v>25.5</v>
      </c>
      <c r="C24" s="197">
        <v>25.5</v>
      </c>
      <c r="D24" s="19">
        <v>41.72</v>
      </c>
      <c r="E24" s="19">
        <v>23.33</v>
      </c>
      <c r="F24" s="19">
        <v>30.09</v>
      </c>
      <c r="G24" s="19">
        <v>4.8600000000000003</v>
      </c>
      <c r="H24" s="19">
        <f t="shared" si="0"/>
        <v>100</v>
      </c>
      <c r="I24" s="21">
        <f t="shared" si="5"/>
        <v>10.638599999999999</v>
      </c>
      <c r="J24" s="21">
        <f t="shared" si="6"/>
        <v>5.9491499999999995</v>
      </c>
      <c r="K24" s="21">
        <f t="shared" si="7"/>
        <v>7.6729499999999993</v>
      </c>
      <c r="L24" s="21">
        <f t="shared" si="8"/>
        <v>1.2393000000000001</v>
      </c>
      <c r="M24" s="157">
        <f t="shared" si="9"/>
        <v>25.5</v>
      </c>
      <c r="N24" s="22"/>
      <c r="P24" s="37">
        <f t="shared" si="1"/>
        <v>10.638599999999999</v>
      </c>
      <c r="Q24" s="37">
        <f t="shared" si="2"/>
        <v>5.9491499999999995</v>
      </c>
      <c r="R24" s="37">
        <f t="shared" si="3"/>
        <v>7.6729499999999993</v>
      </c>
      <c r="S24" s="37">
        <f t="shared" si="4"/>
        <v>1.2393000000000001</v>
      </c>
      <c r="T24" s="37">
        <f t="shared" si="10"/>
        <v>25.5</v>
      </c>
    </row>
    <row r="25" spans="1:20">
      <c r="A25" s="8" t="s">
        <v>67</v>
      </c>
      <c r="B25" s="197">
        <v>25.5</v>
      </c>
      <c r="C25" s="197">
        <v>25.5</v>
      </c>
      <c r="D25" s="19">
        <v>41.72</v>
      </c>
      <c r="E25" s="19">
        <v>23.33</v>
      </c>
      <c r="F25" s="19">
        <v>30.09</v>
      </c>
      <c r="G25" s="19">
        <v>4.8600000000000003</v>
      </c>
      <c r="H25" s="19">
        <f t="shared" si="0"/>
        <v>100</v>
      </c>
      <c r="I25" s="21">
        <f t="shared" si="5"/>
        <v>10.638599999999999</v>
      </c>
      <c r="J25" s="21">
        <f t="shared" si="6"/>
        <v>5.9491499999999995</v>
      </c>
      <c r="K25" s="21">
        <f t="shared" si="7"/>
        <v>7.6729499999999993</v>
      </c>
      <c r="L25" s="21">
        <f t="shared" si="8"/>
        <v>1.2393000000000001</v>
      </c>
      <c r="M25" s="157">
        <f t="shared" si="9"/>
        <v>25.5</v>
      </c>
      <c r="N25" s="22"/>
      <c r="P25" s="37">
        <f t="shared" si="1"/>
        <v>10.638599999999999</v>
      </c>
      <c r="Q25" s="37">
        <f t="shared" si="2"/>
        <v>5.9491499999999995</v>
      </c>
      <c r="R25" s="37">
        <f t="shared" si="3"/>
        <v>7.6729499999999993</v>
      </c>
      <c r="S25" s="37">
        <f t="shared" si="4"/>
        <v>1.2393000000000001</v>
      </c>
      <c r="T25" s="37">
        <f t="shared" si="10"/>
        <v>25.5</v>
      </c>
    </row>
    <row r="26" spans="1:20">
      <c r="A26" s="8" t="s">
        <v>68</v>
      </c>
      <c r="B26" s="197">
        <v>25.5</v>
      </c>
      <c r="C26" s="197">
        <v>25.5</v>
      </c>
      <c r="D26" s="19">
        <v>41.72</v>
      </c>
      <c r="E26" s="19">
        <v>23.33</v>
      </c>
      <c r="F26" s="19">
        <v>30.09</v>
      </c>
      <c r="G26" s="19">
        <v>4.8600000000000003</v>
      </c>
      <c r="H26" s="19">
        <f t="shared" si="0"/>
        <v>100</v>
      </c>
      <c r="I26" s="21">
        <f t="shared" si="5"/>
        <v>10.638599999999999</v>
      </c>
      <c r="J26" s="21">
        <f t="shared" si="6"/>
        <v>5.9491499999999995</v>
      </c>
      <c r="K26" s="21">
        <f t="shared" si="7"/>
        <v>7.6729499999999993</v>
      </c>
      <c r="L26" s="21">
        <f t="shared" si="8"/>
        <v>1.2393000000000001</v>
      </c>
      <c r="M26" s="157">
        <f t="shared" si="9"/>
        <v>25.5</v>
      </c>
      <c r="N26" s="22"/>
      <c r="P26" s="37">
        <f t="shared" si="1"/>
        <v>10.638599999999999</v>
      </c>
      <c r="Q26" s="37">
        <f t="shared" si="2"/>
        <v>5.9491499999999995</v>
      </c>
      <c r="R26" s="37">
        <f t="shared" si="3"/>
        <v>7.6729499999999993</v>
      </c>
      <c r="S26" s="37">
        <f t="shared" si="4"/>
        <v>1.2393000000000001</v>
      </c>
      <c r="T26" s="37">
        <f t="shared" si="10"/>
        <v>25.5</v>
      </c>
    </row>
    <row r="27" spans="1:20">
      <c r="A27" s="8" t="s">
        <v>69</v>
      </c>
      <c r="B27" s="197">
        <v>25.5</v>
      </c>
      <c r="C27" s="197">
        <v>25.5</v>
      </c>
      <c r="D27" s="19">
        <v>41.72</v>
      </c>
      <c r="E27" s="19">
        <v>23.33</v>
      </c>
      <c r="F27" s="19">
        <v>30.09</v>
      </c>
      <c r="G27" s="19">
        <v>4.8600000000000003</v>
      </c>
      <c r="H27" s="19">
        <f t="shared" si="0"/>
        <v>100</v>
      </c>
      <c r="I27" s="21">
        <f t="shared" si="5"/>
        <v>10.638599999999999</v>
      </c>
      <c r="J27" s="21">
        <f t="shared" si="6"/>
        <v>5.9491499999999995</v>
      </c>
      <c r="K27" s="21">
        <f t="shared" si="7"/>
        <v>7.6729499999999993</v>
      </c>
      <c r="L27" s="21">
        <f t="shared" si="8"/>
        <v>1.2393000000000001</v>
      </c>
      <c r="M27" s="157">
        <f t="shared" si="9"/>
        <v>25.5</v>
      </c>
      <c r="N27" s="22"/>
      <c r="P27" s="37">
        <f t="shared" si="1"/>
        <v>10.638599999999999</v>
      </c>
      <c r="Q27" s="37">
        <f t="shared" si="2"/>
        <v>5.9491499999999995</v>
      </c>
      <c r="R27" s="37">
        <f t="shared" si="3"/>
        <v>7.6729499999999993</v>
      </c>
      <c r="S27" s="37">
        <f t="shared" si="4"/>
        <v>1.2393000000000001</v>
      </c>
      <c r="T27" s="37">
        <f t="shared" si="10"/>
        <v>25.5</v>
      </c>
    </row>
    <row r="28" spans="1:20">
      <c r="A28" s="8" t="s">
        <v>70</v>
      </c>
      <c r="B28" s="197">
        <v>25.5</v>
      </c>
      <c r="C28" s="197">
        <v>25.5</v>
      </c>
      <c r="D28" s="19">
        <v>41.72</v>
      </c>
      <c r="E28" s="19">
        <v>23.33</v>
      </c>
      <c r="F28" s="19">
        <v>30.09</v>
      </c>
      <c r="G28" s="19">
        <v>4.8600000000000003</v>
      </c>
      <c r="H28" s="19">
        <f t="shared" si="0"/>
        <v>100</v>
      </c>
      <c r="I28" s="21">
        <f t="shared" si="5"/>
        <v>10.638599999999999</v>
      </c>
      <c r="J28" s="21">
        <f t="shared" si="6"/>
        <v>5.9491499999999995</v>
      </c>
      <c r="K28" s="21">
        <f t="shared" si="7"/>
        <v>7.6729499999999993</v>
      </c>
      <c r="L28" s="21">
        <f t="shared" si="8"/>
        <v>1.2393000000000001</v>
      </c>
      <c r="M28" s="157">
        <f t="shared" si="9"/>
        <v>25.5</v>
      </c>
      <c r="N28" s="22"/>
      <c r="P28" s="37">
        <f t="shared" si="1"/>
        <v>10.638599999999999</v>
      </c>
      <c r="Q28" s="37">
        <f t="shared" si="2"/>
        <v>5.9491499999999995</v>
      </c>
      <c r="R28" s="37">
        <f t="shared" si="3"/>
        <v>7.6729499999999993</v>
      </c>
      <c r="S28" s="37">
        <f t="shared" si="4"/>
        <v>1.2393000000000001</v>
      </c>
      <c r="T28" s="37">
        <f t="shared" si="10"/>
        <v>25.5</v>
      </c>
    </row>
    <row r="29" spans="1:20">
      <c r="A29" s="8" t="s">
        <v>71</v>
      </c>
      <c r="B29" s="197">
        <v>25.5</v>
      </c>
      <c r="C29" s="197">
        <v>25.5</v>
      </c>
      <c r="D29" s="19">
        <v>41.72</v>
      </c>
      <c r="E29" s="19">
        <v>23.33</v>
      </c>
      <c r="F29" s="19">
        <v>30.09</v>
      </c>
      <c r="G29" s="19">
        <v>4.8600000000000003</v>
      </c>
      <c r="H29" s="19">
        <f t="shared" si="0"/>
        <v>100</v>
      </c>
      <c r="I29" s="21">
        <f t="shared" si="5"/>
        <v>10.638599999999999</v>
      </c>
      <c r="J29" s="21">
        <f t="shared" si="6"/>
        <v>5.9491499999999995</v>
      </c>
      <c r="K29" s="21">
        <f t="shared" si="7"/>
        <v>7.6729499999999993</v>
      </c>
      <c r="L29" s="21">
        <f t="shared" si="8"/>
        <v>1.2393000000000001</v>
      </c>
      <c r="M29" s="157">
        <f t="shared" si="9"/>
        <v>25.5</v>
      </c>
      <c r="N29" s="22"/>
      <c r="P29" s="37">
        <f t="shared" si="1"/>
        <v>10.638599999999999</v>
      </c>
      <c r="Q29" s="37">
        <f t="shared" si="2"/>
        <v>5.9491499999999995</v>
      </c>
      <c r="R29" s="37">
        <f t="shared" si="3"/>
        <v>7.6729499999999993</v>
      </c>
      <c r="S29" s="37">
        <f t="shared" si="4"/>
        <v>1.2393000000000001</v>
      </c>
      <c r="T29" s="37">
        <f t="shared" si="10"/>
        <v>25.5</v>
      </c>
    </row>
    <row r="30" spans="1:20">
      <c r="A30" s="8" t="s">
        <v>72</v>
      </c>
      <c r="B30" s="197">
        <v>25.5</v>
      </c>
      <c r="C30" s="197">
        <v>25.5</v>
      </c>
      <c r="D30" s="19">
        <v>41.72</v>
      </c>
      <c r="E30" s="19">
        <v>23.33</v>
      </c>
      <c r="F30" s="19">
        <v>30.09</v>
      </c>
      <c r="G30" s="19">
        <v>4.8600000000000003</v>
      </c>
      <c r="H30" s="19">
        <f t="shared" si="0"/>
        <v>100</v>
      </c>
      <c r="I30" s="21">
        <f t="shared" si="5"/>
        <v>10.638599999999999</v>
      </c>
      <c r="J30" s="21">
        <f t="shared" si="6"/>
        <v>5.9491499999999995</v>
      </c>
      <c r="K30" s="21">
        <f t="shared" si="7"/>
        <v>7.6729499999999993</v>
      </c>
      <c r="L30" s="21">
        <f t="shared" si="8"/>
        <v>1.2393000000000001</v>
      </c>
      <c r="M30" s="157">
        <f t="shared" si="9"/>
        <v>25.5</v>
      </c>
      <c r="N30" s="22"/>
      <c r="P30" s="37">
        <f t="shared" si="1"/>
        <v>10.638599999999999</v>
      </c>
      <c r="Q30" s="37">
        <f t="shared" si="2"/>
        <v>5.9491499999999995</v>
      </c>
      <c r="R30" s="37">
        <f t="shared" si="3"/>
        <v>7.6729499999999993</v>
      </c>
      <c r="S30" s="37">
        <f t="shared" si="4"/>
        <v>1.2393000000000001</v>
      </c>
      <c r="T30" s="37">
        <f t="shared" si="10"/>
        <v>25.5</v>
      </c>
    </row>
    <row r="31" spans="1:20">
      <c r="A31" s="8" t="s">
        <v>73</v>
      </c>
      <c r="B31" s="197">
        <v>25.5</v>
      </c>
      <c r="C31" s="197">
        <v>25.5</v>
      </c>
      <c r="D31" s="19">
        <v>41.72</v>
      </c>
      <c r="E31" s="19">
        <v>23.33</v>
      </c>
      <c r="F31" s="19">
        <v>30.09</v>
      </c>
      <c r="G31" s="19">
        <v>4.8600000000000003</v>
      </c>
      <c r="H31" s="19">
        <f t="shared" si="0"/>
        <v>100</v>
      </c>
      <c r="I31" s="21">
        <f t="shared" si="5"/>
        <v>10.638599999999999</v>
      </c>
      <c r="J31" s="21">
        <f t="shared" si="6"/>
        <v>5.9491499999999995</v>
      </c>
      <c r="K31" s="21">
        <f t="shared" si="7"/>
        <v>7.6729499999999993</v>
      </c>
      <c r="L31" s="21">
        <f t="shared" si="8"/>
        <v>1.2393000000000001</v>
      </c>
      <c r="M31" s="157">
        <f t="shared" si="9"/>
        <v>25.5</v>
      </c>
      <c r="N31" s="22"/>
      <c r="P31" s="37">
        <f t="shared" si="1"/>
        <v>10.638599999999999</v>
      </c>
      <c r="Q31" s="37">
        <f t="shared" si="2"/>
        <v>5.9491499999999995</v>
      </c>
      <c r="R31" s="37">
        <f t="shared" si="3"/>
        <v>7.6729499999999993</v>
      </c>
      <c r="S31" s="37">
        <f t="shared" si="4"/>
        <v>1.2393000000000001</v>
      </c>
      <c r="T31" s="37">
        <f t="shared" si="10"/>
        <v>25.5</v>
      </c>
    </row>
    <row r="32" spans="1:20">
      <c r="A32" s="8" t="s">
        <v>74</v>
      </c>
      <c r="B32" s="197">
        <v>25.8</v>
      </c>
      <c r="C32" s="197">
        <v>25.8</v>
      </c>
      <c r="D32" s="19">
        <v>41.72</v>
      </c>
      <c r="E32" s="19">
        <v>23.33</v>
      </c>
      <c r="F32" s="19">
        <v>30.09</v>
      </c>
      <c r="G32" s="19">
        <v>4.8600000000000003</v>
      </c>
      <c r="H32" s="19">
        <f t="shared" si="0"/>
        <v>100</v>
      </c>
      <c r="I32" s="21">
        <f t="shared" si="5"/>
        <v>10.76376</v>
      </c>
      <c r="J32" s="21">
        <f t="shared" si="6"/>
        <v>6.0191400000000002</v>
      </c>
      <c r="K32" s="21">
        <f t="shared" si="7"/>
        <v>7.7632200000000005</v>
      </c>
      <c r="L32" s="21">
        <f t="shared" si="8"/>
        <v>1.2538800000000001</v>
      </c>
      <c r="M32" s="157">
        <f t="shared" si="9"/>
        <v>25.799999999999997</v>
      </c>
      <c r="N32" s="22"/>
      <c r="P32" s="37">
        <f t="shared" si="1"/>
        <v>10.76376</v>
      </c>
      <c r="Q32" s="37">
        <f t="shared" si="2"/>
        <v>6.0191400000000002</v>
      </c>
      <c r="R32" s="37">
        <f t="shared" si="3"/>
        <v>7.7632200000000005</v>
      </c>
      <c r="S32" s="37">
        <f t="shared" si="4"/>
        <v>1.2538800000000001</v>
      </c>
      <c r="T32" s="37">
        <f t="shared" si="10"/>
        <v>25.799999999999997</v>
      </c>
    </row>
    <row r="33" spans="1:20">
      <c r="A33" s="8" t="s">
        <v>75</v>
      </c>
      <c r="B33" s="197">
        <v>25.8</v>
      </c>
      <c r="C33" s="197">
        <v>25.8</v>
      </c>
      <c r="D33" s="19">
        <v>41.72</v>
      </c>
      <c r="E33" s="19">
        <v>23.33</v>
      </c>
      <c r="F33" s="19">
        <v>30.09</v>
      </c>
      <c r="G33" s="19">
        <v>4.8600000000000003</v>
      </c>
      <c r="H33" s="19">
        <f t="shared" si="0"/>
        <v>100</v>
      </c>
      <c r="I33" s="21">
        <f t="shared" si="5"/>
        <v>10.76376</v>
      </c>
      <c r="J33" s="21">
        <f t="shared" si="6"/>
        <v>6.0191400000000002</v>
      </c>
      <c r="K33" s="21">
        <f t="shared" si="7"/>
        <v>7.7632200000000005</v>
      </c>
      <c r="L33" s="21">
        <f t="shared" si="8"/>
        <v>1.2538800000000001</v>
      </c>
      <c r="M33" s="157">
        <f t="shared" si="9"/>
        <v>25.799999999999997</v>
      </c>
      <c r="N33" s="22"/>
      <c r="P33" s="37">
        <f t="shared" si="1"/>
        <v>10.76376</v>
      </c>
      <c r="Q33" s="37">
        <f t="shared" si="2"/>
        <v>6.0191400000000002</v>
      </c>
      <c r="R33" s="37">
        <f t="shared" si="3"/>
        <v>7.7632200000000005</v>
      </c>
      <c r="S33" s="37">
        <f t="shared" si="4"/>
        <v>1.2538800000000001</v>
      </c>
      <c r="T33" s="37">
        <f t="shared" si="10"/>
        <v>25.799999999999997</v>
      </c>
    </row>
    <row r="34" spans="1:20">
      <c r="A34" s="8" t="s">
        <v>76</v>
      </c>
      <c r="B34" s="197">
        <v>25.8</v>
      </c>
      <c r="C34" s="197">
        <v>25.8</v>
      </c>
      <c r="D34" s="19">
        <v>41.72</v>
      </c>
      <c r="E34" s="19">
        <v>23.33</v>
      </c>
      <c r="F34" s="19">
        <v>30.09</v>
      </c>
      <c r="G34" s="19">
        <v>4.8600000000000003</v>
      </c>
      <c r="H34" s="19">
        <f t="shared" si="0"/>
        <v>100</v>
      </c>
      <c r="I34" s="21">
        <f t="shared" si="5"/>
        <v>10.76376</v>
      </c>
      <c r="J34" s="21">
        <f t="shared" si="6"/>
        <v>6.0191400000000002</v>
      </c>
      <c r="K34" s="21">
        <f t="shared" si="7"/>
        <v>7.7632200000000005</v>
      </c>
      <c r="L34" s="21">
        <f t="shared" si="8"/>
        <v>1.2538800000000001</v>
      </c>
      <c r="M34" s="157">
        <f t="shared" si="9"/>
        <v>25.799999999999997</v>
      </c>
      <c r="N34" s="22"/>
      <c r="P34" s="37">
        <f t="shared" si="1"/>
        <v>10.76376</v>
      </c>
      <c r="Q34" s="37">
        <f t="shared" si="2"/>
        <v>6.0191400000000002</v>
      </c>
      <c r="R34" s="37">
        <f t="shared" si="3"/>
        <v>7.7632200000000005</v>
      </c>
      <c r="S34" s="37">
        <f t="shared" si="4"/>
        <v>1.2538800000000001</v>
      </c>
      <c r="T34" s="37">
        <f t="shared" si="10"/>
        <v>25.799999999999997</v>
      </c>
    </row>
    <row r="35" spans="1:20">
      <c r="A35" s="8" t="s">
        <v>77</v>
      </c>
      <c r="B35" s="197">
        <v>25.8</v>
      </c>
      <c r="C35" s="197">
        <v>25.8</v>
      </c>
      <c r="D35" s="19">
        <v>41.72</v>
      </c>
      <c r="E35" s="19">
        <v>23.33</v>
      </c>
      <c r="F35" s="19">
        <v>30.09</v>
      </c>
      <c r="G35" s="19">
        <v>4.8600000000000003</v>
      </c>
      <c r="H35" s="19">
        <f t="shared" ref="H35:H66" si="11">SUM(D35:G35)</f>
        <v>100</v>
      </c>
      <c r="I35" s="21">
        <f t="shared" si="5"/>
        <v>10.76376</v>
      </c>
      <c r="J35" s="21">
        <f t="shared" si="6"/>
        <v>6.0191400000000002</v>
      </c>
      <c r="K35" s="21">
        <f t="shared" si="7"/>
        <v>7.7632200000000005</v>
      </c>
      <c r="L35" s="21">
        <f t="shared" si="8"/>
        <v>1.2538800000000001</v>
      </c>
      <c r="M35" s="157">
        <f t="shared" si="9"/>
        <v>25.799999999999997</v>
      </c>
      <c r="N35" s="22"/>
      <c r="P35" s="37">
        <f t="shared" ref="P35:P66" si="12">I35</f>
        <v>10.76376</v>
      </c>
      <c r="Q35" s="37">
        <f t="shared" ref="Q35:Q66" si="13">J35</f>
        <v>6.0191400000000002</v>
      </c>
      <c r="R35" s="37">
        <f t="shared" ref="R35:R66" si="14">K35</f>
        <v>7.7632200000000005</v>
      </c>
      <c r="S35" s="37">
        <f t="shared" ref="S35:S66" si="15">L35</f>
        <v>1.2538800000000001</v>
      </c>
      <c r="T35" s="37">
        <f t="shared" si="10"/>
        <v>25.799999999999997</v>
      </c>
    </row>
    <row r="36" spans="1:20">
      <c r="A36" s="8" t="s">
        <v>78</v>
      </c>
      <c r="B36" s="197">
        <v>25.8</v>
      </c>
      <c r="C36" s="197">
        <v>25.8</v>
      </c>
      <c r="D36" s="19">
        <v>41.72</v>
      </c>
      <c r="E36" s="19">
        <v>23.33</v>
      </c>
      <c r="F36" s="19">
        <v>30.09</v>
      </c>
      <c r="G36" s="19">
        <v>4.8600000000000003</v>
      </c>
      <c r="H36" s="19">
        <f t="shared" si="11"/>
        <v>100</v>
      </c>
      <c r="I36" s="21">
        <f t="shared" si="5"/>
        <v>10.76376</v>
      </c>
      <c r="J36" s="21">
        <f t="shared" si="6"/>
        <v>6.0191400000000002</v>
      </c>
      <c r="K36" s="21">
        <f t="shared" si="7"/>
        <v>7.7632200000000005</v>
      </c>
      <c r="L36" s="21">
        <f t="shared" si="8"/>
        <v>1.2538800000000001</v>
      </c>
      <c r="M36" s="157">
        <f t="shared" si="9"/>
        <v>25.799999999999997</v>
      </c>
      <c r="N36" s="22"/>
      <c r="P36" s="37">
        <f t="shared" si="12"/>
        <v>10.76376</v>
      </c>
      <c r="Q36" s="37">
        <f t="shared" si="13"/>
        <v>6.0191400000000002</v>
      </c>
      <c r="R36" s="37">
        <f t="shared" si="14"/>
        <v>7.7632200000000005</v>
      </c>
      <c r="S36" s="37">
        <f t="shared" si="15"/>
        <v>1.2538800000000001</v>
      </c>
      <c r="T36" s="37">
        <f t="shared" si="10"/>
        <v>25.799999999999997</v>
      </c>
    </row>
    <row r="37" spans="1:20">
      <c r="A37" s="8" t="s">
        <v>79</v>
      </c>
      <c r="B37" s="197">
        <v>25.8</v>
      </c>
      <c r="C37" s="197">
        <v>25.8</v>
      </c>
      <c r="D37" s="19">
        <v>41.72</v>
      </c>
      <c r="E37" s="19">
        <v>23.33</v>
      </c>
      <c r="F37" s="19">
        <v>30.09</v>
      </c>
      <c r="G37" s="19">
        <v>4.8600000000000003</v>
      </c>
      <c r="H37" s="19">
        <f t="shared" si="11"/>
        <v>100</v>
      </c>
      <c r="I37" s="21">
        <f t="shared" si="5"/>
        <v>10.76376</v>
      </c>
      <c r="J37" s="21">
        <f t="shared" si="6"/>
        <v>6.0191400000000002</v>
      </c>
      <c r="K37" s="21">
        <f t="shared" si="7"/>
        <v>7.7632200000000005</v>
      </c>
      <c r="L37" s="21">
        <f t="shared" si="8"/>
        <v>1.2538800000000001</v>
      </c>
      <c r="M37" s="157">
        <f t="shared" si="9"/>
        <v>25.799999999999997</v>
      </c>
      <c r="N37" s="22"/>
      <c r="P37" s="37">
        <f t="shared" si="12"/>
        <v>10.76376</v>
      </c>
      <c r="Q37" s="37">
        <f t="shared" si="13"/>
        <v>6.0191400000000002</v>
      </c>
      <c r="R37" s="37">
        <f t="shared" si="14"/>
        <v>7.7632200000000005</v>
      </c>
      <c r="S37" s="37">
        <f t="shared" si="15"/>
        <v>1.2538800000000001</v>
      </c>
      <c r="T37" s="37">
        <f t="shared" si="10"/>
        <v>25.799999999999997</v>
      </c>
    </row>
    <row r="38" spans="1:20">
      <c r="A38" s="8" t="s">
        <v>80</v>
      </c>
      <c r="B38" s="197">
        <v>25.8</v>
      </c>
      <c r="C38" s="197">
        <v>25.8</v>
      </c>
      <c r="D38" s="19">
        <v>41.72</v>
      </c>
      <c r="E38" s="19">
        <v>23.33</v>
      </c>
      <c r="F38" s="19">
        <v>30.09</v>
      </c>
      <c r="G38" s="19">
        <v>4.8600000000000003</v>
      </c>
      <c r="H38" s="19">
        <f t="shared" si="11"/>
        <v>100</v>
      </c>
      <c r="I38" s="21">
        <f t="shared" si="5"/>
        <v>10.76376</v>
      </c>
      <c r="J38" s="21">
        <f t="shared" si="6"/>
        <v>6.0191400000000002</v>
      </c>
      <c r="K38" s="21">
        <f t="shared" si="7"/>
        <v>7.7632200000000005</v>
      </c>
      <c r="L38" s="21">
        <f t="shared" si="8"/>
        <v>1.2538800000000001</v>
      </c>
      <c r="M38" s="157">
        <f t="shared" si="9"/>
        <v>25.799999999999997</v>
      </c>
      <c r="N38" s="22"/>
      <c r="P38" s="37">
        <f t="shared" si="12"/>
        <v>10.76376</v>
      </c>
      <c r="Q38" s="37">
        <f t="shared" si="13"/>
        <v>6.0191400000000002</v>
      </c>
      <c r="R38" s="37">
        <f t="shared" si="14"/>
        <v>7.7632200000000005</v>
      </c>
      <c r="S38" s="37">
        <f t="shared" si="15"/>
        <v>1.2538800000000001</v>
      </c>
      <c r="T38" s="37">
        <f t="shared" si="10"/>
        <v>25.799999999999997</v>
      </c>
    </row>
    <row r="39" spans="1:20">
      <c r="A39" s="8" t="s">
        <v>81</v>
      </c>
      <c r="B39" s="197">
        <v>25.8</v>
      </c>
      <c r="C39" s="197">
        <v>25.8</v>
      </c>
      <c r="D39" s="19">
        <v>41.72</v>
      </c>
      <c r="E39" s="19">
        <v>23.33</v>
      </c>
      <c r="F39" s="19">
        <v>30.09</v>
      </c>
      <c r="G39" s="19">
        <v>4.8600000000000003</v>
      </c>
      <c r="H39" s="19">
        <f t="shared" si="11"/>
        <v>100</v>
      </c>
      <c r="I39" s="21">
        <f t="shared" si="5"/>
        <v>10.76376</v>
      </c>
      <c r="J39" s="21">
        <f t="shared" si="6"/>
        <v>6.0191400000000002</v>
      </c>
      <c r="K39" s="21">
        <f t="shared" si="7"/>
        <v>7.7632200000000005</v>
      </c>
      <c r="L39" s="21">
        <f t="shared" si="8"/>
        <v>1.2538800000000001</v>
      </c>
      <c r="M39" s="157">
        <f t="shared" si="9"/>
        <v>25.799999999999997</v>
      </c>
      <c r="N39" s="22"/>
      <c r="P39" s="37">
        <f t="shared" si="12"/>
        <v>10.76376</v>
      </c>
      <c r="Q39" s="37">
        <f t="shared" si="13"/>
        <v>6.0191400000000002</v>
      </c>
      <c r="R39" s="37">
        <f t="shared" si="14"/>
        <v>7.7632200000000005</v>
      </c>
      <c r="S39" s="37">
        <f t="shared" si="15"/>
        <v>1.2538800000000001</v>
      </c>
      <c r="T39" s="37">
        <f t="shared" si="10"/>
        <v>25.799999999999997</v>
      </c>
    </row>
    <row r="40" spans="1:20">
      <c r="A40" s="8" t="s">
        <v>82</v>
      </c>
      <c r="B40" s="197">
        <v>25.8</v>
      </c>
      <c r="C40" s="197">
        <v>25.8</v>
      </c>
      <c r="D40" s="19">
        <v>41.72</v>
      </c>
      <c r="E40" s="19">
        <v>23.33</v>
      </c>
      <c r="F40" s="19">
        <v>30.09</v>
      </c>
      <c r="G40" s="19">
        <v>4.8600000000000003</v>
      </c>
      <c r="H40" s="19">
        <f t="shared" si="11"/>
        <v>100</v>
      </c>
      <c r="I40" s="21">
        <f t="shared" si="5"/>
        <v>10.76376</v>
      </c>
      <c r="J40" s="21">
        <f t="shared" si="6"/>
        <v>6.0191400000000002</v>
      </c>
      <c r="K40" s="21">
        <f t="shared" si="7"/>
        <v>7.7632200000000005</v>
      </c>
      <c r="L40" s="21">
        <f t="shared" si="8"/>
        <v>1.2538800000000001</v>
      </c>
      <c r="M40" s="157">
        <f t="shared" si="9"/>
        <v>25.799999999999997</v>
      </c>
      <c r="N40" s="22"/>
      <c r="P40" s="37">
        <f t="shared" si="12"/>
        <v>10.76376</v>
      </c>
      <c r="Q40" s="37">
        <f t="shared" si="13"/>
        <v>6.0191400000000002</v>
      </c>
      <c r="R40" s="37">
        <f t="shared" si="14"/>
        <v>7.7632200000000005</v>
      </c>
      <c r="S40" s="37">
        <f t="shared" si="15"/>
        <v>1.2538800000000001</v>
      </c>
      <c r="T40" s="37">
        <f t="shared" si="10"/>
        <v>25.799999999999997</v>
      </c>
    </row>
    <row r="41" spans="1:20">
      <c r="A41" s="8" t="s">
        <v>83</v>
      </c>
      <c r="B41" s="197">
        <v>25.8</v>
      </c>
      <c r="C41" s="197">
        <v>25.8</v>
      </c>
      <c r="D41" s="19">
        <v>41.72</v>
      </c>
      <c r="E41" s="19">
        <v>23.33</v>
      </c>
      <c r="F41" s="19">
        <v>30.09</v>
      </c>
      <c r="G41" s="19">
        <v>4.8600000000000003</v>
      </c>
      <c r="H41" s="19">
        <f t="shared" si="11"/>
        <v>100</v>
      </c>
      <c r="I41" s="21">
        <f t="shared" si="5"/>
        <v>10.76376</v>
      </c>
      <c r="J41" s="21">
        <f t="shared" si="6"/>
        <v>6.0191400000000002</v>
      </c>
      <c r="K41" s="21">
        <f t="shared" si="7"/>
        <v>7.7632200000000005</v>
      </c>
      <c r="L41" s="21">
        <f t="shared" si="8"/>
        <v>1.2538800000000001</v>
      </c>
      <c r="M41" s="157">
        <f t="shared" si="9"/>
        <v>25.799999999999997</v>
      </c>
      <c r="N41" s="22"/>
      <c r="P41" s="37">
        <f t="shared" si="12"/>
        <v>10.76376</v>
      </c>
      <c r="Q41" s="37">
        <f t="shared" si="13"/>
        <v>6.0191400000000002</v>
      </c>
      <c r="R41" s="37">
        <f t="shared" si="14"/>
        <v>7.7632200000000005</v>
      </c>
      <c r="S41" s="37">
        <f t="shared" si="15"/>
        <v>1.2538800000000001</v>
      </c>
      <c r="T41" s="37">
        <f t="shared" si="10"/>
        <v>25.799999999999997</v>
      </c>
    </row>
    <row r="42" spans="1:20">
      <c r="A42" s="8" t="s">
        <v>84</v>
      </c>
      <c r="B42" s="197">
        <v>25.8</v>
      </c>
      <c r="C42" s="197">
        <v>25.8</v>
      </c>
      <c r="D42" s="19">
        <v>41.72</v>
      </c>
      <c r="E42" s="19">
        <v>23.33</v>
      </c>
      <c r="F42" s="19">
        <v>30.09</v>
      </c>
      <c r="G42" s="19">
        <v>4.8600000000000003</v>
      </c>
      <c r="H42" s="19">
        <f t="shared" si="11"/>
        <v>100</v>
      </c>
      <c r="I42" s="21">
        <f t="shared" si="5"/>
        <v>10.76376</v>
      </c>
      <c r="J42" s="21">
        <f t="shared" si="6"/>
        <v>6.0191400000000002</v>
      </c>
      <c r="K42" s="21">
        <f t="shared" si="7"/>
        <v>7.7632200000000005</v>
      </c>
      <c r="L42" s="21">
        <f t="shared" si="8"/>
        <v>1.2538800000000001</v>
      </c>
      <c r="M42" s="157">
        <f t="shared" si="9"/>
        <v>25.799999999999997</v>
      </c>
      <c r="N42" s="22"/>
      <c r="P42" s="37">
        <f t="shared" si="12"/>
        <v>10.76376</v>
      </c>
      <c r="Q42" s="37">
        <f t="shared" si="13"/>
        <v>6.0191400000000002</v>
      </c>
      <c r="R42" s="37">
        <f t="shared" si="14"/>
        <v>7.7632200000000005</v>
      </c>
      <c r="S42" s="37">
        <f t="shared" si="15"/>
        <v>1.2538800000000001</v>
      </c>
      <c r="T42" s="37">
        <f t="shared" si="10"/>
        <v>25.799999999999997</v>
      </c>
    </row>
    <row r="43" spans="1:20">
      <c r="A43" s="8" t="s">
        <v>85</v>
      </c>
      <c r="B43" s="197">
        <v>25.8</v>
      </c>
      <c r="C43" s="197">
        <v>25.8</v>
      </c>
      <c r="D43" s="19">
        <v>41.72</v>
      </c>
      <c r="E43" s="19">
        <v>23.33</v>
      </c>
      <c r="F43" s="19">
        <v>30.09</v>
      </c>
      <c r="G43" s="19">
        <v>4.8600000000000003</v>
      </c>
      <c r="H43" s="19">
        <f t="shared" si="11"/>
        <v>100</v>
      </c>
      <c r="I43" s="21">
        <f t="shared" si="5"/>
        <v>10.76376</v>
      </c>
      <c r="J43" s="21">
        <f t="shared" si="6"/>
        <v>6.0191400000000002</v>
      </c>
      <c r="K43" s="21">
        <f t="shared" si="7"/>
        <v>7.7632200000000005</v>
      </c>
      <c r="L43" s="21">
        <f t="shared" si="8"/>
        <v>1.2538800000000001</v>
      </c>
      <c r="M43" s="157">
        <f t="shared" si="9"/>
        <v>25.799999999999997</v>
      </c>
      <c r="N43" s="22"/>
      <c r="P43" s="37">
        <f t="shared" si="12"/>
        <v>10.76376</v>
      </c>
      <c r="Q43" s="37">
        <f t="shared" si="13"/>
        <v>6.0191400000000002</v>
      </c>
      <c r="R43" s="37">
        <f t="shared" si="14"/>
        <v>7.7632200000000005</v>
      </c>
      <c r="S43" s="37">
        <f t="shared" si="15"/>
        <v>1.2538800000000001</v>
      </c>
      <c r="T43" s="37">
        <f t="shared" si="10"/>
        <v>25.799999999999997</v>
      </c>
    </row>
    <row r="44" spans="1:20">
      <c r="A44" s="8" t="s">
        <v>86</v>
      </c>
      <c r="B44" s="197">
        <v>25.8</v>
      </c>
      <c r="C44" s="197">
        <v>25.8</v>
      </c>
      <c r="D44" s="19">
        <v>41.72</v>
      </c>
      <c r="E44" s="19">
        <v>23.33</v>
      </c>
      <c r="F44" s="19">
        <v>30.09</v>
      </c>
      <c r="G44" s="19">
        <v>4.8600000000000003</v>
      </c>
      <c r="H44" s="19">
        <f t="shared" si="11"/>
        <v>100</v>
      </c>
      <c r="I44" s="21">
        <f t="shared" si="5"/>
        <v>10.76376</v>
      </c>
      <c r="J44" s="21">
        <f t="shared" si="6"/>
        <v>6.0191400000000002</v>
      </c>
      <c r="K44" s="21">
        <f t="shared" si="7"/>
        <v>7.7632200000000005</v>
      </c>
      <c r="L44" s="21">
        <f t="shared" si="8"/>
        <v>1.2538800000000001</v>
      </c>
      <c r="M44" s="157">
        <f t="shared" si="9"/>
        <v>25.799999999999997</v>
      </c>
      <c r="N44" s="22"/>
      <c r="P44" s="37">
        <f t="shared" si="12"/>
        <v>10.76376</v>
      </c>
      <c r="Q44" s="37">
        <f t="shared" si="13"/>
        <v>6.0191400000000002</v>
      </c>
      <c r="R44" s="37">
        <f t="shared" si="14"/>
        <v>7.7632200000000005</v>
      </c>
      <c r="S44" s="37">
        <f t="shared" si="15"/>
        <v>1.2538800000000001</v>
      </c>
      <c r="T44" s="37">
        <f t="shared" si="10"/>
        <v>25.799999999999997</v>
      </c>
    </row>
    <row r="45" spans="1:20">
      <c r="A45" s="8" t="s">
        <v>87</v>
      </c>
      <c r="B45" s="197">
        <v>25.8</v>
      </c>
      <c r="C45" s="197">
        <v>25.8</v>
      </c>
      <c r="D45" s="19">
        <v>41.72</v>
      </c>
      <c r="E45" s="19">
        <v>23.33</v>
      </c>
      <c r="F45" s="19">
        <v>30.09</v>
      </c>
      <c r="G45" s="19">
        <v>4.8600000000000003</v>
      </c>
      <c r="H45" s="19">
        <f t="shared" si="11"/>
        <v>100</v>
      </c>
      <c r="I45" s="21">
        <f t="shared" si="5"/>
        <v>10.76376</v>
      </c>
      <c r="J45" s="21">
        <f t="shared" si="6"/>
        <v>6.0191400000000002</v>
      </c>
      <c r="K45" s="21">
        <f t="shared" si="7"/>
        <v>7.7632200000000005</v>
      </c>
      <c r="L45" s="21">
        <f t="shared" si="8"/>
        <v>1.2538800000000001</v>
      </c>
      <c r="M45" s="157">
        <f t="shared" si="9"/>
        <v>25.799999999999997</v>
      </c>
      <c r="N45" s="22"/>
      <c r="P45" s="37">
        <f t="shared" si="12"/>
        <v>10.76376</v>
      </c>
      <c r="Q45" s="37">
        <f t="shared" si="13"/>
        <v>6.0191400000000002</v>
      </c>
      <c r="R45" s="37">
        <f t="shared" si="14"/>
        <v>7.7632200000000005</v>
      </c>
      <c r="S45" s="37">
        <f t="shared" si="15"/>
        <v>1.2538800000000001</v>
      </c>
      <c r="T45" s="37">
        <f t="shared" si="10"/>
        <v>25.799999999999997</v>
      </c>
    </row>
    <row r="46" spans="1:20">
      <c r="A46" s="8" t="s">
        <v>88</v>
      </c>
      <c r="B46" s="197">
        <v>25.8</v>
      </c>
      <c r="C46" s="197">
        <v>25.8</v>
      </c>
      <c r="D46" s="19">
        <v>41.72</v>
      </c>
      <c r="E46" s="19">
        <v>23.33</v>
      </c>
      <c r="F46" s="19">
        <v>30.09</v>
      </c>
      <c r="G46" s="19">
        <v>4.8600000000000003</v>
      </c>
      <c r="H46" s="19">
        <f t="shared" si="11"/>
        <v>100</v>
      </c>
      <c r="I46" s="21">
        <f t="shared" si="5"/>
        <v>10.76376</v>
      </c>
      <c r="J46" s="21">
        <f t="shared" si="6"/>
        <v>6.0191400000000002</v>
      </c>
      <c r="K46" s="21">
        <f t="shared" si="7"/>
        <v>7.7632200000000005</v>
      </c>
      <c r="L46" s="21">
        <f t="shared" si="8"/>
        <v>1.2538800000000001</v>
      </c>
      <c r="M46" s="157">
        <f t="shared" si="9"/>
        <v>25.799999999999997</v>
      </c>
      <c r="N46" s="22"/>
      <c r="P46" s="37">
        <f t="shared" si="12"/>
        <v>10.76376</v>
      </c>
      <c r="Q46" s="37">
        <f t="shared" si="13"/>
        <v>6.0191400000000002</v>
      </c>
      <c r="R46" s="37">
        <f t="shared" si="14"/>
        <v>7.7632200000000005</v>
      </c>
      <c r="S46" s="37">
        <f t="shared" si="15"/>
        <v>1.2538800000000001</v>
      </c>
      <c r="T46" s="37">
        <f t="shared" si="10"/>
        <v>25.799999999999997</v>
      </c>
    </row>
    <row r="47" spans="1:20">
      <c r="A47" s="8" t="s">
        <v>89</v>
      </c>
      <c r="B47" s="197">
        <v>25.8</v>
      </c>
      <c r="C47" s="197">
        <v>25.8</v>
      </c>
      <c r="D47" s="19">
        <v>41.72</v>
      </c>
      <c r="E47" s="19">
        <v>23.33</v>
      </c>
      <c r="F47" s="19">
        <v>30.09</v>
      </c>
      <c r="G47" s="19">
        <v>4.8600000000000003</v>
      </c>
      <c r="H47" s="19">
        <f t="shared" si="11"/>
        <v>100</v>
      </c>
      <c r="I47" s="21">
        <f t="shared" si="5"/>
        <v>10.76376</v>
      </c>
      <c r="J47" s="21">
        <f t="shared" si="6"/>
        <v>6.0191400000000002</v>
      </c>
      <c r="K47" s="21">
        <f t="shared" si="7"/>
        <v>7.7632200000000005</v>
      </c>
      <c r="L47" s="21">
        <f t="shared" si="8"/>
        <v>1.2538800000000001</v>
      </c>
      <c r="M47" s="157">
        <f t="shared" si="9"/>
        <v>25.799999999999997</v>
      </c>
      <c r="N47" s="22"/>
      <c r="P47" s="37">
        <f t="shared" si="12"/>
        <v>10.76376</v>
      </c>
      <c r="Q47" s="37">
        <f t="shared" si="13"/>
        <v>6.0191400000000002</v>
      </c>
      <c r="R47" s="37">
        <f t="shared" si="14"/>
        <v>7.7632200000000005</v>
      </c>
      <c r="S47" s="37">
        <f t="shared" si="15"/>
        <v>1.2538800000000001</v>
      </c>
      <c r="T47" s="37">
        <f t="shared" si="10"/>
        <v>25.799999999999997</v>
      </c>
    </row>
    <row r="48" spans="1:20">
      <c r="A48" s="8" t="s">
        <v>90</v>
      </c>
      <c r="B48" s="197">
        <v>25.8</v>
      </c>
      <c r="C48" s="197">
        <v>25.8</v>
      </c>
      <c r="D48" s="19">
        <v>41.72</v>
      </c>
      <c r="E48" s="19">
        <v>23.33</v>
      </c>
      <c r="F48" s="19">
        <v>30.09</v>
      </c>
      <c r="G48" s="19">
        <v>4.8600000000000003</v>
      </c>
      <c r="H48" s="19">
        <f t="shared" si="11"/>
        <v>100</v>
      </c>
      <c r="I48" s="21">
        <f t="shared" si="5"/>
        <v>10.76376</v>
      </c>
      <c r="J48" s="21">
        <f t="shared" si="6"/>
        <v>6.0191400000000002</v>
      </c>
      <c r="K48" s="21">
        <f t="shared" si="7"/>
        <v>7.7632200000000005</v>
      </c>
      <c r="L48" s="21">
        <f t="shared" si="8"/>
        <v>1.2538800000000001</v>
      </c>
      <c r="M48" s="157">
        <f t="shared" si="9"/>
        <v>25.799999999999997</v>
      </c>
      <c r="N48" s="22"/>
      <c r="P48" s="37">
        <f t="shared" si="12"/>
        <v>10.76376</v>
      </c>
      <c r="Q48" s="37">
        <f t="shared" si="13"/>
        <v>6.0191400000000002</v>
      </c>
      <c r="R48" s="37">
        <f t="shared" si="14"/>
        <v>7.7632200000000005</v>
      </c>
      <c r="S48" s="37">
        <f t="shared" si="15"/>
        <v>1.2538800000000001</v>
      </c>
      <c r="T48" s="37">
        <f t="shared" si="10"/>
        <v>25.799999999999997</v>
      </c>
    </row>
    <row r="49" spans="1:20">
      <c r="A49" s="8" t="s">
        <v>91</v>
      </c>
      <c r="B49" s="197">
        <v>25.8</v>
      </c>
      <c r="C49" s="197">
        <v>25.8</v>
      </c>
      <c r="D49" s="19">
        <v>41.72</v>
      </c>
      <c r="E49" s="19">
        <v>23.33</v>
      </c>
      <c r="F49" s="19">
        <v>30.09</v>
      </c>
      <c r="G49" s="19">
        <v>4.8600000000000003</v>
      </c>
      <c r="H49" s="19">
        <f t="shared" si="11"/>
        <v>100</v>
      </c>
      <c r="I49" s="21">
        <f t="shared" si="5"/>
        <v>10.76376</v>
      </c>
      <c r="J49" s="21">
        <f t="shared" si="6"/>
        <v>6.0191400000000002</v>
      </c>
      <c r="K49" s="21">
        <f t="shared" si="7"/>
        <v>7.7632200000000005</v>
      </c>
      <c r="L49" s="21">
        <f t="shared" si="8"/>
        <v>1.2538800000000001</v>
      </c>
      <c r="M49" s="157">
        <f t="shared" si="9"/>
        <v>25.799999999999997</v>
      </c>
      <c r="N49" s="22"/>
      <c r="P49" s="37">
        <f t="shared" si="12"/>
        <v>10.76376</v>
      </c>
      <c r="Q49" s="37">
        <f t="shared" si="13"/>
        <v>6.0191400000000002</v>
      </c>
      <c r="R49" s="37">
        <f t="shared" si="14"/>
        <v>7.7632200000000005</v>
      </c>
      <c r="S49" s="37">
        <f t="shared" si="15"/>
        <v>1.2538800000000001</v>
      </c>
      <c r="T49" s="37">
        <f t="shared" si="10"/>
        <v>25.799999999999997</v>
      </c>
    </row>
    <row r="50" spans="1:20">
      <c r="A50" s="8" t="s">
        <v>92</v>
      </c>
      <c r="B50" s="197">
        <v>25.8</v>
      </c>
      <c r="C50" s="197">
        <v>25.8</v>
      </c>
      <c r="D50" s="19">
        <v>41.72</v>
      </c>
      <c r="E50" s="19">
        <v>23.33</v>
      </c>
      <c r="F50" s="19">
        <v>30.09</v>
      </c>
      <c r="G50" s="19">
        <v>4.8600000000000003</v>
      </c>
      <c r="H50" s="19">
        <f t="shared" si="11"/>
        <v>100</v>
      </c>
      <c r="I50" s="21">
        <f t="shared" si="5"/>
        <v>10.76376</v>
      </c>
      <c r="J50" s="21">
        <f t="shared" si="6"/>
        <v>6.0191400000000002</v>
      </c>
      <c r="K50" s="21">
        <f t="shared" si="7"/>
        <v>7.7632200000000005</v>
      </c>
      <c r="L50" s="21">
        <f t="shared" si="8"/>
        <v>1.2538800000000001</v>
      </c>
      <c r="M50" s="157">
        <f t="shared" si="9"/>
        <v>25.799999999999997</v>
      </c>
      <c r="N50" s="22"/>
      <c r="P50" s="37">
        <f t="shared" si="12"/>
        <v>10.76376</v>
      </c>
      <c r="Q50" s="37">
        <f t="shared" si="13"/>
        <v>6.0191400000000002</v>
      </c>
      <c r="R50" s="37">
        <f t="shared" si="14"/>
        <v>7.7632200000000005</v>
      </c>
      <c r="S50" s="37">
        <f t="shared" si="15"/>
        <v>1.2538800000000001</v>
      </c>
      <c r="T50" s="37">
        <f t="shared" si="10"/>
        <v>25.799999999999997</v>
      </c>
    </row>
    <row r="51" spans="1:20">
      <c r="A51" s="8" t="s">
        <v>93</v>
      </c>
      <c r="B51" s="197">
        <v>25.8</v>
      </c>
      <c r="C51" s="197">
        <v>25.8</v>
      </c>
      <c r="D51" s="19">
        <v>41.72</v>
      </c>
      <c r="E51" s="19">
        <v>23.33</v>
      </c>
      <c r="F51" s="19">
        <v>30.09</v>
      </c>
      <c r="G51" s="19">
        <v>4.8600000000000003</v>
      </c>
      <c r="H51" s="19">
        <f t="shared" si="11"/>
        <v>100</v>
      </c>
      <c r="I51" s="21">
        <f t="shared" si="5"/>
        <v>10.76376</v>
      </c>
      <c r="J51" s="21">
        <f t="shared" si="6"/>
        <v>6.0191400000000002</v>
      </c>
      <c r="K51" s="21">
        <f t="shared" si="7"/>
        <v>7.7632200000000005</v>
      </c>
      <c r="L51" s="21">
        <f t="shared" si="8"/>
        <v>1.2538800000000001</v>
      </c>
      <c r="M51" s="157">
        <f t="shared" si="9"/>
        <v>25.799999999999997</v>
      </c>
      <c r="N51" s="22"/>
      <c r="P51" s="37">
        <f t="shared" si="12"/>
        <v>10.76376</v>
      </c>
      <c r="Q51" s="37">
        <f t="shared" si="13"/>
        <v>6.0191400000000002</v>
      </c>
      <c r="R51" s="37">
        <f t="shared" si="14"/>
        <v>7.7632200000000005</v>
      </c>
      <c r="S51" s="37">
        <f t="shared" si="15"/>
        <v>1.2538800000000001</v>
      </c>
      <c r="T51" s="37">
        <f t="shared" si="10"/>
        <v>25.799999999999997</v>
      </c>
    </row>
    <row r="52" spans="1:20">
      <c r="A52" s="8" t="s">
        <v>94</v>
      </c>
      <c r="B52" s="197">
        <v>25.8</v>
      </c>
      <c r="C52" s="197">
        <v>25.8</v>
      </c>
      <c r="D52" s="19">
        <v>41.72</v>
      </c>
      <c r="E52" s="19">
        <v>23.33</v>
      </c>
      <c r="F52" s="19">
        <v>30.09</v>
      </c>
      <c r="G52" s="19">
        <v>4.8600000000000003</v>
      </c>
      <c r="H52" s="19">
        <f t="shared" si="11"/>
        <v>100</v>
      </c>
      <c r="I52" s="21">
        <f t="shared" si="5"/>
        <v>10.76376</v>
      </c>
      <c r="J52" s="21">
        <f t="shared" si="6"/>
        <v>6.0191400000000002</v>
      </c>
      <c r="K52" s="21">
        <f t="shared" si="7"/>
        <v>7.7632200000000005</v>
      </c>
      <c r="L52" s="21">
        <f t="shared" si="8"/>
        <v>1.2538800000000001</v>
      </c>
      <c r="M52" s="157">
        <f t="shared" si="9"/>
        <v>25.799999999999997</v>
      </c>
      <c r="N52" s="22"/>
      <c r="P52" s="37">
        <f t="shared" si="12"/>
        <v>10.76376</v>
      </c>
      <c r="Q52" s="37">
        <f t="shared" si="13"/>
        <v>6.0191400000000002</v>
      </c>
      <c r="R52" s="37">
        <f t="shared" si="14"/>
        <v>7.7632200000000005</v>
      </c>
      <c r="S52" s="37">
        <f t="shared" si="15"/>
        <v>1.2538800000000001</v>
      </c>
      <c r="T52" s="37">
        <f t="shared" si="10"/>
        <v>25.799999999999997</v>
      </c>
    </row>
    <row r="53" spans="1:20">
      <c r="A53" s="8" t="s">
        <v>95</v>
      </c>
      <c r="B53" s="197">
        <v>25.8</v>
      </c>
      <c r="C53" s="197">
        <v>25.8</v>
      </c>
      <c r="D53" s="19">
        <v>41.72</v>
      </c>
      <c r="E53" s="19">
        <v>23.33</v>
      </c>
      <c r="F53" s="19">
        <v>30.09</v>
      </c>
      <c r="G53" s="19">
        <v>4.8600000000000003</v>
      </c>
      <c r="H53" s="19">
        <f t="shared" si="11"/>
        <v>100</v>
      </c>
      <c r="I53" s="21">
        <f t="shared" si="5"/>
        <v>10.76376</v>
      </c>
      <c r="J53" s="21">
        <f t="shared" si="6"/>
        <v>6.0191400000000002</v>
      </c>
      <c r="K53" s="21">
        <f t="shared" si="7"/>
        <v>7.7632200000000005</v>
      </c>
      <c r="L53" s="21">
        <f t="shared" si="8"/>
        <v>1.2538800000000001</v>
      </c>
      <c r="M53" s="157">
        <f t="shared" si="9"/>
        <v>25.799999999999997</v>
      </c>
      <c r="N53" s="22"/>
      <c r="P53" s="37">
        <f t="shared" si="12"/>
        <v>10.76376</v>
      </c>
      <c r="Q53" s="37">
        <f t="shared" si="13"/>
        <v>6.0191400000000002</v>
      </c>
      <c r="R53" s="37">
        <f t="shared" si="14"/>
        <v>7.7632200000000005</v>
      </c>
      <c r="S53" s="37">
        <f t="shared" si="15"/>
        <v>1.2538800000000001</v>
      </c>
      <c r="T53" s="37">
        <f t="shared" si="10"/>
        <v>25.799999999999997</v>
      </c>
    </row>
    <row r="54" spans="1:20">
      <c r="A54" s="8" t="s">
        <v>96</v>
      </c>
      <c r="B54" s="197">
        <v>25.8</v>
      </c>
      <c r="C54" s="197">
        <v>25.8</v>
      </c>
      <c r="D54" s="19">
        <v>41.72</v>
      </c>
      <c r="E54" s="19">
        <v>23.33</v>
      </c>
      <c r="F54" s="19">
        <v>30.09</v>
      </c>
      <c r="G54" s="19">
        <v>4.8600000000000003</v>
      </c>
      <c r="H54" s="19">
        <f t="shared" si="11"/>
        <v>100</v>
      </c>
      <c r="I54" s="21">
        <f t="shared" si="5"/>
        <v>10.76376</v>
      </c>
      <c r="J54" s="21">
        <f t="shared" si="6"/>
        <v>6.0191400000000002</v>
      </c>
      <c r="K54" s="21">
        <f t="shared" si="7"/>
        <v>7.7632200000000005</v>
      </c>
      <c r="L54" s="21">
        <f t="shared" si="8"/>
        <v>1.2538800000000001</v>
      </c>
      <c r="M54" s="157">
        <f t="shared" si="9"/>
        <v>25.799999999999997</v>
      </c>
      <c r="N54" s="22"/>
      <c r="P54" s="37">
        <f t="shared" si="12"/>
        <v>10.76376</v>
      </c>
      <c r="Q54" s="37">
        <f t="shared" si="13"/>
        <v>6.0191400000000002</v>
      </c>
      <c r="R54" s="37">
        <f t="shared" si="14"/>
        <v>7.7632200000000005</v>
      </c>
      <c r="S54" s="37">
        <f t="shared" si="15"/>
        <v>1.2538800000000001</v>
      </c>
      <c r="T54" s="37">
        <f t="shared" si="10"/>
        <v>25.799999999999997</v>
      </c>
    </row>
    <row r="55" spans="1:20">
      <c r="A55" s="8" t="s">
        <v>97</v>
      </c>
      <c r="B55" s="197">
        <v>25.8</v>
      </c>
      <c r="C55" s="197">
        <v>25.8</v>
      </c>
      <c r="D55" s="19">
        <v>41.72</v>
      </c>
      <c r="E55" s="19">
        <v>23.33</v>
      </c>
      <c r="F55" s="19">
        <v>30.09</v>
      </c>
      <c r="G55" s="19">
        <v>4.8600000000000003</v>
      </c>
      <c r="H55" s="19">
        <f t="shared" si="11"/>
        <v>100</v>
      </c>
      <c r="I55" s="21">
        <f t="shared" si="5"/>
        <v>10.76376</v>
      </c>
      <c r="J55" s="21">
        <f t="shared" si="6"/>
        <v>6.0191400000000002</v>
      </c>
      <c r="K55" s="21">
        <f t="shared" si="7"/>
        <v>7.7632200000000005</v>
      </c>
      <c r="L55" s="21">
        <f t="shared" si="8"/>
        <v>1.2538800000000001</v>
      </c>
      <c r="M55" s="157">
        <f t="shared" si="9"/>
        <v>25.799999999999997</v>
      </c>
      <c r="N55" s="22"/>
      <c r="P55" s="37">
        <f t="shared" si="12"/>
        <v>10.76376</v>
      </c>
      <c r="Q55" s="37">
        <f t="shared" si="13"/>
        <v>6.0191400000000002</v>
      </c>
      <c r="R55" s="37">
        <f t="shared" si="14"/>
        <v>7.7632200000000005</v>
      </c>
      <c r="S55" s="37">
        <f t="shared" si="15"/>
        <v>1.2538800000000001</v>
      </c>
      <c r="T55" s="37">
        <f t="shared" si="10"/>
        <v>25.799999999999997</v>
      </c>
    </row>
    <row r="56" spans="1:20">
      <c r="A56" s="8" t="s">
        <v>98</v>
      </c>
      <c r="B56" s="197">
        <v>25.8</v>
      </c>
      <c r="C56" s="197">
        <v>25.8</v>
      </c>
      <c r="D56" s="19">
        <v>41.72</v>
      </c>
      <c r="E56" s="19">
        <v>23.33</v>
      </c>
      <c r="F56" s="19">
        <v>30.09</v>
      </c>
      <c r="G56" s="19">
        <v>4.8600000000000003</v>
      </c>
      <c r="H56" s="19">
        <f t="shared" si="11"/>
        <v>100</v>
      </c>
      <c r="I56" s="21">
        <f t="shared" si="5"/>
        <v>10.76376</v>
      </c>
      <c r="J56" s="21">
        <f t="shared" si="6"/>
        <v>6.0191400000000002</v>
      </c>
      <c r="K56" s="21">
        <f t="shared" si="7"/>
        <v>7.7632200000000005</v>
      </c>
      <c r="L56" s="21">
        <f t="shared" si="8"/>
        <v>1.2538800000000001</v>
      </c>
      <c r="M56" s="157">
        <f t="shared" si="9"/>
        <v>25.799999999999997</v>
      </c>
      <c r="N56" s="22"/>
      <c r="P56" s="37">
        <f t="shared" si="12"/>
        <v>10.76376</v>
      </c>
      <c r="Q56" s="37">
        <f t="shared" si="13"/>
        <v>6.0191400000000002</v>
      </c>
      <c r="R56" s="37">
        <f t="shared" si="14"/>
        <v>7.7632200000000005</v>
      </c>
      <c r="S56" s="37">
        <f t="shared" si="15"/>
        <v>1.2538800000000001</v>
      </c>
      <c r="T56" s="37">
        <f t="shared" si="10"/>
        <v>25.799999999999997</v>
      </c>
    </row>
    <row r="57" spans="1:20">
      <c r="A57" s="8" t="s">
        <v>99</v>
      </c>
      <c r="B57" s="197">
        <v>25.8</v>
      </c>
      <c r="C57" s="197">
        <v>25.8</v>
      </c>
      <c r="D57" s="19">
        <v>41.72</v>
      </c>
      <c r="E57" s="19">
        <v>23.33</v>
      </c>
      <c r="F57" s="19">
        <v>30.09</v>
      </c>
      <c r="G57" s="19">
        <v>4.8600000000000003</v>
      </c>
      <c r="H57" s="19">
        <f t="shared" si="11"/>
        <v>100</v>
      </c>
      <c r="I57" s="21">
        <f t="shared" si="5"/>
        <v>10.76376</v>
      </c>
      <c r="J57" s="21">
        <f t="shared" si="6"/>
        <v>6.0191400000000002</v>
      </c>
      <c r="K57" s="21">
        <f t="shared" si="7"/>
        <v>7.7632200000000005</v>
      </c>
      <c r="L57" s="21">
        <f t="shared" si="8"/>
        <v>1.2538800000000001</v>
      </c>
      <c r="M57" s="157">
        <f t="shared" si="9"/>
        <v>25.799999999999997</v>
      </c>
      <c r="N57" s="22"/>
      <c r="P57" s="37">
        <f t="shared" si="12"/>
        <v>10.76376</v>
      </c>
      <c r="Q57" s="37">
        <f t="shared" si="13"/>
        <v>6.0191400000000002</v>
      </c>
      <c r="R57" s="37">
        <f t="shared" si="14"/>
        <v>7.7632200000000005</v>
      </c>
      <c r="S57" s="37">
        <f t="shared" si="15"/>
        <v>1.2538800000000001</v>
      </c>
      <c r="T57" s="37">
        <f t="shared" si="10"/>
        <v>25.799999999999997</v>
      </c>
    </row>
    <row r="58" spans="1:20">
      <c r="A58" s="8" t="s">
        <v>100</v>
      </c>
      <c r="B58" s="197">
        <v>25.8</v>
      </c>
      <c r="C58" s="197">
        <v>25.8</v>
      </c>
      <c r="D58" s="19">
        <v>41.72</v>
      </c>
      <c r="E58" s="19">
        <v>23.33</v>
      </c>
      <c r="F58" s="19">
        <v>30.09</v>
      </c>
      <c r="G58" s="19">
        <v>4.8600000000000003</v>
      </c>
      <c r="H58" s="19">
        <f t="shared" si="11"/>
        <v>100</v>
      </c>
      <c r="I58" s="21">
        <f t="shared" si="5"/>
        <v>10.76376</v>
      </c>
      <c r="J58" s="21">
        <f t="shared" si="6"/>
        <v>6.0191400000000002</v>
      </c>
      <c r="K58" s="21">
        <f t="shared" si="7"/>
        <v>7.7632200000000005</v>
      </c>
      <c r="L58" s="21">
        <f t="shared" si="8"/>
        <v>1.2538800000000001</v>
      </c>
      <c r="M58" s="157">
        <f t="shared" si="9"/>
        <v>25.799999999999997</v>
      </c>
      <c r="N58" s="22"/>
      <c r="P58" s="37">
        <f t="shared" si="12"/>
        <v>10.76376</v>
      </c>
      <c r="Q58" s="37">
        <f t="shared" si="13"/>
        <v>6.0191400000000002</v>
      </c>
      <c r="R58" s="37">
        <f t="shared" si="14"/>
        <v>7.7632200000000005</v>
      </c>
      <c r="S58" s="37">
        <f t="shared" si="15"/>
        <v>1.2538800000000001</v>
      </c>
      <c r="T58" s="37">
        <f t="shared" si="10"/>
        <v>25.799999999999997</v>
      </c>
    </row>
    <row r="59" spans="1:20">
      <c r="A59" s="8" t="s">
        <v>101</v>
      </c>
      <c r="B59" s="197">
        <v>25.8</v>
      </c>
      <c r="C59" s="197">
        <v>25.8</v>
      </c>
      <c r="D59" s="19">
        <v>41.72</v>
      </c>
      <c r="E59" s="19">
        <v>23.33</v>
      </c>
      <c r="F59" s="19">
        <v>30.09</v>
      </c>
      <c r="G59" s="19">
        <v>4.8600000000000003</v>
      </c>
      <c r="H59" s="19">
        <f t="shared" si="11"/>
        <v>100</v>
      </c>
      <c r="I59" s="21">
        <f t="shared" si="5"/>
        <v>10.76376</v>
      </c>
      <c r="J59" s="21">
        <f t="shared" si="6"/>
        <v>6.0191400000000002</v>
      </c>
      <c r="K59" s="21">
        <f t="shared" si="7"/>
        <v>7.7632200000000005</v>
      </c>
      <c r="L59" s="21">
        <f t="shared" si="8"/>
        <v>1.2538800000000001</v>
      </c>
      <c r="M59" s="157">
        <f t="shared" si="9"/>
        <v>25.799999999999997</v>
      </c>
      <c r="N59" s="22"/>
      <c r="P59" s="37">
        <f t="shared" si="12"/>
        <v>10.76376</v>
      </c>
      <c r="Q59" s="37">
        <f t="shared" si="13"/>
        <v>6.0191400000000002</v>
      </c>
      <c r="R59" s="37">
        <f t="shared" si="14"/>
        <v>7.7632200000000005</v>
      </c>
      <c r="S59" s="37">
        <f t="shared" si="15"/>
        <v>1.2538800000000001</v>
      </c>
      <c r="T59" s="37">
        <f t="shared" si="10"/>
        <v>25.799999999999997</v>
      </c>
    </row>
    <row r="60" spans="1:20">
      <c r="A60" s="8" t="s">
        <v>102</v>
      </c>
      <c r="B60" s="197">
        <v>25.8</v>
      </c>
      <c r="C60" s="197">
        <v>25.8</v>
      </c>
      <c r="D60" s="19">
        <v>41.72</v>
      </c>
      <c r="E60" s="19">
        <v>23.33</v>
      </c>
      <c r="F60" s="19">
        <v>30.09</v>
      </c>
      <c r="G60" s="19">
        <v>4.8600000000000003</v>
      </c>
      <c r="H60" s="19">
        <f t="shared" si="11"/>
        <v>100</v>
      </c>
      <c r="I60" s="21">
        <f t="shared" si="5"/>
        <v>10.76376</v>
      </c>
      <c r="J60" s="21">
        <f t="shared" si="6"/>
        <v>6.0191400000000002</v>
      </c>
      <c r="K60" s="21">
        <f t="shared" si="7"/>
        <v>7.7632200000000005</v>
      </c>
      <c r="L60" s="21">
        <f t="shared" si="8"/>
        <v>1.2538800000000001</v>
      </c>
      <c r="M60" s="157">
        <f t="shared" si="9"/>
        <v>25.799999999999997</v>
      </c>
      <c r="N60" s="22"/>
      <c r="P60" s="37">
        <f t="shared" si="12"/>
        <v>10.76376</v>
      </c>
      <c r="Q60" s="37">
        <f t="shared" si="13"/>
        <v>6.0191400000000002</v>
      </c>
      <c r="R60" s="37">
        <f t="shared" si="14"/>
        <v>7.7632200000000005</v>
      </c>
      <c r="S60" s="37">
        <f t="shared" si="15"/>
        <v>1.2538800000000001</v>
      </c>
      <c r="T60" s="37">
        <f t="shared" si="10"/>
        <v>25.799999999999997</v>
      </c>
    </row>
    <row r="61" spans="1:20">
      <c r="A61" s="8" t="s">
        <v>103</v>
      </c>
      <c r="B61" s="197">
        <v>25.8</v>
      </c>
      <c r="C61" s="197">
        <v>25.8</v>
      </c>
      <c r="D61" s="19">
        <v>41.72</v>
      </c>
      <c r="E61" s="19">
        <v>23.33</v>
      </c>
      <c r="F61" s="19">
        <v>30.09</v>
      </c>
      <c r="G61" s="19">
        <v>4.8600000000000003</v>
      </c>
      <c r="H61" s="19">
        <f t="shared" si="11"/>
        <v>100</v>
      </c>
      <c r="I61" s="21">
        <f t="shared" si="5"/>
        <v>10.76376</v>
      </c>
      <c r="J61" s="21">
        <f t="shared" si="6"/>
        <v>6.0191400000000002</v>
      </c>
      <c r="K61" s="21">
        <f t="shared" si="7"/>
        <v>7.7632200000000005</v>
      </c>
      <c r="L61" s="21">
        <f t="shared" si="8"/>
        <v>1.2538800000000001</v>
      </c>
      <c r="M61" s="157">
        <f t="shared" si="9"/>
        <v>25.799999999999997</v>
      </c>
      <c r="N61" s="22"/>
      <c r="P61" s="37">
        <f t="shared" si="12"/>
        <v>10.76376</v>
      </c>
      <c r="Q61" s="37">
        <f t="shared" si="13"/>
        <v>6.0191400000000002</v>
      </c>
      <c r="R61" s="37">
        <f t="shared" si="14"/>
        <v>7.7632200000000005</v>
      </c>
      <c r="S61" s="37">
        <f t="shared" si="15"/>
        <v>1.2538800000000001</v>
      </c>
      <c r="T61" s="37">
        <f t="shared" si="10"/>
        <v>25.799999999999997</v>
      </c>
    </row>
    <row r="62" spans="1:20">
      <c r="A62" s="8" t="s">
        <v>104</v>
      </c>
      <c r="B62" s="197">
        <v>25.8</v>
      </c>
      <c r="C62" s="197">
        <v>25.8</v>
      </c>
      <c r="D62" s="19">
        <v>41.72</v>
      </c>
      <c r="E62" s="19">
        <v>23.33</v>
      </c>
      <c r="F62" s="19">
        <v>30.09</v>
      </c>
      <c r="G62" s="19">
        <v>4.8600000000000003</v>
      </c>
      <c r="H62" s="19">
        <f t="shared" si="11"/>
        <v>100</v>
      </c>
      <c r="I62" s="21">
        <f t="shared" si="5"/>
        <v>10.76376</v>
      </c>
      <c r="J62" s="21">
        <f t="shared" si="6"/>
        <v>6.0191400000000002</v>
      </c>
      <c r="K62" s="21">
        <f t="shared" si="7"/>
        <v>7.7632200000000005</v>
      </c>
      <c r="L62" s="21">
        <f t="shared" si="8"/>
        <v>1.2538800000000001</v>
      </c>
      <c r="M62" s="157">
        <f t="shared" si="9"/>
        <v>25.799999999999997</v>
      </c>
      <c r="N62" s="22"/>
      <c r="P62" s="37">
        <f t="shared" si="12"/>
        <v>10.76376</v>
      </c>
      <c r="Q62" s="37">
        <f t="shared" si="13"/>
        <v>6.0191400000000002</v>
      </c>
      <c r="R62" s="37">
        <f t="shared" si="14"/>
        <v>7.7632200000000005</v>
      </c>
      <c r="S62" s="37">
        <f t="shared" si="15"/>
        <v>1.2538800000000001</v>
      </c>
      <c r="T62" s="37">
        <f t="shared" si="10"/>
        <v>25.799999999999997</v>
      </c>
    </row>
    <row r="63" spans="1:20">
      <c r="A63" s="8" t="s">
        <v>105</v>
      </c>
      <c r="B63" s="197">
        <v>25.8</v>
      </c>
      <c r="C63" s="197">
        <v>25.8</v>
      </c>
      <c r="D63" s="19">
        <v>41.72</v>
      </c>
      <c r="E63" s="19">
        <v>23.33</v>
      </c>
      <c r="F63" s="19">
        <v>30.09</v>
      </c>
      <c r="G63" s="19">
        <v>4.8600000000000003</v>
      </c>
      <c r="H63" s="19">
        <f t="shared" si="11"/>
        <v>100</v>
      </c>
      <c r="I63" s="21">
        <f t="shared" si="5"/>
        <v>10.76376</v>
      </c>
      <c r="J63" s="21">
        <f t="shared" si="6"/>
        <v>6.0191400000000002</v>
      </c>
      <c r="K63" s="21">
        <f t="shared" si="7"/>
        <v>7.7632200000000005</v>
      </c>
      <c r="L63" s="21">
        <f t="shared" si="8"/>
        <v>1.2538800000000001</v>
      </c>
      <c r="M63" s="157">
        <f t="shared" si="9"/>
        <v>25.799999999999997</v>
      </c>
      <c r="N63" s="22"/>
      <c r="P63" s="37">
        <f t="shared" si="12"/>
        <v>10.76376</v>
      </c>
      <c r="Q63" s="37">
        <f t="shared" si="13"/>
        <v>6.0191400000000002</v>
      </c>
      <c r="R63" s="37">
        <f t="shared" si="14"/>
        <v>7.7632200000000005</v>
      </c>
      <c r="S63" s="37">
        <f t="shared" si="15"/>
        <v>1.2538800000000001</v>
      </c>
      <c r="T63" s="37">
        <f t="shared" si="10"/>
        <v>25.799999999999997</v>
      </c>
    </row>
    <row r="64" spans="1:20">
      <c r="A64" s="8" t="s">
        <v>106</v>
      </c>
      <c r="B64" s="197">
        <v>25.8</v>
      </c>
      <c r="C64" s="197">
        <v>25.8</v>
      </c>
      <c r="D64" s="19">
        <v>41.72</v>
      </c>
      <c r="E64" s="19">
        <v>23.33</v>
      </c>
      <c r="F64" s="19">
        <v>30.09</v>
      </c>
      <c r="G64" s="19">
        <v>4.8600000000000003</v>
      </c>
      <c r="H64" s="19">
        <f t="shared" si="11"/>
        <v>100</v>
      </c>
      <c r="I64" s="21">
        <f t="shared" si="5"/>
        <v>10.76376</v>
      </c>
      <c r="J64" s="21">
        <f t="shared" si="6"/>
        <v>6.0191400000000002</v>
      </c>
      <c r="K64" s="21">
        <f t="shared" si="7"/>
        <v>7.7632200000000005</v>
      </c>
      <c r="L64" s="21">
        <f t="shared" si="8"/>
        <v>1.2538800000000001</v>
      </c>
      <c r="M64" s="157">
        <f t="shared" si="9"/>
        <v>25.799999999999997</v>
      </c>
      <c r="N64" s="22"/>
      <c r="P64" s="37">
        <f t="shared" si="12"/>
        <v>10.76376</v>
      </c>
      <c r="Q64" s="37">
        <f t="shared" si="13"/>
        <v>6.0191400000000002</v>
      </c>
      <c r="R64" s="37">
        <f t="shared" si="14"/>
        <v>7.7632200000000005</v>
      </c>
      <c r="S64" s="37">
        <f t="shared" si="15"/>
        <v>1.2538800000000001</v>
      </c>
      <c r="T64" s="37">
        <f t="shared" si="10"/>
        <v>25.799999999999997</v>
      </c>
    </row>
    <row r="65" spans="1:20">
      <c r="A65" s="8" t="s">
        <v>107</v>
      </c>
      <c r="B65" s="197">
        <v>25.8</v>
      </c>
      <c r="C65" s="197">
        <v>25.8</v>
      </c>
      <c r="D65" s="19">
        <v>41.72</v>
      </c>
      <c r="E65" s="19">
        <v>23.33</v>
      </c>
      <c r="F65" s="19">
        <v>30.09</v>
      </c>
      <c r="G65" s="19">
        <v>4.8600000000000003</v>
      </c>
      <c r="H65" s="19">
        <f t="shared" si="11"/>
        <v>100</v>
      </c>
      <c r="I65" s="21">
        <f t="shared" si="5"/>
        <v>10.76376</v>
      </c>
      <c r="J65" s="21">
        <f t="shared" si="6"/>
        <v>6.0191400000000002</v>
      </c>
      <c r="K65" s="21">
        <f t="shared" si="7"/>
        <v>7.7632200000000005</v>
      </c>
      <c r="L65" s="21">
        <f t="shared" si="8"/>
        <v>1.2538800000000001</v>
      </c>
      <c r="M65" s="157">
        <f t="shared" si="9"/>
        <v>25.799999999999997</v>
      </c>
      <c r="N65" s="22"/>
      <c r="P65" s="37">
        <f t="shared" si="12"/>
        <v>10.76376</v>
      </c>
      <c r="Q65" s="37">
        <f t="shared" si="13"/>
        <v>6.0191400000000002</v>
      </c>
      <c r="R65" s="37">
        <f t="shared" si="14"/>
        <v>7.7632200000000005</v>
      </c>
      <c r="S65" s="37">
        <f t="shared" si="15"/>
        <v>1.2538800000000001</v>
      </c>
      <c r="T65" s="37">
        <f t="shared" si="10"/>
        <v>25.799999999999997</v>
      </c>
    </row>
    <row r="66" spans="1:20">
      <c r="A66" s="8" t="s">
        <v>108</v>
      </c>
      <c r="B66" s="197">
        <v>25.8</v>
      </c>
      <c r="C66" s="197">
        <v>25.8</v>
      </c>
      <c r="D66" s="19">
        <v>41.72</v>
      </c>
      <c r="E66" s="19">
        <v>23.33</v>
      </c>
      <c r="F66" s="19">
        <v>30.09</v>
      </c>
      <c r="G66" s="19">
        <v>4.8600000000000003</v>
      </c>
      <c r="H66" s="19">
        <f t="shared" si="11"/>
        <v>100</v>
      </c>
      <c r="I66" s="21">
        <f t="shared" si="5"/>
        <v>10.76376</v>
      </c>
      <c r="J66" s="21">
        <f t="shared" si="6"/>
        <v>6.0191400000000002</v>
      </c>
      <c r="K66" s="21">
        <f t="shared" si="7"/>
        <v>7.7632200000000005</v>
      </c>
      <c r="L66" s="21">
        <f t="shared" si="8"/>
        <v>1.2538800000000001</v>
      </c>
      <c r="M66" s="157">
        <f t="shared" si="9"/>
        <v>25.799999999999997</v>
      </c>
      <c r="N66" s="22"/>
      <c r="P66" s="37">
        <f t="shared" si="12"/>
        <v>10.76376</v>
      </c>
      <c r="Q66" s="37">
        <f t="shared" si="13"/>
        <v>6.0191400000000002</v>
      </c>
      <c r="R66" s="37">
        <f t="shared" si="14"/>
        <v>7.7632200000000005</v>
      </c>
      <c r="S66" s="37">
        <f t="shared" si="15"/>
        <v>1.2538800000000001</v>
      </c>
      <c r="T66" s="37">
        <f t="shared" si="10"/>
        <v>25.799999999999997</v>
      </c>
    </row>
    <row r="67" spans="1:20">
      <c r="A67" s="8" t="s">
        <v>109</v>
      </c>
      <c r="B67" s="197">
        <v>25.8</v>
      </c>
      <c r="C67" s="197">
        <v>25.8</v>
      </c>
      <c r="D67" s="19">
        <v>41.72</v>
      </c>
      <c r="E67" s="19">
        <v>23.33</v>
      </c>
      <c r="F67" s="19">
        <v>30.09</v>
      </c>
      <c r="G67" s="19">
        <v>4.8600000000000003</v>
      </c>
      <c r="H67" s="19">
        <f t="shared" ref="H67:H98" si="16">SUM(D67:G67)</f>
        <v>100</v>
      </c>
      <c r="I67" s="21">
        <f t="shared" si="5"/>
        <v>10.76376</v>
      </c>
      <c r="J67" s="21">
        <f t="shared" si="6"/>
        <v>6.0191400000000002</v>
      </c>
      <c r="K67" s="21">
        <f t="shared" si="7"/>
        <v>7.7632200000000005</v>
      </c>
      <c r="L67" s="21">
        <f t="shared" si="8"/>
        <v>1.2538800000000001</v>
      </c>
      <c r="M67" s="157">
        <f t="shared" si="9"/>
        <v>25.799999999999997</v>
      </c>
      <c r="N67" s="22"/>
      <c r="P67" s="37">
        <f t="shared" ref="P67:P98" si="17">I67</f>
        <v>10.76376</v>
      </c>
      <c r="Q67" s="37">
        <f t="shared" ref="Q67:Q98" si="18">J67</f>
        <v>6.0191400000000002</v>
      </c>
      <c r="R67" s="37">
        <f t="shared" ref="R67:R98" si="19">K67</f>
        <v>7.7632200000000005</v>
      </c>
      <c r="S67" s="37">
        <f t="shared" ref="S67:S98" si="20">L67</f>
        <v>1.2538800000000001</v>
      </c>
      <c r="T67" s="37">
        <f t="shared" si="10"/>
        <v>25.799999999999997</v>
      </c>
    </row>
    <row r="68" spans="1:20">
      <c r="A68" s="8" t="s">
        <v>110</v>
      </c>
      <c r="B68" s="197">
        <v>25.8</v>
      </c>
      <c r="C68" s="197">
        <v>25.8</v>
      </c>
      <c r="D68" s="19">
        <v>41.72</v>
      </c>
      <c r="E68" s="19">
        <v>23.33</v>
      </c>
      <c r="F68" s="19">
        <v>30.09</v>
      </c>
      <c r="G68" s="19">
        <v>4.8600000000000003</v>
      </c>
      <c r="H68" s="19">
        <f t="shared" si="16"/>
        <v>100</v>
      </c>
      <c r="I68" s="21">
        <f t="shared" ref="I68:I98" si="21">C68*D68/H68</f>
        <v>10.76376</v>
      </c>
      <c r="J68" s="21">
        <f t="shared" ref="J68:J98" si="22">C68*E68/100</f>
        <v>6.0191400000000002</v>
      </c>
      <c r="K68" s="21">
        <f t="shared" ref="K68:K98" si="23">C68*F68/100</f>
        <v>7.7632200000000005</v>
      </c>
      <c r="L68" s="21">
        <f t="shared" ref="L68:L98" si="24">C68*G68/100</f>
        <v>1.2538800000000001</v>
      </c>
      <c r="M68" s="157">
        <f t="shared" ref="M68:M98" si="25">SUM(I68:L68)</f>
        <v>25.799999999999997</v>
      </c>
      <c r="N68" s="22"/>
      <c r="P68" s="37">
        <f t="shared" si="17"/>
        <v>10.76376</v>
      </c>
      <c r="Q68" s="37">
        <f t="shared" si="18"/>
        <v>6.0191400000000002</v>
      </c>
      <c r="R68" s="37">
        <f t="shared" si="19"/>
        <v>7.7632200000000005</v>
      </c>
      <c r="S68" s="37">
        <f t="shared" si="20"/>
        <v>1.2538800000000001</v>
      </c>
      <c r="T68" s="37">
        <f t="shared" ref="T68:T99" si="26">SUM(P68:S68)</f>
        <v>25.799999999999997</v>
      </c>
    </row>
    <row r="69" spans="1:20">
      <c r="A69" s="8" t="s">
        <v>111</v>
      </c>
      <c r="B69" s="197">
        <v>25.8</v>
      </c>
      <c r="C69" s="197">
        <v>25.8</v>
      </c>
      <c r="D69" s="19">
        <v>41.72</v>
      </c>
      <c r="E69" s="19">
        <v>23.33</v>
      </c>
      <c r="F69" s="19">
        <v>30.09</v>
      </c>
      <c r="G69" s="19">
        <v>4.8600000000000003</v>
      </c>
      <c r="H69" s="19">
        <f t="shared" si="16"/>
        <v>100</v>
      </c>
      <c r="I69" s="21">
        <f t="shared" si="21"/>
        <v>10.76376</v>
      </c>
      <c r="J69" s="21">
        <f t="shared" si="22"/>
        <v>6.0191400000000002</v>
      </c>
      <c r="K69" s="21">
        <f t="shared" si="23"/>
        <v>7.7632200000000005</v>
      </c>
      <c r="L69" s="21">
        <f t="shared" si="24"/>
        <v>1.2538800000000001</v>
      </c>
      <c r="M69" s="157">
        <f t="shared" si="25"/>
        <v>25.799999999999997</v>
      </c>
      <c r="N69" s="22"/>
      <c r="P69" s="37">
        <f t="shared" si="17"/>
        <v>10.76376</v>
      </c>
      <c r="Q69" s="37">
        <f t="shared" si="18"/>
        <v>6.0191400000000002</v>
      </c>
      <c r="R69" s="37">
        <f t="shared" si="19"/>
        <v>7.7632200000000005</v>
      </c>
      <c r="S69" s="37">
        <f t="shared" si="20"/>
        <v>1.2538800000000001</v>
      </c>
      <c r="T69" s="37">
        <f t="shared" si="26"/>
        <v>25.799999999999997</v>
      </c>
    </row>
    <row r="70" spans="1:20">
      <c r="A70" s="8" t="s">
        <v>112</v>
      </c>
      <c r="B70" s="197">
        <v>25.8</v>
      </c>
      <c r="C70" s="197">
        <v>25.8</v>
      </c>
      <c r="D70" s="19">
        <v>41.72</v>
      </c>
      <c r="E70" s="19">
        <v>23.33</v>
      </c>
      <c r="F70" s="19">
        <v>30.09</v>
      </c>
      <c r="G70" s="19">
        <v>4.8600000000000003</v>
      </c>
      <c r="H70" s="19">
        <f t="shared" si="16"/>
        <v>100</v>
      </c>
      <c r="I70" s="21">
        <f t="shared" si="21"/>
        <v>10.76376</v>
      </c>
      <c r="J70" s="21">
        <f t="shared" si="22"/>
        <v>6.0191400000000002</v>
      </c>
      <c r="K70" s="21">
        <f t="shared" si="23"/>
        <v>7.7632200000000005</v>
      </c>
      <c r="L70" s="21">
        <f t="shared" si="24"/>
        <v>1.2538800000000001</v>
      </c>
      <c r="M70" s="157">
        <f t="shared" si="25"/>
        <v>25.799999999999997</v>
      </c>
      <c r="N70" s="22"/>
      <c r="P70" s="37">
        <f t="shared" si="17"/>
        <v>10.76376</v>
      </c>
      <c r="Q70" s="37">
        <f t="shared" si="18"/>
        <v>6.0191400000000002</v>
      </c>
      <c r="R70" s="37">
        <f t="shared" si="19"/>
        <v>7.7632200000000005</v>
      </c>
      <c r="S70" s="37">
        <f t="shared" si="20"/>
        <v>1.2538800000000001</v>
      </c>
      <c r="T70" s="37">
        <f t="shared" si="26"/>
        <v>25.799999999999997</v>
      </c>
    </row>
    <row r="71" spans="1:20">
      <c r="A71" s="8" t="s">
        <v>113</v>
      </c>
      <c r="B71" s="197">
        <v>25.8</v>
      </c>
      <c r="C71" s="197">
        <v>25.8</v>
      </c>
      <c r="D71" s="19">
        <v>41.72</v>
      </c>
      <c r="E71" s="19">
        <v>23.33</v>
      </c>
      <c r="F71" s="19">
        <v>30.09</v>
      </c>
      <c r="G71" s="19">
        <v>4.8600000000000003</v>
      </c>
      <c r="H71" s="19">
        <f t="shared" si="16"/>
        <v>100</v>
      </c>
      <c r="I71" s="21">
        <f t="shared" si="21"/>
        <v>10.76376</v>
      </c>
      <c r="J71" s="21">
        <f t="shared" si="22"/>
        <v>6.0191400000000002</v>
      </c>
      <c r="K71" s="21">
        <f t="shared" si="23"/>
        <v>7.7632200000000005</v>
      </c>
      <c r="L71" s="21">
        <f t="shared" si="24"/>
        <v>1.2538800000000001</v>
      </c>
      <c r="M71" s="157">
        <f t="shared" si="25"/>
        <v>25.799999999999997</v>
      </c>
      <c r="N71" s="22"/>
      <c r="P71" s="37">
        <f t="shared" si="17"/>
        <v>10.76376</v>
      </c>
      <c r="Q71" s="37">
        <f t="shared" si="18"/>
        <v>6.0191400000000002</v>
      </c>
      <c r="R71" s="37">
        <f t="shared" si="19"/>
        <v>7.7632200000000005</v>
      </c>
      <c r="S71" s="37">
        <f t="shared" si="20"/>
        <v>1.2538800000000001</v>
      </c>
      <c r="T71" s="37">
        <f t="shared" si="26"/>
        <v>25.799999999999997</v>
      </c>
    </row>
    <row r="72" spans="1:20">
      <c r="A72" s="8" t="s">
        <v>114</v>
      </c>
      <c r="B72" s="197">
        <v>25.8</v>
      </c>
      <c r="C72" s="197">
        <v>25.8</v>
      </c>
      <c r="D72" s="19">
        <v>41.72</v>
      </c>
      <c r="E72" s="19">
        <v>23.33</v>
      </c>
      <c r="F72" s="19">
        <v>30.09</v>
      </c>
      <c r="G72" s="19">
        <v>4.8600000000000003</v>
      </c>
      <c r="H72" s="19">
        <f t="shared" si="16"/>
        <v>100</v>
      </c>
      <c r="I72" s="21">
        <f t="shared" si="21"/>
        <v>10.76376</v>
      </c>
      <c r="J72" s="21">
        <f t="shared" si="22"/>
        <v>6.0191400000000002</v>
      </c>
      <c r="K72" s="21">
        <f t="shared" si="23"/>
        <v>7.7632200000000005</v>
      </c>
      <c r="L72" s="21">
        <f t="shared" si="24"/>
        <v>1.2538800000000001</v>
      </c>
      <c r="M72" s="157">
        <f t="shared" si="25"/>
        <v>25.799999999999997</v>
      </c>
      <c r="N72" s="22"/>
      <c r="P72" s="37">
        <f t="shared" si="17"/>
        <v>10.76376</v>
      </c>
      <c r="Q72" s="37">
        <f t="shared" si="18"/>
        <v>6.0191400000000002</v>
      </c>
      <c r="R72" s="37">
        <f t="shared" si="19"/>
        <v>7.7632200000000005</v>
      </c>
      <c r="S72" s="37">
        <f t="shared" si="20"/>
        <v>1.2538800000000001</v>
      </c>
      <c r="T72" s="37">
        <f t="shared" si="26"/>
        <v>25.799999999999997</v>
      </c>
    </row>
    <row r="73" spans="1:20">
      <c r="A73" s="8" t="s">
        <v>115</v>
      </c>
      <c r="B73" s="197">
        <v>25.8</v>
      </c>
      <c r="C73" s="197">
        <v>25.8</v>
      </c>
      <c r="D73" s="19">
        <v>41.72</v>
      </c>
      <c r="E73" s="19">
        <v>23.33</v>
      </c>
      <c r="F73" s="19">
        <v>30.09</v>
      </c>
      <c r="G73" s="19">
        <v>4.8600000000000003</v>
      </c>
      <c r="H73" s="19">
        <f t="shared" si="16"/>
        <v>100</v>
      </c>
      <c r="I73" s="21">
        <f t="shared" si="21"/>
        <v>10.76376</v>
      </c>
      <c r="J73" s="21">
        <f t="shared" si="22"/>
        <v>6.0191400000000002</v>
      </c>
      <c r="K73" s="21">
        <f t="shared" si="23"/>
        <v>7.7632200000000005</v>
      </c>
      <c r="L73" s="21">
        <f t="shared" si="24"/>
        <v>1.2538800000000001</v>
      </c>
      <c r="M73" s="157">
        <f t="shared" si="25"/>
        <v>25.799999999999997</v>
      </c>
      <c r="N73" s="22"/>
      <c r="P73" s="37">
        <f t="shared" si="17"/>
        <v>10.76376</v>
      </c>
      <c r="Q73" s="37">
        <f t="shared" si="18"/>
        <v>6.0191400000000002</v>
      </c>
      <c r="R73" s="37">
        <f t="shared" si="19"/>
        <v>7.7632200000000005</v>
      </c>
      <c r="S73" s="37">
        <f t="shared" si="20"/>
        <v>1.2538800000000001</v>
      </c>
      <c r="T73" s="37">
        <f t="shared" si="26"/>
        <v>25.799999999999997</v>
      </c>
    </row>
    <row r="74" spans="1:20">
      <c r="A74" s="8" t="s">
        <v>116</v>
      </c>
      <c r="B74" s="197">
        <v>25.8</v>
      </c>
      <c r="C74" s="197">
        <v>25.8</v>
      </c>
      <c r="D74" s="19">
        <v>41.72</v>
      </c>
      <c r="E74" s="19">
        <v>23.33</v>
      </c>
      <c r="F74" s="19">
        <v>30.09</v>
      </c>
      <c r="G74" s="19">
        <v>4.8600000000000003</v>
      </c>
      <c r="H74" s="19">
        <f t="shared" si="16"/>
        <v>100</v>
      </c>
      <c r="I74" s="21">
        <f t="shared" si="21"/>
        <v>10.76376</v>
      </c>
      <c r="J74" s="21">
        <f t="shared" si="22"/>
        <v>6.0191400000000002</v>
      </c>
      <c r="K74" s="21">
        <f t="shared" si="23"/>
        <v>7.7632200000000005</v>
      </c>
      <c r="L74" s="21">
        <f t="shared" si="24"/>
        <v>1.2538800000000001</v>
      </c>
      <c r="M74" s="157">
        <f t="shared" si="25"/>
        <v>25.799999999999997</v>
      </c>
      <c r="N74" s="22"/>
      <c r="P74" s="37">
        <f t="shared" si="17"/>
        <v>10.76376</v>
      </c>
      <c r="Q74" s="37">
        <f t="shared" si="18"/>
        <v>6.0191400000000002</v>
      </c>
      <c r="R74" s="37">
        <f t="shared" si="19"/>
        <v>7.7632200000000005</v>
      </c>
      <c r="S74" s="37">
        <f t="shared" si="20"/>
        <v>1.2538800000000001</v>
      </c>
      <c r="T74" s="37">
        <f t="shared" si="26"/>
        <v>25.799999999999997</v>
      </c>
    </row>
    <row r="75" spans="1:20">
      <c r="A75" s="8" t="s">
        <v>117</v>
      </c>
      <c r="B75" s="197">
        <v>25.8</v>
      </c>
      <c r="C75" s="197">
        <v>25.8</v>
      </c>
      <c r="D75" s="19">
        <v>41.72</v>
      </c>
      <c r="E75" s="19">
        <v>23.33</v>
      </c>
      <c r="F75" s="19">
        <v>30.09</v>
      </c>
      <c r="G75" s="19">
        <v>4.8600000000000003</v>
      </c>
      <c r="H75" s="19">
        <f t="shared" si="16"/>
        <v>100</v>
      </c>
      <c r="I75" s="21">
        <f t="shared" si="21"/>
        <v>10.76376</v>
      </c>
      <c r="J75" s="21">
        <f t="shared" si="22"/>
        <v>6.0191400000000002</v>
      </c>
      <c r="K75" s="21">
        <f t="shared" si="23"/>
        <v>7.7632200000000005</v>
      </c>
      <c r="L75" s="21">
        <f t="shared" si="24"/>
        <v>1.2538800000000001</v>
      </c>
      <c r="M75" s="157">
        <f t="shared" si="25"/>
        <v>25.799999999999997</v>
      </c>
      <c r="N75" s="22"/>
      <c r="P75" s="37">
        <f t="shared" si="17"/>
        <v>10.76376</v>
      </c>
      <c r="Q75" s="37">
        <f t="shared" si="18"/>
        <v>6.0191400000000002</v>
      </c>
      <c r="R75" s="37">
        <f t="shared" si="19"/>
        <v>7.7632200000000005</v>
      </c>
      <c r="S75" s="37">
        <f t="shared" si="20"/>
        <v>1.2538800000000001</v>
      </c>
      <c r="T75" s="37">
        <f t="shared" si="26"/>
        <v>25.799999999999997</v>
      </c>
    </row>
    <row r="76" spans="1:20">
      <c r="A76" s="8" t="s">
        <v>118</v>
      </c>
      <c r="B76" s="197">
        <v>25.8</v>
      </c>
      <c r="C76" s="197">
        <v>25.8</v>
      </c>
      <c r="D76" s="19">
        <v>41.72</v>
      </c>
      <c r="E76" s="19">
        <v>23.33</v>
      </c>
      <c r="F76" s="19">
        <v>30.09</v>
      </c>
      <c r="G76" s="19">
        <v>4.8600000000000003</v>
      </c>
      <c r="H76" s="19">
        <f t="shared" si="16"/>
        <v>100</v>
      </c>
      <c r="I76" s="21">
        <f t="shared" si="21"/>
        <v>10.76376</v>
      </c>
      <c r="J76" s="21">
        <f t="shared" si="22"/>
        <v>6.0191400000000002</v>
      </c>
      <c r="K76" s="21">
        <f t="shared" si="23"/>
        <v>7.7632200000000005</v>
      </c>
      <c r="L76" s="21">
        <f t="shared" si="24"/>
        <v>1.2538800000000001</v>
      </c>
      <c r="M76" s="157">
        <f t="shared" si="25"/>
        <v>25.799999999999997</v>
      </c>
      <c r="N76" s="22"/>
      <c r="P76" s="37">
        <f t="shared" si="17"/>
        <v>10.76376</v>
      </c>
      <c r="Q76" s="37">
        <f t="shared" si="18"/>
        <v>6.0191400000000002</v>
      </c>
      <c r="R76" s="37">
        <f t="shared" si="19"/>
        <v>7.7632200000000005</v>
      </c>
      <c r="S76" s="37">
        <f t="shared" si="20"/>
        <v>1.2538800000000001</v>
      </c>
      <c r="T76" s="37">
        <f t="shared" si="26"/>
        <v>25.799999999999997</v>
      </c>
    </row>
    <row r="77" spans="1:20">
      <c r="A77" s="8" t="s">
        <v>119</v>
      </c>
      <c r="B77" s="197">
        <v>25.8</v>
      </c>
      <c r="C77" s="197">
        <v>25.8</v>
      </c>
      <c r="D77" s="19">
        <v>41.72</v>
      </c>
      <c r="E77" s="19">
        <v>23.33</v>
      </c>
      <c r="F77" s="19">
        <v>30.09</v>
      </c>
      <c r="G77" s="19">
        <v>4.8600000000000003</v>
      </c>
      <c r="H77" s="19">
        <f t="shared" si="16"/>
        <v>100</v>
      </c>
      <c r="I77" s="21">
        <f t="shared" si="21"/>
        <v>10.76376</v>
      </c>
      <c r="J77" s="21">
        <f t="shared" si="22"/>
        <v>6.0191400000000002</v>
      </c>
      <c r="K77" s="21">
        <f t="shared" si="23"/>
        <v>7.7632200000000005</v>
      </c>
      <c r="L77" s="21">
        <f t="shared" si="24"/>
        <v>1.2538800000000001</v>
      </c>
      <c r="M77" s="157">
        <f t="shared" si="25"/>
        <v>25.799999999999997</v>
      </c>
      <c r="N77" s="22"/>
      <c r="P77" s="37">
        <f t="shared" si="17"/>
        <v>10.76376</v>
      </c>
      <c r="Q77" s="37">
        <f t="shared" si="18"/>
        <v>6.0191400000000002</v>
      </c>
      <c r="R77" s="37">
        <f t="shared" si="19"/>
        <v>7.7632200000000005</v>
      </c>
      <c r="S77" s="37">
        <f t="shared" si="20"/>
        <v>1.2538800000000001</v>
      </c>
      <c r="T77" s="37">
        <f t="shared" si="26"/>
        <v>25.799999999999997</v>
      </c>
    </row>
    <row r="78" spans="1:20">
      <c r="A78" s="8" t="s">
        <v>120</v>
      </c>
      <c r="B78" s="197">
        <v>25.8</v>
      </c>
      <c r="C78" s="197">
        <v>25.8</v>
      </c>
      <c r="D78" s="19">
        <v>41.72</v>
      </c>
      <c r="E78" s="19">
        <v>23.33</v>
      </c>
      <c r="F78" s="19">
        <v>30.09</v>
      </c>
      <c r="G78" s="19">
        <v>4.8600000000000003</v>
      </c>
      <c r="H78" s="19">
        <f t="shared" si="16"/>
        <v>100</v>
      </c>
      <c r="I78" s="21">
        <f t="shared" si="21"/>
        <v>10.76376</v>
      </c>
      <c r="J78" s="21">
        <f t="shared" si="22"/>
        <v>6.0191400000000002</v>
      </c>
      <c r="K78" s="21">
        <f t="shared" si="23"/>
        <v>7.7632200000000005</v>
      </c>
      <c r="L78" s="21">
        <f t="shared" si="24"/>
        <v>1.2538800000000001</v>
      </c>
      <c r="M78" s="157">
        <f t="shared" si="25"/>
        <v>25.799999999999997</v>
      </c>
      <c r="N78" s="22"/>
      <c r="P78" s="37">
        <f t="shared" si="17"/>
        <v>10.76376</v>
      </c>
      <c r="Q78" s="37">
        <f t="shared" si="18"/>
        <v>6.0191400000000002</v>
      </c>
      <c r="R78" s="37">
        <f t="shared" si="19"/>
        <v>7.7632200000000005</v>
      </c>
      <c r="S78" s="37">
        <f t="shared" si="20"/>
        <v>1.2538800000000001</v>
      </c>
      <c r="T78" s="37">
        <f t="shared" si="26"/>
        <v>25.799999999999997</v>
      </c>
    </row>
    <row r="79" spans="1:20">
      <c r="A79" s="8" t="s">
        <v>121</v>
      </c>
      <c r="B79" s="197">
        <v>25.8</v>
      </c>
      <c r="C79" s="197">
        <v>25.8</v>
      </c>
      <c r="D79" s="19">
        <v>41.72</v>
      </c>
      <c r="E79" s="19">
        <v>23.33</v>
      </c>
      <c r="F79" s="19">
        <v>30.09</v>
      </c>
      <c r="G79" s="19">
        <v>4.8600000000000003</v>
      </c>
      <c r="H79" s="19">
        <f t="shared" si="16"/>
        <v>100</v>
      </c>
      <c r="I79" s="21">
        <f t="shared" si="21"/>
        <v>10.76376</v>
      </c>
      <c r="J79" s="21">
        <f t="shared" si="22"/>
        <v>6.0191400000000002</v>
      </c>
      <c r="K79" s="21">
        <f t="shared" si="23"/>
        <v>7.7632200000000005</v>
      </c>
      <c r="L79" s="21">
        <f t="shared" si="24"/>
        <v>1.2538800000000001</v>
      </c>
      <c r="M79" s="157">
        <f t="shared" si="25"/>
        <v>25.799999999999997</v>
      </c>
      <c r="N79" s="22"/>
      <c r="P79" s="37">
        <f t="shared" si="17"/>
        <v>10.76376</v>
      </c>
      <c r="Q79" s="37">
        <f t="shared" si="18"/>
        <v>6.0191400000000002</v>
      </c>
      <c r="R79" s="37">
        <f t="shared" si="19"/>
        <v>7.7632200000000005</v>
      </c>
      <c r="S79" s="37">
        <f t="shared" si="20"/>
        <v>1.2538800000000001</v>
      </c>
      <c r="T79" s="37">
        <f t="shared" si="26"/>
        <v>25.799999999999997</v>
      </c>
    </row>
    <row r="80" spans="1:20">
      <c r="A80" s="8" t="s">
        <v>122</v>
      </c>
      <c r="B80" s="197">
        <v>25.8</v>
      </c>
      <c r="C80" s="197">
        <v>25.8</v>
      </c>
      <c r="D80" s="19">
        <v>41.72</v>
      </c>
      <c r="E80" s="19">
        <v>23.33</v>
      </c>
      <c r="F80" s="19">
        <v>30.09</v>
      </c>
      <c r="G80" s="19">
        <v>4.8600000000000003</v>
      </c>
      <c r="H80" s="19">
        <f t="shared" si="16"/>
        <v>100</v>
      </c>
      <c r="I80" s="21">
        <f t="shared" si="21"/>
        <v>10.76376</v>
      </c>
      <c r="J80" s="21">
        <f t="shared" si="22"/>
        <v>6.0191400000000002</v>
      </c>
      <c r="K80" s="21">
        <f t="shared" si="23"/>
        <v>7.7632200000000005</v>
      </c>
      <c r="L80" s="21">
        <f t="shared" si="24"/>
        <v>1.2538800000000001</v>
      </c>
      <c r="M80" s="157">
        <f t="shared" si="25"/>
        <v>25.799999999999997</v>
      </c>
      <c r="N80" s="22"/>
      <c r="P80" s="37">
        <f t="shared" si="17"/>
        <v>10.76376</v>
      </c>
      <c r="Q80" s="37">
        <f t="shared" si="18"/>
        <v>6.0191400000000002</v>
      </c>
      <c r="R80" s="37">
        <f t="shared" si="19"/>
        <v>7.7632200000000005</v>
      </c>
      <c r="S80" s="37">
        <f t="shared" si="20"/>
        <v>1.2538800000000001</v>
      </c>
      <c r="T80" s="37">
        <f t="shared" si="26"/>
        <v>25.799999999999997</v>
      </c>
    </row>
    <row r="81" spans="1:20">
      <c r="A81" s="8" t="s">
        <v>123</v>
      </c>
      <c r="B81" s="197">
        <v>25.8</v>
      </c>
      <c r="C81" s="197">
        <v>25.8</v>
      </c>
      <c r="D81" s="19">
        <v>41.72</v>
      </c>
      <c r="E81" s="19">
        <v>23.33</v>
      </c>
      <c r="F81" s="19">
        <v>30.09</v>
      </c>
      <c r="G81" s="19">
        <v>4.8600000000000003</v>
      </c>
      <c r="H81" s="19">
        <f t="shared" si="16"/>
        <v>100</v>
      </c>
      <c r="I81" s="21">
        <f t="shared" si="21"/>
        <v>10.76376</v>
      </c>
      <c r="J81" s="21">
        <f t="shared" si="22"/>
        <v>6.0191400000000002</v>
      </c>
      <c r="K81" s="21">
        <f t="shared" si="23"/>
        <v>7.7632200000000005</v>
      </c>
      <c r="L81" s="21">
        <f t="shared" si="24"/>
        <v>1.2538800000000001</v>
      </c>
      <c r="M81" s="157">
        <f t="shared" si="25"/>
        <v>25.799999999999997</v>
      </c>
      <c r="N81" s="22"/>
      <c r="P81" s="37">
        <f t="shared" si="17"/>
        <v>10.76376</v>
      </c>
      <c r="Q81" s="37">
        <f t="shared" si="18"/>
        <v>6.0191400000000002</v>
      </c>
      <c r="R81" s="37">
        <f t="shared" si="19"/>
        <v>7.7632200000000005</v>
      </c>
      <c r="S81" s="37">
        <f t="shared" si="20"/>
        <v>1.2538800000000001</v>
      </c>
      <c r="T81" s="37">
        <f t="shared" si="26"/>
        <v>25.799999999999997</v>
      </c>
    </row>
    <row r="82" spans="1:20">
      <c r="A82" s="8" t="s">
        <v>124</v>
      </c>
      <c r="B82" s="197">
        <v>25.8</v>
      </c>
      <c r="C82" s="197">
        <v>25.8</v>
      </c>
      <c r="D82" s="19">
        <v>41.72</v>
      </c>
      <c r="E82" s="19">
        <v>23.33</v>
      </c>
      <c r="F82" s="19">
        <v>30.09</v>
      </c>
      <c r="G82" s="19">
        <v>4.8600000000000003</v>
      </c>
      <c r="H82" s="19">
        <f t="shared" si="16"/>
        <v>100</v>
      </c>
      <c r="I82" s="21">
        <f t="shared" si="21"/>
        <v>10.76376</v>
      </c>
      <c r="J82" s="21">
        <f t="shared" si="22"/>
        <v>6.0191400000000002</v>
      </c>
      <c r="K82" s="21">
        <f t="shared" si="23"/>
        <v>7.7632200000000005</v>
      </c>
      <c r="L82" s="21">
        <f t="shared" si="24"/>
        <v>1.2538800000000001</v>
      </c>
      <c r="M82" s="157">
        <f t="shared" si="25"/>
        <v>25.799999999999997</v>
      </c>
      <c r="N82" s="22"/>
      <c r="P82" s="37">
        <f t="shared" si="17"/>
        <v>10.76376</v>
      </c>
      <c r="Q82" s="37">
        <f t="shared" si="18"/>
        <v>6.0191400000000002</v>
      </c>
      <c r="R82" s="37">
        <f t="shared" si="19"/>
        <v>7.7632200000000005</v>
      </c>
      <c r="S82" s="37">
        <f t="shared" si="20"/>
        <v>1.2538800000000001</v>
      </c>
      <c r="T82" s="37">
        <f t="shared" si="26"/>
        <v>25.799999999999997</v>
      </c>
    </row>
    <row r="83" spans="1:20">
      <c r="A83" s="8" t="s">
        <v>125</v>
      </c>
      <c r="B83" s="197">
        <v>25.8</v>
      </c>
      <c r="C83" s="197">
        <v>25.8</v>
      </c>
      <c r="D83" s="19">
        <v>41.72</v>
      </c>
      <c r="E83" s="19">
        <v>23.33</v>
      </c>
      <c r="F83" s="19">
        <v>30.09</v>
      </c>
      <c r="G83" s="19">
        <v>4.8600000000000003</v>
      </c>
      <c r="H83" s="19">
        <f t="shared" si="16"/>
        <v>100</v>
      </c>
      <c r="I83" s="21">
        <f t="shared" si="21"/>
        <v>10.76376</v>
      </c>
      <c r="J83" s="21">
        <f t="shared" si="22"/>
        <v>6.0191400000000002</v>
      </c>
      <c r="K83" s="21">
        <f t="shared" si="23"/>
        <v>7.7632200000000005</v>
      </c>
      <c r="L83" s="21">
        <f t="shared" si="24"/>
        <v>1.2538800000000001</v>
      </c>
      <c r="M83" s="157">
        <f t="shared" si="25"/>
        <v>25.799999999999997</v>
      </c>
      <c r="N83" s="22"/>
      <c r="P83" s="37">
        <f t="shared" si="17"/>
        <v>10.76376</v>
      </c>
      <c r="Q83" s="37">
        <f t="shared" si="18"/>
        <v>6.0191400000000002</v>
      </c>
      <c r="R83" s="37">
        <f t="shared" si="19"/>
        <v>7.7632200000000005</v>
      </c>
      <c r="S83" s="37">
        <f t="shared" si="20"/>
        <v>1.2538800000000001</v>
      </c>
      <c r="T83" s="37">
        <f t="shared" si="26"/>
        <v>25.799999999999997</v>
      </c>
    </row>
    <row r="84" spans="1:20">
      <c r="A84" s="8" t="s">
        <v>126</v>
      </c>
      <c r="B84" s="197">
        <v>25.8</v>
      </c>
      <c r="C84" s="197">
        <v>25.8</v>
      </c>
      <c r="D84" s="19">
        <v>41.72</v>
      </c>
      <c r="E84" s="19">
        <v>23.33</v>
      </c>
      <c r="F84" s="19">
        <v>30.09</v>
      </c>
      <c r="G84" s="19">
        <v>4.8600000000000003</v>
      </c>
      <c r="H84" s="19">
        <f t="shared" si="16"/>
        <v>100</v>
      </c>
      <c r="I84" s="21">
        <f t="shared" si="21"/>
        <v>10.76376</v>
      </c>
      <c r="J84" s="21">
        <f t="shared" si="22"/>
        <v>6.0191400000000002</v>
      </c>
      <c r="K84" s="21">
        <f t="shared" si="23"/>
        <v>7.7632200000000005</v>
      </c>
      <c r="L84" s="21">
        <f t="shared" si="24"/>
        <v>1.2538800000000001</v>
      </c>
      <c r="M84" s="157">
        <f t="shared" si="25"/>
        <v>25.799999999999997</v>
      </c>
      <c r="N84" s="22"/>
      <c r="P84" s="37">
        <f t="shared" si="17"/>
        <v>10.76376</v>
      </c>
      <c r="Q84" s="37">
        <f t="shared" si="18"/>
        <v>6.0191400000000002</v>
      </c>
      <c r="R84" s="37">
        <f t="shared" si="19"/>
        <v>7.7632200000000005</v>
      </c>
      <c r="S84" s="37">
        <f t="shared" si="20"/>
        <v>1.2538800000000001</v>
      </c>
      <c r="T84" s="37">
        <f t="shared" si="26"/>
        <v>25.799999999999997</v>
      </c>
    </row>
    <row r="85" spans="1:20">
      <c r="A85" s="8" t="s">
        <v>127</v>
      </c>
      <c r="B85" s="197">
        <v>25.8</v>
      </c>
      <c r="C85" s="197">
        <v>25.8</v>
      </c>
      <c r="D85" s="19">
        <v>41.72</v>
      </c>
      <c r="E85" s="19">
        <v>23.33</v>
      </c>
      <c r="F85" s="19">
        <v>30.09</v>
      </c>
      <c r="G85" s="19">
        <v>4.8600000000000003</v>
      </c>
      <c r="H85" s="19">
        <f t="shared" si="16"/>
        <v>100</v>
      </c>
      <c r="I85" s="21">
        <f t="shared" si="21"/>
        <v>10.76376</v>
      </c>
      <c r="J85" s="21">
        <f t="shared" si="22"/>
        <v>6.0191400000000002</v>
      </c>
      <c r="K85" s="21">
        <f t="shared" si="23"/>
        <v>7.7632200000000005</v>
      </c>
      <c r="L85" s="21">
        <f t="shared" si="24"/>
        <v>1.2538800000000001</v>
      </c>
      <c r="M85" s="157">
        <f t="shared" si="25"/>
        <v>25.799999999999997</v>
      </c>
      <c r="N85" s="22"/>
      <c r="P85" s="37">
        <f t="shared" si="17"/>
        <v>10.76376</v>
      </c>
      <c r="Q85" s="37">
        <f t="shared" si="18"/>
        <v>6.0191400000000002</v>
      </c>
      <c r="R85" s="37">
        <f t="shared" si="19"/>
        <v>7.7632200000000005</v>
      </c>
      <c r="S85" s="37">
        <f t="shared" si="20"/>
        <v>1.2538800000000001</v>
      </c>
      <c r="T85" s="37">
        <f t="shared" si="26"/>
        <v>25.799999999999997</v>
      </c>
    </row>
    <row r="86" spans="1:20">
      <c r="A86" s="8" t="s">
        <v>128</v>
      </c>
      <c r="B86" s="197">
        <v>25.8</v>
      </c>
      <c r="C86" s="197">
        <v>25.8</v>
      </c>
      <c r="D86" s="19">
        <v>41.72</v>
      </c>
      <c r="E86" s="19">
        <v>23.33</v>
      </c>
      <c r="F86" s="19">
        <v>30.09</v>
      </c>
      <c r="G86" s="19">
        <v>4.8600000000000003</v>
      </c>
      <c r="H86" s="19">
        <f t="shared" si="16"/>
        <v>100</v>
      </c>
      <c r="I86" s="21">
        <f t="shared" si="21"/>
        <v>10.76376</v>
      </c>
      <c r="J86" s="21">
        <f t="shared" si="22"/>
        <v>6.0191400000000002</v>
      </c>
      <c r="K86" s="21">
        <f t="shared" si="23"/>
        <v>7.7632200000000005</v>
      </c>
      <c r="L86" s="21">
        <f t="shared" si="24"/>
        <v>1.2538800000000001</v>
      </c>
      <c r="M86" s="157">
        <f t="shared" si="25"/>
        <v>25.799999999999997</v>
      </c>
      <c r="N86" s="22"/>
      <c r="P86" s="37">
        <f t="shared" si="17"/>
        <v>10.76376</v>
      </c>
      <c r="Q86" s="37">
        <f t="shared" si="18"/>
        <v>6.0191400000000002</v>
      </c>
      <c r="R86" s="37">
        <f t="shared" si="19"/>
        <v>7.7632200000000005</v>
      </c>
      <c r="S86" s="37">
        <f t="shared" si="20"/>
        <v>1.2538800000000001</v>
      </c>
      <c r="T86" s="37">
        <f t="shared" si="26"/>
        <v>25.799999999999997</v>
      </c>
    </row>
    <row r="87" spans="1:20">
      <c r="A87" s="8" t="s">
        <v>129</v>
      </c>
      <c r="B87" s="197">
        <v>25.8</v>
      </c>
      <c r="C87" s="197">
        <v>25.8</v>
      </c>
      <c r="D87" s="19">
        <v>41.72</v>
      </c>
      <c r="E87" s="19">
        <v>23.33</v>
      </c>
      <c r="F87" s="19">
        <v>30.09</v>
      </c>
      <c r="G87" s="19">
        <v>4.8600000000000003</v>
      </c>
      <c r="H87" s="19">
        <f t="shared" si="16"/>
        <v>100</v>
      </c>
      <c r="I87" s="21">
        <f t="shared" si="21"/>
        <v>10.76376</v>
      </c>
      <c r="J87" s="21">
        <f t="shared" si="22"/>
        <v>6.0191400000000002</v>
      </c>
      <c r="K87" s="21">
        <f t="shared" si="23"/>
        <v>7.7632200000000005</v>
      </c>
      <c r="L87" s="21">
        <f t="shared" si="24"/>
        <v>1.2538800000000001</v>
      </c>
      <c r="M87" s="157">
        <f t="shared" si="25"/>
        <v>25.799999999999997</v>
      </c>
      <c r="N87" s="22"/>
      <c r="P87" s="37">
        <f t="shared" si="17"/>
        <v>10.76376</v>
      </c>
      <c r="Q87" s="37">
        <f t="shared" si="18"/>
        <v>6.0191400000000002</v>
      </c>
      <c r="R87" s="37">
        <f t="shared" si="19"/>
        <v>7.7632200000000005</v>
      </c>
      <c r="S87" s="37">
        <f t="shared" si="20"/>
        <v>1.2538800000000001</v>
      </c>
      <c r="T87" s="37">
        <f t="shared" si="26"/>
        <v>25.799999999999997</v>
      </c>
    </row>
    <row r="88" spans="1:20">
      <c r="A88" s="8" t="s">
        <v>130</v>
      </c>
      <c r="B88" s="197">
        <v>25.8</v>
      </c>
      <c r="C88" s="197">
        <v>25.8</v>
      </c>
      <c r="D88" s="19">
        <v>41.72</v>
      </c>
      <c r="E88" s="19">
        <v>23.33</v>
      </c>
      <c r="F88" s="19">
        <v>30.09</v>
      </c>
      <c r="G88" s="19">
        <v>4.8600000000000003</v>
      </c>
      <c r="H88" s="19">
        <f t="shared" si="16"/>
        <v>100</v>
      </c>
      <c r="I88" s="21">
        <f t="shared" si="21"/>
        <v>10.76376</v>
      </c>
      <c r="J88" s="21">
        <f t="shared" si="22"/>
        <v>6.0191400000000002</v>
      </c>
      <c r="K88" s="21">
        <f t="shared" si="23"/>
        <v>7.7632200000000005</v>
      </c>
      <c r="L88" s="21">
        <f t="shared" si="24"/>
        <v>1.2538800000000001</v>
      </c>
      <c r="M88" s="157">
        <f t="shared" si="25"/>
        <v>25.799999999999997</v>
      </c>
      <c r="N88" s="22"/>
      <c r="P88" s="37">
        <f t="shared" si="17"/>
        <v>10.76376</v>
      </c>
      <c r="Q88" s="37">
        <f t="shared" si="18"/>
        <v>6.0191400000000002</v>
      </c>
      <c r="R88" s="37">
        <f t="shared" si="19"/>
        <v>7.7632200000000005</v>
      </c>
      <c r="S88" s="37">
        <f t="shared" si="20"/>
        <v>1.2538800000000001</v>
      </c>
      <c r="T88" s="37">
        <f t="shared" si="26"/>
        <v>25.799999999999997</v>
      </c>
    </row>
    <row r="89" spans="1:20">
      <c r="A89" s="8" t="s">
        <v>131</v>
      </c>
      <c r="B89" s="197">
        <v>25.8</v>
      </c>
      <c r="C89" s="197">
        <v>25.8</v>
      </c>
      <c r="D89" s="19">
        <v>41.72</v>
      </c>
      <c r="E89" s="19">
        <v>23.33</v>
      </c>
      <c r="F89" s="19">
        <v>30.09</v>
      </c>
      <c r="G89" s="19">
        <v>4.8600000000000003</v>
      </c>
      <c r="H89" s="19">
        <f t="shared" si="16"/>
        <v>100</v>
      </c>
      <c r="I89" s="21">
        <f t="shared" si="21"/>
        <v>10.76376</v>
      </c>
      <c r="J89" s="21">
        <f t="shared" si="22"/>
        <v>6.0191400000000002</v>
      </c>
      <c r="K89" s="21">
        <f t="shared" si="23"/>
        <v>7.7632200000000005</v>
      </c>
      <c r="L89" s="21">
        <f t="shared" si="24"/>
        <v>1.2538800000000001</v>
      </c>
      <c r="M89" s="157">
        <f t="shared" si="25"/>
        <v>25.799999999999997</v>
      </c>
      <c r="N89" s="22"/>
      <c r="P89" s="37">
        <f t="shared" si="17"/>
        <v>10.76376</v>
      </c>
      <c r="Q89" s="37">
        <f t="shared" si="18"/>
        <v>6.0191400000000002</v>
      </c>
      <c r="R89" s="37">
        <f t="shared" si="19"/>
        <v>7.7632200000000005</v>
      </c>
      <c r="S89" s="37">
        <f t="shared" si="20"/>
        <v>1.2538800000000001</v>
      </c>
      <c r="T89" s="37">
        <f t="shared" si="26"/>
        <v>25.799999999999997</v>
      </c>
    </row>
    <row r="90" spans="1:20">
      <c r="A90" s="8" t="s">
        <v>132</v>
      </c>
      <c r="B90" s="197">
        <v>25.8</v>
      </c>
      <c r="C90" s="197">
        <v>25.8</v>
      </c>
      <c r="D90" s="19">
        <v>41.72</v>
      </c>
      <c r="E90" s="19">
        <v>23.33</v>
      </c>
      <c r="F90" s="19">
        <v>30.09</v>
      </c>
      <c r="G90" s="19">
        <v>4.8600000000000003</v>
      </c>
      <c r="H90" s="19">
        <f t="shared" si="16"/>
        <v>100</v>
      </c>
      <c r="I90" s="21">
        <f t="shared" si="21"/>
        <v>10.76376</v>
      </c>
      <c r="J90" s="21">
        <f t="shared" si="22"/>
        <v>6.0191400000000002</v>
      </c>
      <c r="K90" s="21">
        <f t="shared" si="23"/>
        <v>7.7632200000000005</v>
      </c>
      <c r="L90" s="21">
        <f t="shared" si="24"/>
        <v>1.2538800000000001</v>
      </c>
      <c r="M90" s="157">
        <f t="shared" si="25"/>
        <v>25.799999999999997</v>
      </c>
      <c r="N90" s="22"/>
      <c r="P90" s="37">
        <f t="shared" si="17"/>
        <v>10.76376</v>
      </c>
      <c r="Q90" s="37">
        <f t="shared" si="18"/>
        <v>6.0191400000000002</v>
      </c>
      <c r="R90" s="37">
        <f t="shared" si="19"/>
        <v>7.7632200000000005</v>
      </c>
      <c r="S90" s="37">
        <f t="shared" si="20"/>
        <v>1.2538800000000001</v>
      </c>
      <c r="T90" s="37">
        <f t="shared" si="26"/>
        <v>25.799999999999997</v>
      </c>
    </row>
    <row r="91" spans="1:20">
      <c r="A91" s="8" t="s">
        <v>133</v>
      </c>
      <c r="B91" s="197">
        <v>25.8</v>
      </c>
      <c r="C91" s="197">
        <v>25.8</v>
      </c>
      <c r="D91" s="19">
        <v>41.72</v>
      </c>
      <c r="E91" s="19">
        <v>23.33</v>
      </c>
      <c r="F91" s="19">
        <v>30.09</v>
      </c>
      <c r="G91" s="19">
        <v>4.8600000000000003</v>
      </c>
      <c r="H91" s="19">
        <f t="shared" si="16"/>
        <v>100</v>
      </c>
      <c r="I91" s="21">
        <f t="shared" si="21"/>
        <v>10.76376</v>
      </c>
      <c r="J91" s="21">
        <f t="shared" si="22"/>
        <v>6.0191400000000002</v>
      </c>
      <c r="K91" s="21">
        <f t="shared" si="23"/>
        <v>7.7632200000000005</v>
      </c>
      <c r="L91" s="21">
        <f t="shared" si="24"/>
        <v>1.2538800000000001</v>
      </c>
      <c r="M91" s="157">
        <f t="shared" si="25"/>
        <v>25.799999999999997</v>
      </c>
      <c r="N91" s="22"/>
      <c r="P91" s="37">
        <f t="shared" si="17"/>
        <v>10.76376</v>
      </c>
      <c r="Q91" s="37">
        <f t="shared" si="18"/>
        <v>6.0191400000000002</v>
      </c>
      <c r="R91" s="37">
        <f t="shared" si="19"/>
        <v>7.7632200000000005</v>
      </c>
      <c r="S91" s="37">
        <f t="shared" si="20"/>
        <v>1.2538800000000001</v>
      </c>
      <c r="T91" s="37">
        <f t="shared" si="26"/>
        <v>25.799999999999997</v>
      </c>
    </row>
    <row r="92" spans="1:20">
      <c r="A92" s="8" t="s">
        <v>134</v>
      </c>
      <c r="B92" s="197">
        <v>25.8</v>
      </c>
      <c r="C92" s="197">
        <v>25.8</v>
      </c>
      <c r="D92" s="19">
        <v>41.72</v>
      </c>
      <c r="E92" s="19">
        <v>23.33</v>
      </c>
      <c r="F92" s="19">
        <v>30.09</v>
      </c>
      <c r="G92" s="19">
        <v>4.8600000000000003</v>
      </c>
      <c r="H92" s="19">
        <f t="shared" si="16"/>
        <v>100</v>
      </c>
      <c r="I92" s="21">
        <f t="shared" si="21"/>
        <v>10.76376</v>
      </c>
      <c r="J92" s="21">
        <f t="shared" si="22"/>
        <v>6.0191400000000002</v>
      </c>
      <c r="K92" s="21">
        <f t="shared" si="23"/>
        <v>7.7632200000000005</v>
      </c>
      <c r="L92" s="21">
        <f t="shared" si="24"/>
        <v>1.2538800000000001</v>
      </c>
      <c r="M92" s="157">
        <f t="shared" si="25"/>
        <v>25.799999999999997</v>
      </c>
      <c r="N92" s="22"/>
      <c r="P92" s="37">
        <f t="shared" si="17"/>
        <v>10.76376</v>
      </c>
      <c r="Q92" s="37">
        <f t="shared" si="18"/>
        <v>6.0191400000000002</v>
      </c>
      <c r="R92" s="37">
        <f t="shared" si="19"/>
        <v>7.7632200000000005</v>
      </c>
      <c r="S92" s="37">
        <f t="shared" si="20"/>
        <v>1.2538800000000001</v>
      </c>
      <c r="T92" s="37">
        <f t="shared" si="26"/>
        <v>25.799999999999997</v>
      </c>
    </row>
    <row r="93" spans="1:20">
      <c r="A93" s="8" t="s">
        <v>135</v>
      </c>
      <c r="B93" s="197">
        <v>25.8</v>
      </c>
      <c r="C93" s="197">
        <v>25.8</v>
      </c>
      <c r="D93" s="19">
        <v>41.72</v>
      </c>
      <c r="E93" s="19">
        <v>23.33</v>
      </c>
      <c r="F93" s="19">
        <v>30.09</v>
      </c>
      <c r="G93" s="19">
        <v>4.8600000000000003</v>
      </c>
      <c r="H93" s="19">
        <f t="shared" si="16"/>
        <v>100</v>
      </c>
      <c r="I93" s="21">
        <f t="shared" si="21"/>
        <v>10.76376</v>
      </c>
      <c r="J93" s="21">
        <f t="shared" si="22"/>
        <v>6.0191400000000002</v>
      </c>
      <c r="K93" s="21">
        <f t="shared" si="23"/>
        <v>7.7632200000000005</v>
      </c>
      <c r="L93" s="21">
        <f t="shared" si="24"/>
        <v>1.2538800000000001</v>
      </c>
      <c r="M93" s="157">
        <f t="shared" si="25"/>
        <v>25.799999999999997</v>
      </c>
      <c r="N93" s="22"/>
      <c r="P93" s="37">
        <f t="shared" si="17"/>
        <v>10.76376</v>
      </c>
      <c r="Q93" s="37">
        <f t="shared" si="18"/>
        <v>6.0191400000000002</v>
      </c>
      <c r="R93" s="37">
        <f t="shared" si="19"/>
        <v>7.7632200000000005</v>
      </c>
      <c r="S93" s="37">
        <f t="shared" si="20"/>
        <v>1.2538800000000001</v>
      </c>
      <c r="T93" s="37">
        <f t="shared" si="26"/>
        <v>25.799999999999997</v>
      </c>
    </row>
    <row r="94" spans="1:20">
      <c r="A94" s="8" t="s">
        <v>136</v>
      </c>
      <c r="B94" s="197">
        <v>25.8</v>
      </c>
      <c r="C94" s="197">
        <v>25.8</v>
      </c>
      <c r="D94" s="19">
        <v>41.72</v>
      </c>
      <c r="E94" s="19">
        <v>23.33</v>
      </c>
      <c r="F94" s="19">
        <v>30.09</v>
      </c>
      <c r="G94" s="19">
        <v>4.8600000000000003</v>
      </c>
      <c r="H94" s="19">
        <f t="shared" si="16"/>
        <v>100</v>
      </c>
      <c r="I94" s="21">
        <f t="shared" si="21"/>
        <v>10.76376</v>
      </c>
      <c r="J94" s="21">
        <f t="shared" si="22"/>
        <v>6.0191400000000002</v>
      </c>
      <c r="K94" s="21">
        <f t="shared" si="23"/>
        <v>7.7632200000000005</v>
      </c>
      <c r="L94" s="21">
        <f t="shared" si="24"/>
        <v>1.2538800000000001</v>
      </c>
      <c r="M94" s="157">
        <f t="shared" si="25"/>
        <v>25.799999999999997</v>
      </c>
      <c r="N94" s="22"/>
      <c r="P94" s="37">
        <f t="shared" si="17"/>
        <v>10.76376</v>
      </c>
      <c r="Q94" s="37">
        <f t="shared" si="18"/>
        <v>6.0191400000000002</v>
      </c>
      <c r="R94" s="37">
        <f t="shared" si="19"/>
        <v>7.7632200000000005</v>
      </c>
      <c r="S94" s="37">
        <f t="shared" si="20"/>
        <v>1.2538800000000001</v>
      </c>
      <c r="T94" s="37">
        <f t="shared" si="26"/>
        <v>25.799999999999997</v>
      </c>
    </row>
    <row r="95" spans="1:20">
      <c r="A95" s="8" t="s">
        <v>137</v>
      </c>
      <c r="B95" s="197">
        <v>25.8</v>
      </c>
      <c r="C95" s="197">
        <v>25.8</v>
      </c>
      <c r="D95" s="19">
        <v>41.72</v>
      </c>
      <c r="E95" s="19">
        <v>23.33</v>
      </c>
      <c r="F95" s="19">
        <v>30.09</v>
      </c>
      <c r="G95" s="19">
        <v>4.8600000000000003</v>
      </c>
      <c r="H95" s="19">
        <f t="shared" si="16"/>
        <v>100</v>
      </c>
      <c r="I95" s="21">
        <f t="shared" si="21"/>
        <v>10.76376</v>
      </c>
      <c r="J95" s="21">
        <f t="shared" si="22"/>
        <v>6.0191400000000002</v>
      </c>
      <c r="K95" s="21">
        <f t="shared" si="23"/>
        <v>7.7632200000000005</v>
      </c>
      <c r="L95" s="21">
        <f t="shared" si="24"/>
        <v>1.2538800000000001</v>
      </c>
      <c r="M95" s="157">
        <f t="shared" si="25"/>
        <v>25.799999999999997</v>
      </c>
      <c r="N95" s="22"/>
      <c r="P95" s="37">
        <f t="shared" si="17"/>
        <v>10.76376</v>
      </c>
      <c r="Q95" s="37">
        <f t="shared" si="18"/>
        <v>6.0191400000000002</v>
      </c>
      <c r="R95" s="37">
        <f t="shared" si="19"/>
        <v>7.7632200000000005</v>
      </c>
      <c r="S95" s="37">
        <f t="shared" si="20"/>
        <v>1.2538800000000001</v>
      </c>
      <c r="T95" s="37">
        <f t="shared" si="26"/>
        <v>25.799999999999997</v>
      </c>
    </row>
    <row r="96" spans="1:20">
      <c r="A96" s="8" t="s">
        <v>138</v>
      </c>
      <c r="B96" s="197">
        <v>25.8</v>
      </c>
      <c r="C96" s="197">
        <v>25.8</v>
      </c>
      <c r="D96" s="19">
        <v>41.72</v>
      </c>
      <c r="E96" s="19">
        <v>23.33</v>
      </c>
      <c r="F96" s="19">
        <v>30.09</v>
      </c>
      <c r="G96" s="19">
        <v>4.8600000000000003</v>
      </c>
      <c r="H96" s="19">
        <f t="shared" si="16"/>
        <v>100</v>
      </c>
      <c r="I96" s="21">
        <f t="shared" si="21"/>
        <v>10.76376</v>
      </c>
      <c r="J96" s="21">
        <f t="shared" si="22"/>
        <v>6.0191400000000002</v>
      </c>
      <c r="K96" s="21">
        <f t="shared" si="23"/>
        <v>7.7632200000000005</v>
      </c>
      <c r="L96" s="21">
        <f t="shared" si="24"/>
        <v>1.2538800000000001</v>
      </c>
      <c r="M96" s="157">
        <f t="shared" si="25"/>
        <v>25.799999999999997</v>
      </c>
      <c r="N96" s="22"/>
      <c r="P96" s="37">
        <f t="shared" si="17"/>
        <v>10.76376</v>
      </c>
      <c r="Q96" s="37">
        <f t="shared" si="18"/>
        <v>6.0191400000000002</v>
      </c>
      <c r="R96" s="37">
        <f t="shared" si="19"/>
        <v>7.7632200000000005</v>
      </c>
      <c r="S96" s="37">
        <f t="shared" si="20"/>
        <v>1.2538800000000001</v>
      </c>
      <c r="T96" s="37">
        <f t="shared" si="26"/>
        <v>25.799999999999997</v>
      </c>
    </row>
    <row r="97" spans="1:23">
      <c r="A97" s="8" t="s">
        <v>139</v>
      </c>
      <c r="B97" s="197">
        <v>25.8</v>
      </c>
      <c r="C97" s="197">
        <v>25.8</v>
      </c>
      <c r="D97" s="19">
        <v>41.72</v>
      </c>
      <c r="E97" s="19">
        <v>23.33</v>
      </c>
      <c r="F97" s="19">
        <v>30.09</v>
      </c>
      <c r="G97" s="19">
        <v>4.8600000000000003</v>
      </c>
      <c r="H97" s="19">
        <f t="shared" si="16"/>
        <v>100</v>
      </c>
      <c r="I97" s="21">
        <f t="shared" si="21"/>
        <v>10.76376</v>
      </c>
      <c r="J97" s="21">
        <f t="shared" si="22"/>
        <v>6.0191400000000002</v>
      </c>
      <c r="K97" s="21">
        <f t="shared" si="23"/>
        <v>7.7632200000000005</v>
      </c>
      <c r="L97" s="21">
        <f t="shared" si="24"/>
        <v>1.2538800000000001</v>
      </c>
      <c r="M97" s="157">
        <f t="shared" si="25"/>
        <v>25.799999999999997</v>
      </c>
      <c r="N97" s="22"/>
      <c r="P97" s="37">
        <f t="shared" si="17"/>
        <v>10.76376</v>
      </c>
      <c r="Q97" s="37">
        <f t="shared" si="18"/>
        <v>6.0191400000000002</v>
      </c>
      <c r="R97" s="37">
        <f t="shared" si="19"/>
        <v>7.7632200000000005</v>
      </c>
      <c r="S97" s="37">
        <f t="shared" si="20"/>
        <v>1.2538800000000001</v>
      </c>
      <c r="T97" s="37">
        <f t="shared" si="26"/>
        <v>25.799999999999997</v>
      </c>
    </row>
    <row r="98" spans="1:23" ht="15.75" thickBot="1">
      <c r="A98" s="8" t="s">
        <v>140</v>
      </c>
      <c r="B98" s="197">
        <v>25.8</v>
      </c>
      <c r="C98" s="197">
        <v>25.8</v>
      </c>
      <c r="D98" s="19">
        <v>41.72</v>
      </c>
      <c r="E98" s="19">
        <v>23.33</v>
      </c>
      <c r="F98" s="19">
        <v>30.09</v>
      </c>
      <c r="G98" s="19">
        <v>4.8600000000000003</v>
      </c>
      <c r="H98" s="19">
        <f t="shared" si="16"/>
        <v>100</v>
      </c>
      <c r="I98" s="21">
        <f t="shared" si="21"/>
        <v>10.76376</v>
      </c>
      <c r="J98" s="21">
        <f t="shared" si="22"/>
        <v>6.0191400000000002</v>
      </c>
      <c r="K98" s="21">
        <f t="shared" si="23"/>
        <v>7.7632200000000005</v>
      </c>
      <c r="L98" s="21">
        <f t="shared" si="24"/>
        <v>1.2538800000000001</v>
      </c>
      <c r="M98" s="157">
        <f t="shared" si="25"/>
        <v>25.799999999999997</v>
      </c>
      <c r="N98" s="22"/>
      <c r="P98" s="37">
        <f t="shared" si="17"/>
        <v>10.76376</v>
      </c>
      <c r="Q98" s="37">
        <f t="shared" si="18"/>
        <v>6.0191400000000002</v>
      </c>
      <c r="R98" s="37">
        <f t="shared" si="19"/>
        <v>7.7632200000000005</v>
      </c>
      <c r="S98" s="37">
        <f t="shared" si="20"/>
        <v>1.2538800000000001</v>
      </c>
      <c r="T98" s="37">
        <f t="shared" si="26"/>
        <v>25.799999999999997</v>
      </c>
    </row>
    <row r="99" spans="1:23" ht="15.75" thickBot="1">
      <c r="A99" s="8" t="s">
        <v>171</v>
      </c>
      <c r="B99" s="20">
        <f t="shared" ref="B99:H99" si="27">SUM(B3:B98)/4000</f>
        <v>0.61702500000000016</v>
      </c>
      <c r="C99" s="20">
        <f t="shared" si="27"/>
        <v>0.61702500000000016</v>
      </c>
      <c r="D99" s="20">
        <f t="shared" si="27"/>
        <v>1.0012799999999979</v>
      </c>
      <c r="E99" s="20">
        <f t="shared" si="27"/>
        <v>0.55991999999999931</v>
      </c>
      <c r="F99" s="20">
        <f t="shared" si="27"/>
        <v>0.72216000000000047</v>
      </c>
      <c r="G99" s="20">
        <f t="shared" si="27"/>
        <v>0.11664000000000023</v>
      </c>
      <c r="H99" s="20">
        <f t="shared" si="27"/>
        <v>2.4</v>
      </c>
      <c r="I99" s="158">
        <f>SUM(I3:I98)/4000</f>
        <v>0.25742283000000049</v>
      </c>
      <c r="J99" s="158">
        <f t="shared" ref="J99:L99" si="28">SUM(J3:J98)/4000</f>
        <v>0.14395193249999991</v>
      </c>
      <c r="K99" s="158">
        <f t="shared" si="28"/>
        <v>0.18566282250000021</v>
      </c>
      <c r="L99" s="158">
        <f t="shared" si="28"/>
        <v>2.9987414999999958E-2</v>
      </c>
      <c r="M99" s="159">
        <f>SUM(M3:M98)/4000</f>
        <v>0.61702500000000016</v>
      </c>
      <c r="N99" s="23"/>
      <c r="P99" s="37">
        <f>SUM(P3:P98)/4000</f>
        <v>0.25742283000000049</v>
      </c>
      <c r="Q99" s="37">
        <f t="shared" ref="Q99:S99" si="29">SUM(Q3:Q98)/4000</f>
        <v>0.14395193249999991</v>
      </c>
      <c r="R99" s="37">
        <f t="shared" si="29"/>
        <v>0.18566282250000021</v>
      </c>
      <c r="S99" s="37">
        <f t="shared" si="29"/>
        <v>2.9987414999999958E-2</v>
      </c>
      <c r="T99" s="37">
        <f t="shared" si="26"/>
        <v>0.61702500000000049</v>
      </c>
      <c r="U99" s="44"/>
      <c r="V99" s="44"/>
      <c r="W99" s="44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AA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7">
      <c r="A1" s="215" t="s">
        <v>223</v>
      </c>
      <c r="B1" s="215"/>
      <c r="C1" s="215"/>
      <c r="D1" s="215"/>
      <c r="E1" s="67"/>
      <c r="F1" s="67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U1" s="219" t="s">
        <v>317</v>
      </c>
      <c r="V1" s="220"/>
    </row>
    <row r="2" spans="1:27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45269</v>
      </c>
      <c r="U2" s="73" t="s">
        <v>225</v>
      </c>
      <c r="V2" s="73" t="s">
        <v>224</v>
      </c>
      <c r="W2" s="28" t="s">
        <v>256</v>
      </c>
      <c r="X2" t="s">
        <v>257</v>
      </c>
      <c r="Y2" t="s">
        <v>439</v>
      </c>
      <c r="Z2" t="s">
        <v>334</v>
      </c>
      <c r="AA2" t="s">
        <v>265</v>
      </c>
    </row>
    <row r="3" spans="1:27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4.8099999999999996</v>
      </c>
      <c r="N3" s="71">
        <v>0</v>
      </c>
      <c r="O3" s="53">
        <v>-130</v>
      </c>
      <c r="P3" s="53">
        <v>0</v>
      </c>
      <c r="Q3" s="53">
        <v>0</v>
      </c>
      <c r="R3" s="53">
        <v>0</v>
      </c>
      <c r="S3" s="72">
        <v>0</v>
      </c>
      <c r="U3" s="73">
        <v>-130</v>
      </c>
      <c r="V3" s="74">
        <v>4.8099999999999996</v>
      </c>
      <c r="W3">
        <v>0</v>
      </c>
      <c r="X3">
        <v>-130</v>
      </c>
      <c r="Y3">
        <v>0</v>
      </c>
      <c r="Z3">
        <v>4.8099999999999996</v>
      </c>
      <c r="AA3">
        <v>0</v>
      </c>
    </row>
    <row r="4" spans="1:27">
      <c r="D4" t="s">
        <v>439</v>
      </c>
      <c r="F4" t="s">
        <v>438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4.2300000000000004</v>
      </c>
      <c r="N4" s="73">
        <v>0</v>
      </c>
      <c r="O4" s="46">
        <v>-145</v>
      </c>
      <c r="P4" s="46">
        <v>0</v>
      </c>
      <c r="Q4" s="46">
        <v>0</v>
      </c>
      <c r="R4" s="46">
        <v>0</v>
      </c>
      <c r="S4" s="74">
        <v>0</v>
      </c>
      <c r="U4" s="73">
        <v>-145</v>
      </c>
      <c r="V4" s="74">
        <v>4.2300000000000004</v>
      </c>
      <c r="W4">
        <v>0</v>
      </c>
      <c r="X4">
        <v>-145</v>
      </c>
      <c r="Y4">
        <v>0</v>
      </c>
      <c r="Z4">
        <v>4.2300000000000004</v>
      </c>
      <c r="AA4">
        <v>0</v>
      </c>
    </row>
    <row r="5" spans="1:27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3.17</v>
      </c>
      <c r="N5" s="73">
        <v>0</v>
      </c>
      <c r="O5" s="46">
        <v>-145</v>
      </c>
      <c r="P5" s="46">
        <v>0</v>
      </c>
      <c r="Q5" s="46">
        <v>0</v>
      </c>
      <c r="R5" s="46">
        <v>0</v>
      </c>
      <c r="S5" s="74">
        <v>0</v>
      </c>
      <c r="U5" s="73">
        <v>-145</v>
      </c>
      <c r="V5" s="74">
        <v>3.17</v>
      </c>
      <c r="W5">
        <v>0</v>
      </c>
      <c r="X5">
        <v>-145</v>
      </c>
      <c r="Y5">
        <v>0</v>
      </c>
      <c r="Z5">
        <v>3.17</v>
      </c>
      <c r="AA5">
        <v>0</v>
      </c>
    </row>
    <row r="6" spans="1:27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3.17</v>
      </c>
      <c r="N6" s="73">
        <v>0</v>
      </c>
      <c r="O6" s="46">
        <v>-155</v>
      </c>
      <c r="P6" s="46">
        <v>0</v>
      </c>
      <c r="Q6" s="46">
        <v>0</v>
      </c>
      <c r="R6" s="46">
        <v>0</v>
      </c>
      <c r="S6" s="74">
        <v>0</v>
      </c>
      <c r="U6" s="73">
        <v>-155</v>
      </c>
      <c r="V6" s="74">
        <v>3.17</v>
      </c>
      <c r="W6">
        <v>0</v>
      </c>
      <c r="X6">
        <v>-155</v>
      </c>
      <c r="Y6">
        <v>0</v>
      </c>
      <c r="Z6">
        <v>3.17</v>
      </c>
      <c r="AA6">
        <v>0</v>
      </c>
    </row>
    <row r="7" spans="1:27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3.75</v>
      </c>
      <c r="N7" s="73">
        <v>0</v>
      </c>
      <c r="O7" s="46">
        <v>-170</v>
      </c>
      <c r="P7" s="46">
        <v>0</v>
      </c>
      <c r="Q7" s="46">
        <v>0</v>
      </c>
      <c r="R7" s="46">
        <v>0</v>
      </c>
      <c r="S7" s="74">
        <v>0</v>
      </c>
      <c r="U7" s="73">
        <v>-170</v>
      </c>
      <c r="V7" s="74">
        <v>3.75</v>
      </c>
      <c r="W7">
        <v>0</v>
      </c>
      <c r="X7">
        <v>-170</v>
      </c>
      <c r="Y7">
        <v>0</v>
      </c>
      <c r="Z7">
        <v>3.75</v>
      </c>
      <c r="AA7">
        <v>0</v>
      </c>
    </row>
    <row r="8" spans="1:27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4.04</v>
      </c>
      <c r="N8" s="73">
        <v>0</v>
      </c>
      <c r="O8" s="46">
        <v>-175</v>
      </c>
      <c r="P8" s="46">
        <v>0</v>
      </c>
      <c r="Q8" s="46">
        <v>0</v>
      </c>
      <c r="R8" s="46">
        <v>0</v>
      </c>
      <c r="S8" s="74">
        <v>0</v>
      </c>
      <c r="U8" s="73">
        <v>-175</v>
      </c>
      <c r="V8" s="74">
        <v>4.04</v>
      </c>
      <c r="W8">
        <v>0</v>
      </c>
      <c r="X8">
        <v>-175</v>
      </c>
      <c r="Y8">
        <v>0</v>
      </c>
      <c r="Z8">
        <v>4.04</v>
      </c>
      <c r="AA8">
        <v>0</v>
      </c>
    </row>
    <row r="9" spans="1:27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2.4</v>
      </c>
      <c r="N9" s="73">
        <v>0</v>
      </c>
      <c r="O9" s="46">
        <v>-180</v>
      </c>
      <c r="P9" s="46">
        <v>0</v>
      </c>
      <c r="Q9" s="46">
        <v>0</v>
      </c>
      <c r="R9" s="46">
        <v>0</v>
      </c>
      <c r="S9" s="74">
        <v>0</v>
      </c>
      <c r="U9" s="73">
        <v>-180</v>
      </c>
      <c r="V9" s="74">
        <v>2.4</v>
      </c>
      <c r="W9">
        <v>0</v>
      </c>
      <c r="X9">
        <v>-180</v>
      </c>
      <c r="Y9">
        <v>0</v>
      </c>
      <c r="Z9">
        <v>2.4</v>
      </c>
      <c r="AA9">
        <v>0</v>
      </c>
    </row>
    <row r="10" spans="1:27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2.5</v>
      </c>
      <c r="N10" s="73">
        <v>0</v>
      </c>
      <c r="O10" s="46">
        <v>-185</v>
      </c>
      <c r="P10" s="46">
        <v>0</v>
      </c>
      <c r="Q10" s="46">
        <v>0</v>
      </c>
      <c r="R10" s="46">
        <v>0</v>
      </c>
      <c r="S10" s="74">
        <v>0</v>
      </c>
      <c r="U10" s="73">
        <v>-185</v>
      </c>
      <c r="V10" s="74">
        <v>2.5</v>
      </c>
      <c r="W10">
        <v>0</v>
      </c>
      <c r="X10">
        <v>-185</v>
      </c>
      <c r="Y10">
        <v>0</v>
      </c>
      <c r="Z10">
        <v>2.5</v>
      </c>
      <c r="AA10">
        <v>0</v>
      </c>
    </row>
    <row r="11" spans="1:27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0.96</v>
      </c>
      <c r="N11" s="73">
        <v>0</v>
      </c>
      <c r="O11" s="46">
        <v>-195</v>
      </c>
      <c r="P11" s="46">
        <v>0</v>
      </c>
      <c r="Q11" s="46">
        <v>0</v>
      </c>
      <c r="R11" s="46">
        <v>0</v>
      </c>
      <c r="S11" s="74">
        <v>0</v>
      </c>
      <c r="U11" s="73">
        <v>-195</v>
      </c>
      <c r="V11" s="74">
        <v>0.96</v>
      </c>
      <c r="W11">
        <v>0</v>
      </c>
      <c r="X11">
        <v>-195</v>
      </c>
      <c r="Y11">
        <v>0</v>
      </c>
      <c r="Z11">
        <v>0.96</v>
      </c>
      <c r="AA11">
        <v>0</v>
      </c>
    </row>
    <row r="12" spans="1:27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0.48</v>
      </c>
      <c r="N12" s="73">
        <v>0</v>
      </c>
      <c r="O12" s="46">
        <v>-215</v>
      </c>
      <c r="P12" s="46">
        <v>0</v>
      </c>
      <c r="Q12" s="46">
        <v>0</v>
      </c>
      <c r="R12" s="46">
        <v>0</v>
      </c>
      <c r="S12" s="74">
        <v>0</v>
      </c>
      <c r="U12" s="73">
        <v>-215</v>
      </c>
      <c r="V12" s="74">
        <v>0.48</v>
      </c>
      <c r="W12">
        <v>0</v>
      </c>
      <c r="X12">
        <v>-215</v>
      </c>
      <c r="Y12">
        <v>0</v>
      </c>
      <c r="Z12">
        <v>0.48</v>
      </c>
      <c r="AA12">
        <v>0</v>
      </c>
    </row>
    <row r="13" spans="1:27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1.44</v>
      </c>
      <c r="N13" s="73">
        <v>0</v>
      </c>
      <c r="O13" s="46">
        <v>-220</v>
      </c>
      <c r="P13" s="46">
        <v>-8</v>
      </c>
      <c r="Q13" s="46">
        <v>0</v>
      </c>
      <c r="R13" s="46">
        <v>0</v>
      </c>
      <c r="S13" s="74">
        <v>0</v>
      </c>
      <c r="U13" s="73">
        <v>-228</v>
      </c>
      <c r="V13" s="74">
        <v>1.44</v>
      </c>
      <c r="W13">
        <v>0</v>
      </c>
      <c r="X13">
        <v>-220</v>
      </c>
      <c r="Y13">
        <v>0</v>
      </c>
      <c r="Z13">
        <v>1.44</v>
      </c>
      <c r="AA13">
        <v>-8</v>
      </c>
    </row>
    <row r="14" spans="1:27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1.06</v>
      </c>
      <c r="N14" s="73">
        <v>0</v>
      </c>
      <c r="O14" s="46">
        <v>-220</v>
      </c>
      <c r="P14" s="46">
        <v>-14</v>
      </c>
      <c r="Q14" s="46">
        <v>0</v>
      </c>
      <c r="R14" s="46">
        <v>0</v>
      </c>
      <c r="S14" s="74">
        <v>0</v>
      </c>
      <c r="U14" s="73">
        <v>-234</v>
      </c>
      <c r="V14" s="74">
        <v>1.06</v>
      </c>
      <c r="W14">
        <v>0</v>
      </c>
      <c r="X14">
        <v>-220</v>
      </c>
      <c r="Y14">
        <v>0</v>
      </c>
      <c r="Z14">
        <v>1.06</v>
      </c>
      <c r="AA14">
        <v>-14</v>
      </c>
    </row>
    <row r="15" spans="1:27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0.87</v>
      </c>
      <c r="N15" s="73">
        <v>0</v>
      </c>
      <c r="O15" s="46">
        <v>-220</v>
      </c>
      <c r="P15" s="46">
        <v>-19</v>
      </c>
      <c r="Q15" s="46">
        <v>0</v>
      </c>
      <c r="R15" s="46">
        <v>0</v>
      </c>
      <c r="S15" s="74">
        <v>0</v>
      </c>
      <c r="U15" s="73">
        <v>-239</v>
      </c>
      <c r="V15" s="74">
        <v>0.87</v>
      </c>
      <c r="W15">
        <v>0</v>
      </c>
      <c r="X15">
        <v>-220</v>
      </c>
      <c r="Y15">
        <v>0</v>
      </c>
      <c r="Z15">
        <v>0.87</v>
      </c>
      <c r="AA15">
        <v>-19</v>
      </c>
    </row>
    <row r="16" spans="1:27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2.69</v>
      </c>
      <c r="N16" s="73">
        <v>0</v>
      </c>
      <c r="O16" s="46">
        <v>-210</v>
      </c>
      <c r="P16" s="46">
        <v>-21</v>
      </c>
      <c r="Q16" s="46">
        <v>0</v>
      </c>
      <c r="R16" s="46">
        <v>0</v>
      </c>
      <c r="S16" s="74">
        <v>0</v>
      </c>
      <c r="U16" s="73">
        <v>-231</v>
      </c>
      <c r="V16" s="74">
        <v>2.69</v>
      </c>
      <c r="W16">
        <v>0</v>
      </c>
      <c r="X16">
        <v>-210</v>
      </c>
      <c r="Y16">
        <v>0</v>
      </c>
      <c r="Z16">
        <v>2.69</v>
      </c>
      <c r="AA16">
        <v>-21</v>
      </c>
    </row>
    <row r="17" spans="7:27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5</v>
      </c>
      <c r="N17" s="73">
        <v>0</v>
      </c>
      <c r="O17" s="46">
        <v>-210</v>
      </c>
      <c r="P17" s="46">
        <v>-20</v>
      </c>
      <c r="Q17" s="46">
        <v>0</v>
      </c>
      <c r="R17" s="46">
        <v>0</v>
      </c>
      <c r="S17" s="74">
        <v>0</v>
      </c>
      <c r="U17" s="73">
        <v>-230</v>
      </c>
      <c r="V17" s="74">
        <v>5</v>
      </c>
      <c r="W17">
        <v>0</v>
      </c>
      <c r="X17">
        <v>-210</v>
      </c>
      <c r="Y17">
        <v>0</v>
      </c>
      <c r="Z17">
        <v>5</v>
      </c>
      <c r="AA17">
        <v>-20</v>
      </c>
    </row>
    <row r="18" spans="7:27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3.85</v>
      </c>
      <c r="N18" s="73">
        <v>0</v>
      </c>
      <c r="O18" s="46">
        <v>-210</v>
      </c>
      <c r="P18" s="46">
        <v>-19</v>
      </c>
      <c r="Q18" s="46">
        <v>0</v>
      </c>
      <c r="R18" s="46">
        <v>0</v>
      </c>
      <c r="S18" s="74">
        <v>0</v>
      </c>
      <c r="U18" s="73">
        <v>-229</v>
      </c>
      <c r="V18" s="74">
        <v>3.85</v>
      </c>
      <c r="W18">
        <v>0</v>
      </c>
      <c r="X18">
        <v>-210</v>
      </c>
      <c r="Y18">
        <v>0</v>
      </c>
      <c r="Z18">
        <v>3.85</v>
      </c>
      <c r="AA18">
        <v>-19</v>
      </c>
    </row>
    <row r="19" spans="7:27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6.25</v>
      </c>
      <c r="N19" s="73">
        <v>0</v>
      </c>
      <c r="O19" s="46">
        <v>-200</v>
      </c>
      <c r="P19" s="46">
        <v>-21</v>
      </c>
      <c r="Q19" s="46">
        <v>0</v>
      </c>
      <c r="R19" s="46">
        <v>0</v>
      </c>
      <c r="S19" s="74">
        <v>0</v>
      </c>
      <c r="U19" s="73">
        <v>-221</v>
      </c>
      <c r="V19" s="74">
        <v>6.25</v>
      </c>
      <c r="W19">
        <v>0</v>
      </c>
      <c r="X19">
        <v>-200</v>
      </c>
      <c r="Y19">
        <v>0</v>
      </c>
      <c r="Z19">
        <v>6.25</v>
      </c>
      <c r="AA19">
        <v>-21</v>
      </c>
    </row>
    <row r="20" spans="7:27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7.88</v>
      </c>
      <c r="N20" s="73">
        <v>0</v>
      </c>
      <c r="O20" s="46">
        <v>-195</v>
      </c>
      <c r="P20" s="46">
        <v>-19</v>
      </c>
      <c r="Q20" s="46">
        <v>0</v>
      </c>
      <c r="R20" s="46">
        <v>0</v>
      </c>
      <c r="S20" s="74">
        <v>0</v>
      </c>
      <c r="U20" s="73">
        <v>-214</v>
      </c>
      <c r="V20" s="74">
        <v>7.88</v>
      </c>
      <c r="W20">
        <v>0</v>
      </c>
      <c r="X20">
        <v>-195</v>
      </c>
      <c r="Y20">
        <v>0</v>
      </c>
      <c r="Z20">
        <v>7.88</v>
      </c>
      <c r="AA20">
        <v>-19</v>
      </c>
    </row>
    <row r="21" spans="7:27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9.61</v>
      </c>
      <c r="N21" s="73">
        <v>0</v>
      </c>
      <c r="O21" s="46">
        <v>-190</v>
      </c>
      <c r="P21" s="46">
        <v>-10</v>
      </c>
      <c r="Q21" s="46">
        <v>0</v>
      </c>
      <c r="R21" s="46">
        <v>0</v>
      </c>
      <c r="S21" s="74">
        <v>0</v>
      </c>
      <c r="U21" s="73">
        <v>-200</v>
      </c>
      <c r="V21" s="74">
        <v>9.61</v>
      </c>
      <c r="W21">
        <v>0</v>
      </c>
      <c r="X21">
        <v>-190</v>
      </c>
      <c r="Y21">
        <v>0</v>
      </c>
      <c r="Z21">
        <v>9.61</v>
      </c>
      <c r="AA21">
        <v>-10</v>
      </c>
    </row>
    <row r="22" spans="7:27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8.75</v>
      </c>
      <c r="N22" s="73">
        <v>0</v>
      </c>
      <c r="O22" s="46">
        <v>-180</v>
      </c>
      <c r="P22" s="46">
        <v>0</v>
      </c>
      <c r="Q22" s="46">
        <v>0</v>
      </c>
      <c r="R22" s="46">
        <v>0</v>
      </c>
      <c r="S22" s="74">
        <v>0</v>
      </c>
      <c r="U22" s="73">
        <v>-180</v>
      </c>
      <c r="V22" s="74">
        <v>8.75</v>
      </c>
      <c r="W22">
        <v>0</v>
      </c>
      <c r="X22">
        <v>-180</v>
      </c>
      <c r="Y22">
        <v>0</v>
      </c>
      <c r="Z22">
        <v>8.75</v>
      </c>
      <c r="AA22">
        <v>0</v>
      </c>
    </row>
    <row r="23" spans="7:27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9.61</v>
      </c>
      <c r="N23" s="73">
        <v>0</v>
      </c>
      <c r="O23" s="46">
        <v>-140</v>
      </c>
      <c r="P23" s="46">
        <v>0</v>
      </c>
      <c r="Q23" s="46">
        <v>0</v>
      </c>
      <c r="R23" s="46">
        <v>0</v>
      </c>
      <c r="S23" s="74">
        <v>0</v>
      </c>
      <c r="U23" s="73">
        <v>-140</v>
      </c>
      <c r="V23" s="74">
        <v>9.61</v>
      </c>
      <c r="W23">
        <v>0</v>
      </c>
      <c r="X23">
        <v>-140</v>
      </c>
      <c r="Y23">
        <v>0</v>
      </c>
      <c r="Z23">
        <v>9.61</v>
      </c>
      <c r="AA23">
        <v>0</v>
      </c>
    </row>
    <row r="24" spans="7:27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7.98</v>
      </c>
      <c r="N24" s="73">
        <v>0</v>
      </c>
      <c r="O24" s="46">
        <v>-115</v>
      </c>
      <c r="P24" s="46">
        <v>0</v>
      </c>
      <c r="Q24" s="46">
        <v>0</v>
      </c>
      <c r="R24" s="46">
        <v>0</v>
      </c>
      <c r="S24" s="74">
        <v>0</v>
      </c>
      <c r="U24" s="73">
        <v>-115</v>
      </c>
      <c r="V24" s="74">
        <v>7.98</v>
      </c>
      <c r="W24">
        <v>0</v>
      </c>
      <c r="X24">
        <v>-115</v>
      </c>
      <c r="Y24">
        <v>0</v>
      </c>
      <c r="Z24">
        <v>7.98</v>
      </c>
      <c r="AA24">
        <v>0</v>
      </c>
    </row>
    <row r="25" spans="7:27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8.94</v>
      </c>
      <c r="N25" s="73">
        <v>0</v>
      </c>
      <c r="O25" s="46">
        <v>-85</v>
      </c>
      <c r="P25" s="46">
        <v>0</v>
      </c>
      <c r="Q25" s="46">
        <v>0</v>
      </c>
      <c r="R25" s="46">
        <v>0</v>
      </c>
      <c r="S25" s="74">
        <v>0</v>
      </c>
      <c r="U25" s="73">
        <v>-85</v>
      </c>
      <c r="V25" s="74">
        <v>8.94</v>
      </c>
      <c r="W25">
        <v>0</v>
      </c>
      <c r="X25">
        <v>-85</v>
      </c>
      <c r="Y25">
        <v>0</v>
      </c>
      <c r="Z25">
        <v>8.94</v>
      </c>
      <c r="AA25">
        <v>0</v>
      </c>
    </row>
    <row r="26" spans="7:27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8.27</v>
      </c>
      <c r="N26" s="73">
        <v>0</v>
      </c>
      <c r="O26" s="46">
        <v>-71</v>
      </c>
      <c r="P26" s="46">
        <v>0</v>
      </c>
      <c r="Q26" s="46">
        <v>0</v>
      </c>
      <c r="R26" s="46">
        <v>0</v>
      </c>
      <c r="S26" s="74">
        <v>0</v>
      </c>
      <c r="U26" s="73">
        <v>-71</v>
      </c>
      <c r="V26" s="74">
        <v>8.27</v>
      </c>
      <c r="W26">
        <v>0</v>
      </c>
      <c r="X26">
        <v>-71</v>
      </c>
      <c r="Y26">
        <v>0</v>
      </c>
      <c r="Z26">
        <v>8.27</v>
      </c>
      <c r="AA26">
        <v>0</v>
      </c>
    </row>
    <row r="27" spans="7:27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9.61</v>
      </c>
      <c r="N27" s="73">
        <v>0</v>
      </c>
      <c r="O27" s="46">
        <v>-6</v>
      </c>
      <c r="P27" s="46">
        <v>-19</v>
      </c>
      <c r="Q27" s="46">
        <v>0</v>
      </c>
      <c r="R27" s="46">
        <v>0</v>
      </c>
      <c r="S27" s="74">
        <v>0</v>
      </c>
      <c r="U27" s="73">
        <v>-25</v>
      </c>
      <c r="V27" s="74">
        <v>9.61</v>
      </c>
      <c r="W27">
        <v>0</v>
      </c>
      <c r="X27">
        <v>-6</v>
      </c>
      <c r="Y27">
        <v>0</v>
      </c>
      <c r="Z27">
        <v>9.61</v>
      </c>
      <c r="AA27">
        <v>-19</v>
      </c>
    </row>
    <row r="28" spans="7:27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9.61</v>
      </c>
      <c r="N28" s="73">
        <v>0</v>
      </c>
      <c r="O28" s="46">
        <v>0</v>
      </c>
      <c r="P28" s="46">
        <v>-21</v>
      </c>
      <c r="Q28" s="46">
        <v>0</v>
      </c>
      <c r="R28" s="46">
        <v>0</v>
      </c>
      <c r="S28" s="74">
        <v>0</v>
      </c>
      <c r="U28" s="73">
        <v>-21</v>
      </c>
      <c r="V28" s="74">
        <v>9.61</v>
      </c>
      <c r="W28">
        <v>0</v>
      </c>
      <c r="X28">
        <v>0</v>
      </c>
      <c r="Y28">
        <v>0</v>
      </c>
      <c r="Z28">
        <v>9.61</v>
      </c>
      <c r="AA28">
        <v>-21</v>
      </c>
    </row>
    <row r="29" spans="7:27">
      <c r="G29" t="s">
        <v>71</v>
      </c>
      <c r="H29" s="73">
        <v>47.11</v>
      </c>
      <c r="I29" s="46">
        <v>0</v>
      </c>
      <c r="J29" s="46">
        <v>0</v>
      </c>
      <c r="K29" s="46">
        <v>0</v>
      </c>
      <c r="L29" s="46">
        <v>0</v>
      </c>
      <c r="M29" s="74">
        <v>9.61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>
        <v>0</v>
      </c>
      <c r="V29" s="74">
        <v>56.72</v>
      </c>
      <c r="W29">
        <v>47.11</v>
      </c>
      <c r="X29">
        <v>0</v>
      </c>
      <c r="Y29">
        <v>0</v>
      </c>
      <c r="Z29">
        <v>9.61</v>
      </c>
      <c r="AA29">
        <v>0</v>
      </c>
    </row>
    <row r="30" spans="7:27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9.61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>
        <v>0</v>
      </c>
      <c r="V30" s="74">
        <v>9.61</v>
      </c>
      <c r="W30">
        <v>0</v>
      </c>
      <c r="X30">
        <v>0</v>
      </c>
      <c r="Y30">
        <v>0</v>
      </c>
      <c r="Z30">
        <v>9.61</v>
      </c>
      <c r="AA30">
        <v>0</v>
      </c>
    </row>
    <row r="31" spans="7:27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9.61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>
        <v>0</v>
      </c>
      <c r="V31" s="74">
        <v>9.61</v>
      </c>
      <c r="W31">
        <v>0</v>
      </c>
      <c r="X31">
        <v>0</v>
      </c>
      <c r="Y31">
        <v>0</v>
      </c>
      <c r="Z31">
        <v>9.61</v>
      </c>
      <c r="AA31">
        <v>0</v>
      </c>
    </row>
    <row r="32" spans="7:27">
      <c r="G32" t="s">
        <v>74</v>
      </c>
      <c r="H32" s="73">
        <v>41.34</v>
      </c>
      <c r="I32" s="46">
        <v>0</v>
      </c>
      <c r="J32" s="46">
        <v>0</v>
      </c>
      <c r="K32" s="46">
        <v>0</v>
      </c>
      <c r="L32" s="46">
        <v>0</v>
      </c>
      <c r="M32" s="74">
        <v>9.61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>
        <v>0</v>
      </c>
      <c r="V32" s="74">
        <v>50.95</v>
      </c>
      <c r="W32">
        <v>41.34</v>
      </c>
      <c r="X32">
        <v>0</v>
      </c>
      <c r="Y32">
        <v>0</v>
      </c>
      <c r="Z32">
        <v>9.61</v>
      </c>
      <c r="AA32">
        <v>0</v>
      </c>
    </row>
    <row r="33" spans="7:27">
      <c r="G33" t="s">
        <v>75</v>
      </c>
      <c r="H33" s="73">
        <v>84.6</v>
      </c>
      <c r="I33" s="46">
        <v>0</v>
      </c>
      <c r="J33" s="46">
        <v>0</v>
      </c>
      <c r="K33" s="46">
        <v>0</v>
      </c>
      <c r="L33" s="46">
        <v>0</v>
      </c>
      <c r="M33" s="74">
        <v>9.61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>
        <v>0</v>
      </c>
      <c r="V33" s="74">
        <v>94.21</v>
      </c>
      <c r="W33">
        <v>84.6</v>
      </c>
      <c r="X33">
        <v>0</v>
      </c>
      <c r="Y33">
        <v>0</v>
      </c>
      <c r="Z33">
        <v>9.61</v>
      </c>
      <c r="AA33">
        <v>0</v>
      </c>
    </row>
    <row r="34" spans="7:27">
      <c r="G34" t="s">
        <v>76</v>
      </c>
      <c r="H34" s="73">
        <v>173.99</v>
      </c>
      <c r="I34" s="46">
        <v>0</v>
      </c>
      <c r="J34" s="46">
        <v>0</v>
      </c>
      <c r="K34" s="46">
        <v>0</v>
      </c>
      <c r="L34" s="46">
        <v>0</v>
      </c>
      <c r="M34" s="74">
        <v>5.77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>
        <v>0</v>
      </c>
      <c r="V34" s="74">
        <v>179.76</v>
      </c>
      <c r="W34">
        <v>173.99</v>
      </c>
      <c r="X34">
        <v>0</v>
      </c>
      <c r="Y34">
        <v>0</v>
      </c>
      <c r="Z34">
        <v>5.77</v>
      </c>
      <c r="AA34">
        <v>0</v>
      </c>
    </row>
    <row r="35" spans="7:27">
      <c r="G35" t="s">
        <v>77</v>
      </c>
      <c r="H35" s="73">
        <v>141.31</v>
      </c>
      <c r="I35" s="46">
        <v>0</v>
      </c>
      <c r="J35" s="46">
        <v>0</v>
      </c>
      <c r="K35" s="46">
        <v>0</v>
      </c>
      <c r="L35" s="46">
        <v>0</v>
      </c>
      <c r="M35" s="74">
        <v>8.56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>
        <v>0</v>
      </c>
      <c r="V35" s="74">
        <v>149.87</v>
      </c>
      <c r="W35">
        <v>141.31</v>
      </c>
      <c r="X35">
        <v>0</v>
      </c>
      <c r="Y35">
        <v>0</v>
      </c>
      <c r="Z35">
        <v>8.56</v>
      </c>
      <c r="AA35">
        <v>0</v>
      </c>
    </row>
    <row r="36" spans="7:27">
      <c r="G36" t="s">
        <v>78</v>
      </c>
      <c r="H36" s="73">
        <v>172.08</v>
      </c>
      <c r="I36" s="46">
        <v>0</v>
      </c>
      <c r="J36" s="46">
        <v>0</v>
      </c>
      <c r="K36" s="46">
        <v>0</v>
      </c>
      <c r="L36" s="46">
        <v>0</v>
      </c>
      <c r="M36" s="74">
        <v>8.84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>
        <v>0</v>
      </c>
      <c r="V36" s="74">
        <v>180.92</v>
      </c>
      <c r="W36">
        <v>172.08</v>
      </c>
      <c r="X36">
        <v>0</v>
      </c>
      <c r="Y36">
        <v>0</v>
      </c>
      <c r="Z36">
        <v>8.84</v>
      </c>
      <c r="AA36">
        <v>0</v>
      </c>
    </row>
    <row r="37" spans="7:27">
      <c r="G37" t="s">
        <v>79</v>
      </c>
      <c r="H37" s="73">
        <v>96.13</v>
      </c>
      <c r="I37" s="46">
        <v>0</v>
      </c>
      <c r="J37" s="46">
        <v>0</v>
      </c>
      <c r="K37" s="46">
        <v>0</v>
      </c>
      <c r="L37" s="46">
        <v>0</v>
      </c>
      <c r="M37" s="74">
        <v>8.17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>
        <v>0</v>
      </c>
      <c r="V37" s="74">
        <v>104.3</v>
      </c>
      <c r="W37">
        <v>96.13</v>
      </c>
      <c r="X37">
        <v>0</v>
      </c>
      <c r="Y37">
        <v>0</v>
      </c>
      <c r="Z37">
        <v>8.17</v>
      </c>
      <c r="AA37">
        <v>0</v>
      </c>
    </row>
    <row r="38" spans="7:27">
      <c r="G38" t="s">
        <v>80</v>
      </c>
      <c r="H38" s="73">
        <v>53.84</v>
      </c>
      <c r="I38" s="46">
        <v>0</v>
      </c>
      <c r="J38" s="46">
        <v>0</v>
      </c>
      <c r="K38" s="46">
        <v>0</v>
      </c>
      <c r="L38" s="46">
        <v>0</v>
      </c>
      <c r="M38" s="74">
        <v>9.61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>
        <v>0</v>
      </c>
      <c r="V38" s="74">
        <v>63.45</v>
      </c>
      <c r="W38">
        <v>53.84</v>
      </c>
      <c r="X38">
        <v>0</v>
      </c>
      <c r="Y38">
        <v>0</v>
      </c>
      <c r="Z38">
        <v>9.61</v>
      </c>
      <c r="AA38">
        <v>0</v>
      </c>
    </row>
    <row r="39" spans="7:27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9.61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>
        <v>0</v>
      </c>
      <c r="V39" s="74">
        <v>9.61</v>
      </c>
      <c r="W39">
        <v>0</v>
      </c>
      <c r="X39">
        <v>0</v>
      </c>
      <c r="Y39">
        <v>0</v>
      </c>
      <c r="Z39">
        <v>9.61</v>
      </c>
      <c r="AA39">
        <v>0</v>
      </c>
    </row>
    <row r="40" spans="7:27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9.61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>
        <v>0</v>
      </c>
      <c r="V40" s="74">
        <v>9.61</v>
      </c>
      <c r="W40">
        <v>0</v>
      </c>
      <c r="X40">
        <v>0</v>
      </c>
      <c r="Y40">
        <v>0</v>
      </c>
      <c r="Z40">
        <v>9.61</v>
      </c>
      <c r="AA40">
        <v>0</v>
      </c>
    </row>
    <row r="41" spans="7:27">
      <c r="G41" t="s">
        <v>83</v>
      </c>
      <c r="H41" s="73">
        <v>21.15</v>
      </c>
      <c r="I41" s="46">
        <v>0</v>
      </c>
      <c r="J41" s="46">
        <v>0</v>
      </c>
      <c r="K41" s="46">
        <v>0</v>
      </c>
      <c r="L41" s="46">
        <v>0</v>
      </c>
      <c r="M41" s="74">
        <v>9.61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>
        <v>0</v>
      </c>
      <c r="V41" s="74">
        <v>30.76</v>
      </c>
      <c r="W41">
        <v>21.15</v>
      </c>
      <c r="X41">
        <v>0</v>
      </c>
      <c r="Y41">
        <v>0</v>
      </c>
      <c r="Z41">
        <v>9.61</v>
      </c>
      <c r="AA41">
        <v>0</v>
      </c>
    </row>
    <row r="42" spans="7:27">
      <c r="G42" t="s">
        <v>84</v>
      </c>
      <c r="H42" s="73">
        <v>1.92</v>
      </c>
      <c r="I42" s="46">
        <v>0</v>
      </c>
      <c r="J42" s="46">
        <v>0</v>
      </c>
      <c r="K42" s="46">
        <v>0</v>
      </c>
      <c r="L42" s="46">
        <v>0</v>
      </c>
      <c r="M42" s="74">
        <v>9.6199999999999992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>
        <v>0</v>
      </c>
      <c r="V42" s="74">
        <v>11.54</v>
      </c>
      <c r="W42">
        <v>1.92</v>
      </c>
      <c r="X42">
        <v>0</v>
      </c>
      <c r="Y42">
        <v>0</v>
      </c>
      <c r="Z42">
        <v>9.6199999999999992</v>
      </c>
      <c r="AA42">
        <v>0</v>
      </c>
    </row>
    <row r="43" spans="7:27">
      <c r="G43" t="s">
        <v>85</v>
      </c>
      <c r="H43" s="73">
        <v>87.47</v>
      </c>
      <c r="I43" s="46">
        <v>0</v>
      </c>
      <c r="J43" s="46">
        <v>0</v>
      </c>
      <c r="K43" s="46">
        <v>0</v>
      </c>
      <c r="L43" s="46">
        <v>0</v>
      </c>
      <c r="M43" s="74">
        <v>7.31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>
        <v>0</v>
      </c>
      <c r="V43" s="74">
        <v>94.78</v>
      </c>
      <c r="W43">
        <v>87.47</v>
      </c>
      <c r="X43">
        <v>0</v>
      </c>
      <c r="Y43">
        <v>0</v>
      </c>
      <c r="Z43">
        <v>7.31</v>
      </c>
      <c r="AA43">
        <v>0</v>
      </c>
    </row>
    <row r="44" spans="7:27">
      <c r="G44" t="s">
        <v>86</v>
      </c>
      <c r="H44" s="73">
        <v>60.56</v>
      </c>
      <c r="I44" s="46">
        <v>0</v>
      </c>
      <c r="J44" s="46">
        <v>0</v>
      </c>
      <c r="K44" s="46">
        <v>0</v>
      </c>
      <c r="L44" s="46">
        <v>0</v>
      </c>
      <c r="M44" s="74">
        <v>7.5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>
        <v>0</v>
      </c>
      <c r="V44" s="74">
        <v>68.06</v>
      </c>
      <c r="W44">
        <v>60.56</v>
      </c>
      <c r="X44">
        <v>0</v>
      </c>
      <c r="Y44">
        <v>0</v>
      </c>
      <c r="Z44">
        <v>7.5</v>
      </c>
      <c r="AA44">
        <v>0</v>
      </c>
    </row>
    <row r="45" spans="7:27">
      <c r="G45" t="s">
        <v>87</v>
      </c>
      <c r="H45" s="73">
        <v>23.07</v>
      </c>
      <c r="I45" s="46">
        <v>0</v>
      </c>
      <c r="J45" s="46">
        <v>0</v>
      </c>
      <c r="K45" s="46">
        <v>0</v>
      </c>
      <c r="L45" s="46">
        <v>0</v>
      </c>
      <c r="M45" s="74">
        <v>6.06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>
        <v>0</v>
      </c>
      <c r="V45" s="74">
        <v>29.13</v>
      </c>
      <c r="W45">
        <v>23.07</v>
      </c>
      <c r="X45">
        <v>0</v>
      </c>
      <c r="Y45">
        <v>0</v>
      </c>
      <c r="Z45">
        <v>6.06</v>
      </c>
      <c r="AA45">
        <v>0</v>
      </c>
    </row>
    <row r="46" spans="7:27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5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>
        <v>0</v>
      </c>
      <c r="V46" s="74">
        <v>5</v>
      </c>
      <c r="W46">
        <v>0</v>
      </c>
      <c r="X46">
        <v>0</v>
      </c>
      <c r="Y46">
        <v>0</v>
      </c>
      <c r="Z46">
        <v>5</v>
      </c>
      <c r="AA46">
        <v>0</v>
      </c>
    </row>
    <row r="47" spans="7:27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5.19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>
        <v>0</v>
      </c>
      <c r="V47" s="74">
        <v>5.19</v>
      </c>
      <c r="W47">
        <v>0</v>
      </c>
      <c r="X47">
        <v>0</v>
      </c>
      <c r="Y47">
        <v>0</v>
      </c>
      <c r="Z47">
        <v>5.19</v>
      </c>
      <c r="AA47">
        <v>0</v>
      </c>
    </row>
    <row r="48" spans="7:27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6.63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>
        <v>0</v>
      </c>
      <c r="V48" s="74">
        <v>6.63</v>
      </c>
      <c r="W48">
        <v>0</v>
      </c>
      <c r="X48">
        <v>0</v>
      </c>
      <c r="Y48">
        <v>0</v>
      </c>
      <c r="Z48">
        <v>6.63</v>
      </c>
      <c r="AA48">
        <v>0</v>
      </c>
    </row>
    <row r="49" spans="7:27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5.48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>
        <v>0</v>
      </c>
      <c r="V49" s="74">
        <v>5.48</v>
      </c>
      <c r="W49">
        <v>0</v>
      </c>
      <c r="X49">
        <v>0</v>
      </c>
      <c r="Y49">
        <v>0</v>
      </c>
      <c r="Z49">
        <v>5.48</v>
      </c>
      <c r="AA49">
        <v>0</v>
      </c>
    </row>
    <row r="50" spans="7:27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8.75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>
        <v>0</v>
      </c>
      <c r="V50" s="74">
        <v>8.75</v>
      </c>
      <c r="W50">
        <v>0</v>
      </c>
      <c r="X50">
        <v>0</v>
      </c>
      <c r="Y50">
        <v>0</v>
      </c>
      <c r="Z50">
        <v>8.75</v>
      </c>
      <c r="AA50">
        <v>0</v>
      </c>
    </row>
    <row r="51" spans="7:27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8.17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>
        <v>0</v>
      </c>
      <c r="V51" s="74">
        <v>8.17</v>
      </c>
      <c r="W51">
        <v>0</v>
      </c>
      <c r="X51">
        <v>0</v>
      </c>
      <c r="Y51">
        <v>0</v>
      </c>
      <c r="Z51">
        <v>8.17</v>
      </c>
      <c r="AA51">
        <v>0</v>
      </c>
    </row>
    <row r="52" spans="7:27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6.83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>
        <v>0</v>
      </c>
      <c r="V52" s="74">
        <v>6.83</v>
      </c>
      <c r="W52">
        <v>0</v>
      </c>
      <c r="X52">
        <v>0</v>
      </c>
      <c r="Y52">
        <v>0</v>
      </c>
      <c r="Z52">
        <v>6.83</v>
      </c>
      <c r="AA52">
        <v>0</v>
      </c>
    </row>
    <row r="53" spans="7:27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9.61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>
        <v>0</v>
      </c>
      <c r="V53" s="74">
        <v>9.61</v>
      </c>
      <c r="W53">
        <v>0</v>
      </c>
      <c r="X53">
        <v>0</v>
      </c>
      <c r="Y53">
        <v>0</v>
      </c>
      <c r="Z53">
        <v>9.61</v>
      </c>
      <c r="AA53">
        <v>0</v>
      </c>
    </row>
    <row r="54" spans="7:27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7.88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>
        <v>0</v>
      </c>
      <c r="V54" s="74">
        <v>7.88</v>
      </c>
      <c r="W54">
        <v>0</v>
      </c>
      <c r="X54">
        <v>0</v>
      </c>
      <c r="Y54">
        <v>0</v>
      </c>
      <c r="Z54">
        <v>7.88</v>
      </c>
      <c r="AA54">
        <v>0</v>
      </c>
    </row>
    <row r="55" spans="7:27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9.61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>
        <v>0</v>
      </c>
      <c r="V55" s="74">
        <v>9.61</v>
      </c>
      <c r="W55">
        <v>0</v>
      </c>
      <c r="X55">
        <v>0</v>
      </c>
      <c r="Y55">
        <v>0</v>
      </c>
      <c r="Z55">
        <v>9.61</v>
      </c>
      <c r="AA55">
        <v>0</v>
      </c>
    </row>
    <row r="56" spans="7:27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9.61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>
        <v>0</v>
      </c>
      <c r="V56" s="74">
        <v>9.61</v>
      </c>
      <c r="W56">
        <v>0</v>
      </c>
      <c r="X56">
        <v>0</v>
      </c>
      <c r="Y56">
        <v>0</v>
      </c>
      <c r="Z56">
        <v>9.61</v>
      </c>
      <c r="AA56">
        <v>0</v>
      </c>
    </row>
    <row r="57" spans="7:27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9.61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>
        <v>0</v>
      </c>
      <c r="V57" s="74">
        <v>9.61</v>
      </c>
      <c r="W57">
        <v>0</v>
      </c>
      <c r="X57">
        <v>0</v>
      </c>
      <c r="Y57">
        <v>0</v>
      </c>
      <c r="Z57">
        <v>9.61</v>
      </c>
      <c r="AA57">
        <v>0</v>
      </c>
    </row>
    <row r="58" spans="7:27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6.83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>
        <v>0</v>
      </c>
      <c r="V58" s="74">
        <v>6.83</v>
      </c>
      <c r="W58">
        <v>0</v>
      </c>
      <c r="X58">
        <v>0</v>
      </c>
      <c r="Y58">
        <v>0</v>
      </c>
      <c r="Z58">
        <v>6.83</v>
      </c>
      <c r="AA58">
        <v>0</v>
      </c>
    </row>
    <row r="59" spans="7:27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7.98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>
        <v>0</v>
      </c>
      <c r="V59" s="74">
        <v>7.98</v>
      </c>
      <c r="W59">
        <v>0</v>
      </c>
      <c r="X59">
        <v>0</v>
      </c>
      <c r="Y59">
        <v>0</v>
      </c>
      <c r="Z59">
        <v>7.98</v>
      </c>
      <c r="AA59">
        <v>0</v>
      </c>
    </row>
    <row r="60" spans="7:27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6.44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>
        <v>0</v>
      </c>
      <c r="V60" s="74">
        <v>6.44</v>
      </c>
      <c r="W60">
        <v>0</v>
      </c>
      <c r="X60">
        <v>0</v>
      </c>
      <c r="Y60">
        <v>0</v>
      </c>
      <c r="Z60">
        <v>6.44</v>
      </c>
      <c r="AA60">
        <v>0</v>
      </c>
    </row>
    <row r="61" spans="7:27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7.4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>
        <v>0</v>
      </c>
      <c r="V61" s="74">
        <v>7.4</v>
      </c>
      <c r="W61">
        <v>0</v>
      </c>
      <c r="X61">
        <v>0</v>
      </c>
      <c r="Y61">
        <v>0</v>
      </c>
      <c r="Z61">
        <v>7.4</v>
      </c>
      <c r="AA61">
        <v>0</v>
      </c>
    </row>
    <row r="62" spans="7:27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8.4600000000000009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>
        <v>0</v>
      </c>
      <c r="V62" s="74">
        <v>8.4600000000000009</v>
      </c>
      <c r="W62">
        <v>0</v>
      </c>
      <c r="X62">
        <v>0</v>
      </c>
      <c r="Y62">
        <v>0</v>
      </c>
      <c r="Z62">
        <v>8.4600000000000009</v>
      </c>
      <c r="AA62">
        <v>0</v>
      </c>
    </row>
    <row r="63" spans="7:27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9.61</v>
      </c>
      <c r="N63" s="73">
        <v>0</v>
      </c>
      <c r="O63" s="46">
        <v>-6</v>
      </c>
      <c r="P63" s="46">
        <v>0</v>
      </c>
      <c r="Q63" s="46">
        <v>0</v>
      </c>
      <c r="R63" s="46">
        <v>0</v>
      </c>
      <c r="S63" s="74">
        <v>0</v>
      </c>
      <c r="U63" s="73">
        <v>-6</v>
      </c>
      <c r="V63" s="74">
        <v>9.61</v>
      </c>
      <c r="W63">
        <v>0</v>
      </c>
      <c r="X63">
        <v>-6</v>
      </c>
      <c r="Y63">
        <v>0</v>
      </c>
      <c r="Z63">
        <v>9.61</v>
      </c>
      <c r="AA63">
        <v>0</v>
      </c>
    </row>
    <row r="64" spans="7:27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9.61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>
        <v>0</v>
      </c>
      <c r="V64" s="74">
        <v>9.61</v>
      </c>
      <c r="W64">
        <v>0</v>
      </c>
      <c r="X64">
        <v>0</v>
      </c>
      <c r="Y64">
        <v>0</v>
      </c>
      <c r="Z64">
        <v>9.61</v>
      </c>
      <c r="AA64">
        <v>0</v>
      </c>
    </row>
    <row r="65" spans="7:27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9.61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>
        <v>0</v>
      </c>
      <c r="V65" s="74">
        <v>9.61</v>
      </c>
      <c r="W65">
        <v>0</v>
      </c>
      <c r="X65">
        <v>0</v>
      </c>
      <c r="Y65">
        <v>0</v>
      </c>
      <c r="Z65">
        <v>9.61</v>
      </c>
      <c r="AA65">
        <v>0</v>
      </c>
    </row>
    <row r="66" spans="7:27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0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>
        <v>0</v>
      </c>
      <c r="V66" s="74">
        <v>0</v>
      </c>
      <c r="W66">
        <v>0</v>
      </c>
      <c r="X66">
        <v>0</v>
      </c>
      <c r="Y66">
        <v>0</v>
      </c>
      <c r="Z66">
        <v>0</v>
      </c>
      <c r="AA66">
        <v>0</v>
      </c>
    </row>
    <row r="67" spans="7:27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0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>
        <v>0</v>
      </c>
      <c r="V67" s="74">
        <v>0</v>
      </c>
      <c r="W67">
        <v>0</v>
      </c>
      <c r="X67">
        <v>0</v>
      </c>
      <c r="Y67">
        <v>0</v>
      </c>
      <c r="Z67">
        <v>0</v>
      </c>
      <c r="AA67">
        <v>0</v>
      </c>
    </row>
    <row r="68" spans="7:27">
      <c r="G68" t="s">
        <v>110</v>
      </c>
      <c r="H68" s="73">
        <v>5.77</v>
      </c>
      <c r="I68" s="46">
        <v>0</v>
      </c>
      <c r="J68" s="46">
        <v>0</v>
      </c>
      <c r="K68" s="46">
        <v>0</v>
      </c>
      <c r="L68" s="46">
        <v>0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>
        <v>0</v>
      </c>
      <c r="V68" s="74">
        <v>5.77</v>
      </c>
      <c r="W68">
        <v>5.77</v>
      </c>
      <c r="X68">
        <v>0</v>
      </c>
      <c r="Y68">
        <v>0</v>
      </c>
      <c r="Z68">
        <v>0</v>
      </c>
      <c r="AA68">
        <v>0</v>
      </c>
    </row>
    <row r="69" spans="7:27">
      <c r="G69" t="s">
        <v>111</v>
      </c>
      <c r="H69" s="73">
        <v>14.42</v>
      </c>
      <c r="I69" s="46">
        <v>0</v>
      </c>
      <c r="J69" s="46">
        <v>0</v>
      </c>
      <c r="K69" s="46">
        <v>0</v>
      </c>
      <c r="L69" s="46">
        <v>0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>
        <v>0</v>
      </c>
      <c r="V69" s="74">
        <v>14.42</v>
      </c>
      <c r="W69">
        <v>14.42</v>
      </c>
      <c r="X69">
        <v>0</v>
      </c>
      <c r="Y69">
        <v>0</v>
      </c>
      <c r="Z69">
        <v>0</v>
      </c>
      <c r="AA69">
        <v>0</v>
      </c>
    </row>
    <row r="70" spans="7:27">
      <c r="G70" t="s">
        <v>112</v>
      </c>
      <c r="H70" s="73">
        <v>56.71</v>
      </c>
      <c r="I70" s="46">
        <v>0</v>
      </c>
      <c r="J70" s="46">
        <v>0</v>
      </c>
      <c r="K70" s="46">
        <v>0</v>
      </c>
      <c r="L70" s="46">
        <v>0</v>
      </c>
      <c r="M70" s="74">
        <v>6.06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>
        <v>0</v>
      </c>
      <c r="V70" s="74">
        <v>62.77</v>
      </c>
      <c r="W70">
        <v>56.71</v>
      </c>
      <c r="X70">
        <v>0</v>
      </c>
      <c r="Y70">
        <v>0</v>
      </c>
      <c r="Z70">
        <v>6.06</v>
      </c>
      <c r="AA70">
        <v>0</v>
      </c>
    </row>
    <row r="71" spans="7:27">
      <c r="G71" t="s">
        <v>113</v>
      </c>
      <c r="H71" s="73">
        <v>173.04</v>
      </c>
      <c r="I71" s="46">
        <v>0</v>
      </c>
      <c r="J71" s="46">
        <v>0</v>
      </c>
      <c r="K71" s="46">
        <v>20.09</v>
      </c>
      <c r="L71" s="46">
        <v>0</v>
      </c>
      <c r="M71" s="74">
        <v>9.61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>
        <v>0</v>
      </c>
      <c r="V71" s="74">
        <v>202.74</v>
      </c>
      <c r="W71">
        <v>173.04</v>
      </c>
      <c r="X71">
        <v>0</v>
      </c>
      <c r="Y71">
        <v>20.09</v>
      </c>
      <c r="Z71">
        <v>9.61</v>
      </c>
      <c r="AA71">
        <v>0</v>
      </c>
    </row>
    <row r="72" spans="7:27">
      <c r="G72" t="s">
        <v>114</v>
      </c>
      <c r="H72" s="73">
        <v>180.95</v>
      </c>
      <c r="I72" s="46">
        <v>0</v>
      </c>
      <c r="J72" s="46">
        <v>0</v>
      </c>
      <c r="K72" s="46">
        <v>55.57</v>
      </c>
      <c r="L72" s="46">
        <v>0</v>
      </c>
      <c r="M72" s="74">
        <v>7.27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>
        <v>0</v>
      </c>
      <c r="V72" s="74">
        <v>243.79</v>
      </c>
      <c r="W72">
        <v>180.95</v>
      </c>
      <c r="X72">
        <v>0</v>
      </c>
      <c r="Y72">
        <v>55.57</v>
      </c>
      <c r="Z72">
        <v>7.27</v>
      </c>
      <c r="AA72">
        <v>0</v>
      </c>
    </row>
    <row r="73" spans="7:27">
      <c r="G73" t="s">
        <v>115</v>
      </c>
      <c r="H73" s="73">
        <v>51.73</v>
      </c>
      <c r="I73" s="46">
        <v>0</v>
      </c>
      <c r="J73" s="46">
        <v>0</v>
      </c>
      <c r="K73" s="46">
        <v>24.34</v>
      </c>
      <c r="L73" s="46">
        <v>0</v>
      </c>
      <c r="M73" s="74">
        <v>3.13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>
        <v>0</v>
      </c>
      <c r="V73" s="74">
        <v>79.2</v>
      </c>
      <c r="W73">
        <v>51.73</v>
      </c>
      <c r="X73">
        <v>0</v>
      </c>
      <c r="Y73">
        <v>24.34</v>
      </c>
      <c r="Z73">
        <v>3.13</v>
      </c>
      <c r="AA73">
        <v>0</v>
      </c>
    </row>
    <row r="74" spans="7:27">
      <c r="G74" t="s">
        <v>116</v>
      </c>
      <c r="H74" s="73">
        <v>16.47</v>
      </c>
      <c r="I74" s="46">
        <v>0</v>
      </c>
      <c r="J74" s="46">
        <v>0</v>
      </c>
      <c r="K74" s="46">
        <v>10.49</v>
      </c>
      <c r="L74" s="46">
        <v>0</v>
      </c>
      <c r="M74" s="74">
        <v>1.39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>
        <v>0</v>
      </c>
      <c r="V74" s="74">
        <v>28.35</v>
      </c>
      <c r="W74">
        <v>16.47</v>
      </c>
      <c r="X74">
        <v>0</v>
      </c>
      <c r="Y74">
        <v>10.49</v>
      </c>
      <c r="Z74">
        <v>1.39</v>
      </c>
      <c r="AA74">
        <v>0</v>
      </c>
    </row>
    <row r="75" spans="7:27">
      <c r="G75" t="s">
        <v>117</v>
      </c>
      <c r="H75" s="73">
        <v>18.71</v>
      </c>
      <c r="I75" s="46">
        <v>0</v>
      </c>
      <c r="J75" s="46">
        <v>0</v>
      </c>
      <c r="K75" s="46">
        <v>22.69</v>
      </c>
      <c r="L75" s="46">
        <v>0</v>
      </c>
      <c r="M75" s="74">
        <v>3.33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>
        <v>0</v>
      </c>
      <c r="V75" s="74">
        <v>44.73</v>
      </c>
      <c r="W75">
        <v>18.71</v>
      </c>
      <c r="X75">
        <v>0</v>
      </c>
      <c r="Y75">
        <v>22.69</v>
      </c>
      <c r="Z75">
        <v>3.33</v>
      </c>
      <c r="AA75">
        <v>0</v>
      </c>
    </row>
    <row r="76" spans="7:27">
      <c r="G76" t="s">
        <v>118</v>
      </c>
      <c r="H76" s="73">
        <v>5.15</v>
      </c>
      <c r="I76" s="46">
        <v>0</v>
      </c>
      <c r="J76" s="46">
        <v>0</v>
      </c>
      <c r="K76" s="46">
        <v>13.26</v>
      </c>
      <c r="L76" s="46">
        <v>0</v>
      </c>
      <c r="M76" s="74">
        <v>2.11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>
        <v>0</v>
      </c>
      <c r="V76" s="74">
        <v>20.52</v>
      </c>
      <c r="W76">
        <v>5.15</v>
      </c>
      <c r="X76">
        <v>0</v>
      </c>
      <c r="Y76">
        <v>13.26</v>
      </c>
      <c r="Z76">
        <v>2.11</v>
      </c>
      <c r="AA76">
        <v>0</v>
      </c>
    </row>
    <row r="77" spans="7:27">
      <c r="G77" t="s">
        <v>119</v>
      </c>
      <c r="H77" s="73">
        <v>48.43</v>
      </c>
      <c r="I77" s="46">
        <v>0</v>
      </c>
      <c r="J77" s="46">
        <v>0</v>
      </c>
      <c r="K77" s="46">
        <v>22.45</v>
      </c>
      <c r="L77" s="46">
        <v>0</v>
      </c>
      <c r="M77" s="74">
        <v>2.78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>
        <v>0</v>
      </c>
      <c r="V77" s="74">
        <v>73.66</v>
      </c>
      <c r="W77">
        <v>48.43</v>
      </c>
      <c r="X77">
        <v>0</v>
      </c>
      <c r="Y77">
        <v>22.45</v>
      </c>
      <c r="Z77">
        <v>2.78</v>
      </c>
      <c r="AA77">
        <v>0</v>
      </c>
    </row>
    <row r="78" spans="7:27">
      <c r="G78" t="s">
        <v>120</v>
      </c>
      <c r="H78" s="73">
        <v>64.34</v>
      </c>
      <c r="I78" s="46">
        <v>0</v>
      </c>
      <c r="J78" s="46">
        <v>0</v>
      </c>
      <c r="K78" s="46">
        <v>19</v>
      </c>
      <c r="L78" s="46">
        <v>0</v>
      </c>
      <c r="M78" s="74">
        <v>6.02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>
        <v>0</v>
      </c>
      <c r="V78" s="74">
        <v>89.36</v>
      </c>
      <c r="W78">
        <v>64.34</v>
      </c>
      <c r="X78">
        <v>0</v>
      </c>
      <c r="Y78">
        <v>19</v>
      </c>
      <c r="Z78">
        <v>6.02</v>
      </c>
      <c r="AA78">
        <v>0</v>
      </c>
    </row>
    <row r="79" spans="7:27">
      <c r="G79" t="s">
        <v>121</v>
      </c>
      <c r="H79" s="73">
        <v>8.65</v>
      </c>
      <c r="I79" s="46">
        <v>0</v>
      </c>
      <c r="J79" s="46">
        <v>0</v>
      </c>
      <c r="K79" s="46">
        <v>0</v>
      </c>
      <c r="L79" s="46">
        <v>0</v>
      </c>
      <c r="M79" s="74">
        <v>8.75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>
        <v>0</v>
      </c>
      <c r="V79" s="74">
        <v>17.399999999999999</v>
      </c>
      <c r="W79">
        <v>8.65</v>
      </c>
      <c r="X79">
        <v>0</v>
      </c>
      <c r="Y79">
        <v>0</v>
      </c>
      <c r="Z79">
        <v>8.75</v>
      </c>
      <c r="AA79">
        <v>0</v>
      </c>
    </row>
    <row r="80" spans="7:27">
      <c r="G80" t="s">
        <v>122</v>
      </c>
      <c r="H80" s="73">
        <v>36.53</v>
      </c>
      <c r="I80" s="46">
        <v>0</v>
      </c>
      <c r="J80" s="46">
        <v>0</v>
      </c>
      <c r="K80" s="46">
        <v>0</v>
      </c>
      <c r="L80" s="46">
        <v>0</v>
      </c>
      <c r="M80" s="74">
        <v>9.61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>
        <v>0</v>
      </c>
      <c r="V80" s="74">
        <v>46.14</v>
      </c>
      <c r="W80">
        <v>36.53</v>
      </c>
      <c r="X80">
        <v>0</v>
      </c>
      <c r="Y80">
        <v>0</v>
      </c>
      <c r="Z80">
        <v>9.61</v>
      </c>
      <c r="AA80">
        <v>0</v>
      </c>
    </row>
    <row r="81" spans="7:27">
      <c r="G81" t="s">
        <v>123</v>
      </c>
      <c r="H81" s="73">
        <v>75.95</v>
      </c>
      <c r="I81" s="46">
        <v>0</v>
      </c>
      <c r="J81" s="46">
        <v>0</v>
      </c>
      <c r="K81" s="46">
        <v>0</v>
      </c>
      <c r="L81" s="46">
        <v>0</v>
      </c>
      <c r="M81" s="74">
        <v>9.61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>
        <v>0</v>
      </c>
      <c r="V81" s="74">
        <v>85.56</v>
      </c>
      <c r="W81">
        <v>75.95</v>
      </c>
      <c r="X81">
        <v>0</v>
      </c>
      <c r="Y81">
        <v>0</v>
      </c>
      <c r="Z81">
        <v>9.61</v>
      </c>
      <c r="AA81">
        <v>0</v>
      </c>
    </row>
    <row r="82" spans="7:27">
      <c r="G82" t="s">
        <v>124</v>
      </c>
      <c r="H82" s="73">
        <v>89.4</v>
      </c>
      <c r="I82" s="46">
        <v>0</v>
      </c>
      <c r="J82" s="46">
        <v>0</v>
      </c>
      <c r="K82" s="46">
        <v>0</v>
      </c>
      <c r="L82" s="46">
        <v>0</v>
      </c>
      <c r="M82" s="74">
        <v>9.61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>
        <v>0</v>
      </c>
      <c r="V82" s="74">
        <v>99.01</v>
      </c>
      <c r="W82">
        <v>89.4</v>
      </c>
      <c r="X82">
        <v>0</v>
      </c>
      <c r="Y82">
        <v>0</v>
      </c>
      <c r="Z82">
        <v>9.61</v>
      </c>
      <c r="AA82">
        <v>0</v>
      </c>
    </row>
    <row r="83" spans="7:27">
      <c r="G83" t="s">
        <v>125</v>
      </c>
      <c r="H83" s="73">
        <v>97.09</v>
      </c>
      <c r="I83" s="46">
        <v>0</v>
      </c>
      <c r="J83" s="46">
        <v>0</v>
      </c>
      <c r="K83" s="46">
        <v>0</v>
      </c>
      <c r="L83" s="46">
        <v>0</v>
      </c>
      <c r="M83" s="74">
        <v>9.61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>
        <v>0</v>
      </c>
      <c r="V83" s="74">
        <v>106.7</v>
      </c>
      <c r="W83">
        <v>97.09</v>
      </c>
      <c r="X83">
        <v>0</v>
      </c>
      <c r="Y83">
        <v>0</v>
      </c>
      <c r="Z83">
        <v>9.61</v>
      </c>
      <c r="AA83">
        <v>0</v>
      </c>
    </row>
    <row r="84" spans="7:27">
      <c r="G84" t="s">
        <v>126</v>
      </c>
      <c r="H84" s="73">
        <v>105.75</v>
      </c>
      <c r="I84" s="46">
        <v>0</v>
      </c>
      <c r="J84" s="46">
        <v>0</v>
      </c>
      <c r="K84" s="46">
        <v>0</v>
      </c>
      <c r="L84" s="46">
        <v>0</v>
      </c>
      <c r="M84" s="74">
        <v>9.61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>
        <v>0</v>
      </c>
      <c r="V84" s="74">
        <v>115.36</v>
      </c>
      <c r="W84">
        <v>105.75</v>
      </c>
      <c r="X84">
        <v>0</v>
      </c>
      <c r="Y84">
        <v>0</v>
      </c>
      <c r="Z84">
        <v>9.61</v>
      </c>
      <c r="AA84">
        <v>0</v>
      </c>
    </row>
    <row r="85" spans="7:27">
      <c r="G85" t="s">
        <v>127</v>
      </c>
      <c r="H85" s="73">
        <v>110.55</v>
      </c>
      <c r="I85" s="46">
        <v>0</v>
      </c>
      <c r="J85" s="46">
        <v>0</v>
      </c>
      <c r="K85" s="46">
        <v>0</v>
      </c>
      <c r="L85" s="46">
        <v>0</v>
      </c>
      <c r="M85" s="74">
        <v>9.61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>
        <v>0</v>
      </c>
      <c r="V85" s="74">
        <v>120.16</v>
      </c>
      <c r="W85">
        <v>110.55</v>
      </c>
      <c r="X85">
        <v>0</v>
      </c>
      <c r="Y85">
        <v>0</v>
      </c>
      <c r="Z85">
        <v>9.61</v>
      </c>
      <c r="AA85">
        <v>0</v>
      </c>
    </row>
    <row r="86" spans="7:27">
      <c r="G86" t="s">
        <v>128</v>
      </c>
      <c r="H86" s="73">
        <v>60.56</v>
      </c>
      <c r="I86" s="46">
        <v>0</v>
      </c>
      <c r="J86" s="46">
        <v>0</v>
      </c>
      <c r="K86" s="46">
        <v>0</v>
      </c>
      <c r="L86" s="46">
        <v>0</v>
      </c>
      <c r="M86" s="74">
        <v>9.61</v>
      </c>
      <c r="N86" s="73">
        <v>0</v>
      </c>
      <c r="O86" s="46">
        <v>-1</v>
      </c>
      <c r="P86" s="46">
        <v>0</v>
      </c>
      <c r="Q86" s="46">
        <v>0</v>
      </c>
      <c r="R86" s="46">
        <v>0</v>
      </c>
      <c r="S86" s="74">
        <v>0</v>
      </c>
      <c r="U86" s="73">
        <v>-1</v>
      </c>
      <c r="V86" s="74">
        <v>70.17</v>
      </c>
      <c r="W86">
        <v>60.56</v>
      </c>
      <c r="X86">
        <v>-1</v>
      </c>
      <c r="Y86">
        <v>0</v>
      </c>
      <c r="Z86">
        <v>9.61</v>
      </c>
      <c r="AA86">
        <v>0</v>
      </c>
    </row>
    <row r="87" spans="7:27">
      <c r="G87" t="s">
        <v>129</v>
      </c>
      <c r="H87" s="73">
        <v>34.61</v>
      </c>
      <c r="I87" s="46">
        <v>0</v>
      </c>
      <c r="J87" s="46">
        <v>0</v>
      </c>
      <c r="K87" s="46">
        <v>0</v>
      </c>
      <c r="L87" s="46">
        <v>0</v>
      </c>
      <c r="M87" s="74">
        <v>9.61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>
        <v>0</v>
      </c>
      <c r="V87" s="74">
        <v>44.22</v>
      </c>
      <c r="W87">
        <v>34.61</v>
      </c>
      <c r="X87">
        <v>0</v>
      </c>
      <c r="Y87">
        <v>0</v>
      </c>
      <c r="Z87">
        <v>9.61</v>
      </c>
      <c r="AA87">
        <v>0</v>
      </c>
    </row>
    <row r="88" spans="7:27">
      <c r="G88" t="s">
        <v>130</v>
      </c>
      <c r="H88" s="73">
        <v>1.92</v>
      </c>
      <c r="I88" s="46">
        <v>0</v>
      </c>
      <c r="J88" s="46">
        <v>0</v>
      </c>
      <c r="K88" s="46">
        <v>0</v>
      </c>
      <c r="L88" s="46">
        <v>0</v>
      </c>
      <c r="M88" s="74">
        <v>9.6199999999999992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>
        <v>0</v>
      </c>
      <c r="V88" s="74">
        <v>11.54</v>
      </c>
      <c r="W88">
        <v>1.92</v>
      </c>
      <c r="X88">
        <v>0</v>
      </c>
      <c r="Y88">
        <v>0</v>
      </c>
      <c r="Z88">
        <v>9.6199999999999992</v>
      </c>
      <c r="AA88">
        <v>0</v>
      </c>
    </row>
    <row r="89" spans="7:27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0</v>
      </c>
      <c r="M89" s="74">
        <v>8.36</v>
      </c>
      <c r="N89" s="73">
        <v>0</v>
      </c>
      <c r="O89" s="46">
        <v>-11</v>
      </c>
      <c r="P89" s="46">
        <v>0</v>
      </c>
      <c r="Q89" s="46">
        <v>0</v>
      </c>
      <c r="R89" s="46">
        <v>0</v>
      </c>
      <c r="S89" s="74">
        <v>0</v>
      </c>
      <c r="U89" s="73">
        <v>-11</v>
      </c>
      <c r="V89" s="74">
        <v>8.36</v>
      </c>
      <c r="W89">
        <v>0</v>
      </c>
      <c r="X89">
        <v>-11</v>
      </c>
      <c r="Y89">
        <v>0</v>
      </c>
      <c r="Z89">
        <v>8.36</v>
      </c>
      <c r="AA89">
        <v>0</v>
      </c>
    </row>
    <row r="90" spans="7:27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0</v>
      </c>
      <c r="M90" s="74">
        <v>7.59</v>
      </c>
      <c r="N90" s="73">
        <v>0</v>
      </c>
      <c r="O90" s="46">
        <v>-26</v>
      </c>
      <c r="P90" s="46">
        <v>0</v>
      </c>
      <c r="Q90" s="46">
        <v>0</v>
      </c>
      <c r="R90" s="46">
        <v>0</v>
      </c>
      <c r="S90" s="74">
        <v>0</v>
      </c>
      <c r="U90" s="73">
        <v>-26</v>
      </c>
      <c r="V90" s="74">
        <v>7.59</v>
      </c>
      <c r="W90">
        <v>0</v>
      </c>
      <c r="X90">
        <v>-26</v>
      </c>
      <c r="Y90">
        <v>0</v>
      </c>
      <c r="Z90">
        <v>7.59</v>
      </c>
      <c r="AA90">
        <v>0</v>
      </c>
    </row>
    <row r="91" spans="7:27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0</v>
      </c>
      <c r="M91" s="74">
        <v>9.61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>
        <v>0</v>
      </c>
      <c r="V91" s="74">
        <v>9.61</v>
      </c>
      <c r="W91">
        <v>0</v>
      </c>
      <c r="X91">
        <v>0</v>
      </c>
      <c r="Y91">
        <v>0</v>
      </c>
      <c r="Z91">
        <v>9.61</v>
      </c>
      <c r="AA91">
        <v>0</v>
      </c>
    </row>
    <row r="92" spans="7:27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0</v>
      </c>
      <c r="M92" s="74">
        <v>8.65</v>
      </c>
      <c r="N92" s="73">
        <v>0</v>
      </c>
      <c r="O92" s="46">
        <v>-10</v>
      </c>
      <c r="P92" s="46">
        <v>0</v>
      </c>
      <c r="Q92" s="46">
        <v>0</v>
      </c>
      <c r="R92" s="46">
        <v>0</v>
      </c>
      <c r="S92" s="74">
        <v>0</v>
      </c>
      <c r="U92" s="73">
        <v>-10</v>
      </c>
      <c r="V92" s="74">
        <v>8.65</v>
      </c>
      <c r="W92">
        <v>0</v>
      </c>
      <c r="X92">
        <v>-10</v>
      </c>
      <c r="Y92">
        <v>0</v>
      </c>
      <c r="Z92">
        <v>8.65</v>
      </c>
      <c r="AA92">
        <v>0</v>
      </c>
    </row>
    <row r="93" spans="7:27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0</v>
      </c>
      <c r="M93" s="74">
        <v>8.4600000000000009</v>
      </c>
      <c r="N93" s="73">
        <v>0</v>
      </c>
      <c r="O93" s="46">
        <v>-30</v>
      </c>
      <c r="P93" s="46">
        <v>0</v>
      </c>
      <c r="Q93" s="46">
        <v>0</v>
      </c>
      <c r="R93" s="46">
        <v>0</v>
      </c>
      <c r="S93" s="74">
        <v>0</v>
      </c>
      <c r="U93" s="73">
        <v>-30</v>
      </c>
      <c r="V93" s="74">
        <v>8.4600000000000009</v>
      </c>
      <c r="W93">
        <v>0</v>
      </c>
      <c r="X93">
        <v>-30</v>
      </c>
      <c r="Y93">
        <v>0</v>
      </c>
      <c r="Z93">
        <v>8.4600000000000009</v>
      </c>
      <c r="AA93">
        <v>0</v>
      </c>
    </row>
    <row r="94" spans="7:27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0</v>
      </c>
      <c r="M94" s="74">
        <v>7.88</v>
      </c>
      <c r="N94" s="73">
        <v>0</v>
      </c>
      <c r="O94" s="46">
        <v>-45</v>
      </c>
      <c r="P94" s="46">
        <v>0</v>
      </c>
      <c r="Q94" s="46">
        <v>0</v>
      </c>
      <c r="R94" s="46">
        <v>0</v>
      </c>
      <c r="S94" s="74">
        <v>0</v>
      </c>
      <c r="U94" s="73">
        <v>-45</v>
      </c>
      <c r="V94" s="74">
        <v>7.88</v>
      </c>
      <c r="W94">
        <v>0</v>
      </c>
      <c r="X94">
        <v>-45</v>
      </c>
      <c r="Y94">
        <v>0</v>
      </c>
      <c r="Z94">
        <v>7.88</v>
      </c>
      <c r="AA94">
        <v>0</v>
      </c>
    </row>
    <row r="95" spans="7:27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0</v>
      </c>
      <c r="M95" s="74">
        <v>8.17</v>
      </c>
      <c r="N95" s="73">
        <v>0</v>
      </c>
      <c r="O95" s="46">
        <v>-60</v>
      </c>
      <c r="P95" s="46">
        <v>0</v>
      </c>
      <c r="Q95" s="46">
        <v>0</v>
      </c>
      <c r="R95" s="46">
        <v>0</v>
      </c>
      <c r="S95" s="74">
        <v>0</v>
      </c>
      <c r="U95" s="73">
        <v>-60</v>
      </c>
      <c r="V95" s="74">
        <v>8.17</v>
      </c>
      <c r="W95">
        <v>0</v>
      </c>
      <c r="X95">
        <v>-60</v>
      </c>
      <c r="Y95">
        <v>0</v>
      </c>
      <c r="Z95">
        <v>8.17</v>
      </c>
      <c r="AA95">
        <v>0</v>
      </c>
    </row>
    <row r="96" spans="7:27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0</v>
      </c>
      <c r="M96" s="74">
        <v>8.36</v>
      </c>
      <c r="N96" s="73">
        <v>0</v>
      </c>
      <c r="O96" s="46">
        <v>-70</v>
      </c>
      <c r="P96" s="46">
        <v>0</v>
      </c>
      <c r="Q96" s="46">
        <v>0</v>
      </c>
      <c r="R96" s="46">
        <v>0</v>
      </c>
      <c r="S96" s="74">
        <v>0</v>
      </c>
      <c r="U96" s="73">
        <v>-70</v>
      </c>
      <c r="V96" s="74">
        <v>8.36</v>
      </c>
      <c r="W96">
        <v>0</v>
      </c>
      <c r="X96">
        <v>-70</v>
      </c>
      <c r="Y96">
        <v>0</v>
      </c>
      <c r="Z96">
        <v>8.36</v>
      </c>
      <c r="AA96">
        <v>0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0</v>
      </c>
      <c r="M97" s="74">
        <v>4.2300000000000004</v>
      </c>
      <c r="N97" s="73">
        <v>0</v>
      </c>
      <c r="O97" s="46">
        <v>-80</v>
      </c>
      <c r="P97" s="46">
        <v>0</v>
      </c>
      <c r="Q97" s="46">
        <v>0</v>
      </c>
      <c r="R97" s="46">
        <v>0</v>
      </c>
      <c r="S97" s="74">
        <v>0</v>
      </c>
      <c r="U97" s="73">
        <v>-80</v>
      </c>
      <c r="V97" s="74">
        <v>4.2300000000000004</v>
      </c>
      <c r="W97">
        <v>0</v>
      </c>
      <c r="X97">
        <v>-80</v>
      </c>
      <c r="Y97">
        <v>0</v>
      </c>
      <c r="Z97">
        <v>4.2300000000000004</v>
      </c>
      <c r="AA97">
        <v>0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</v>
      </c>
      <c r="M98" s="74">
        <v>4.33</v>
      </c>
      <c r="N98" s="73">
        <v>0</v>
      </c>
      <c r="O98" s="46">
        <v>-95</v>
      </c>
      <c r="P98" s="46">
        <v>0</v>
      </c>
      <c r="Q98" s="46">
        <v>0</v>
      </c>
      <c r="R98" s="46">
        <v>0</v>
      </c>
      <c r="S98" s="74">
        <v>0</v>
      </c>
      <c r="U98" s="73">
        <v>-95</v>
      </c>
      <c r="V98" s="74">
        <v>4.33</v>
      </c>
      <c r="W98">
        <v>0</v>
      </c>
      <c r="X98">
        <v>-95</v>
      </c>
      <c r="Y98">
        <v>0</v>
      </c>
      <c r="Z98">
        <v>4.33</v>
      </c>
      <c r="AA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0.56532500000000019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4.6972499999999993E-2</v>
      </c>
      <c r="L99" s="69">
        <f t="shared" si="1"/>
        <v>0</v>
      </c>
      <c r="M99" s="69">
        <f t="shared" si="1"/>
        <v>0.16253750000000008</v>
      </c>
      <c r="N99" s="68">
        <f t="shared" si="1"/>
        <v>0</v>
      </c>
      <c r="O99" s="69">
        <f t="shared" si="1"/>
        <v>-1.15025</v>
      </c>
      <c r="P99" s="69">
        <f t="shared" si="1"/>
        <v>-4.7750000000000001E-2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-1.198</v>
      </c>
      <c r="V99" s="70">
        <f t="shared" si="1"/>
        <v>0.77483499999999994</v>
      </c>
      <c r="W99">
        <f t="shared" si="1"/>
        <v>0.56532500000000019</v>
      </c>
      <c r="X99">
        <f t="shared" si="1"/>
        <v>-1.15025</v>
      </c>
      <c r="Y99">
        <f t="shared" si="1"/>
        <v>4.6972499999999993E-2</v>
      </c>
      <c r="Z99">
        <f t="shared" si="1"/>
        <v>0.16253750000000008</v>
      </c>
      <c r="AA99">
        <f t="shared" si="1"/>
        <v>-4.7750000000000001E-2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AF66" activePane="bottomRight" state="frozen"/>
      <selection sqref="A1:D35"/>
      <selection pane="topRight" sqref="A1:D35"/>
      <selection pane="bottomLeft" sqref="A1:D35"/>
      <selection pane="bottomRight" activeCell="AN3" sqref="AN3:AN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40" ht="15" customHeight="1">
      <c r="A1" s="215" t="s">
        <v>223</v>
      </c>
      <c r="B1" s="215"/>
      <c r="C1" s="215"/>
      <c r="D1" s="215"/>
      <c r="E1" s="67"/>
      <c r="F1" s="67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5</v>
      </c>
      <c r="W1" t="s">
        <v>146</v>
      </c>
      <c r="X1" t="s">
        <v>146</v>
      </c>
      <c r="Y1" t="s">
        <v>533</v>
      </c>
      <c r="Z1" t="s">
        <v>146</v>
      </c>
      <c r="AA1" t="s">
        <v>145</v>
      </c>
      <c r="AB1" t="s">
        <v>145</v>
      </c>
      <c r="AC1" t="s">
        <v>540</v>
      </c>
      <c r="AD1" t="s">
        <v>542</v>
      </c>
      <c r="AE1" t="s">
        <v>544</v>
      </c>
      <c r="AF1" t="s">
        <v>544</v>
      </c>
      <c r="AG1" t="s">
        <v>547</v>
      </c>
      <c r="AH1" t="s">
        <v>549</v>
      </c>
      <c r="AI1" t="s">
        <v>146</v>
      </c>
      <c r="AJ1" t="s">
        <v>145</v>
      </c>
      <c r="AK1" t="s">
        <v>554</v>
      </c>
      <c r="AL1" t="s">
        <v>146</v>
      </c>
      <c r="AM1" t="s">
        <v>145</v>
      </c>
      <c r="AN1" t="s">
        <v>559</v>
      </c>
    </row>
    <row r="2" spans="1:40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45269</v>
      </c>
      <c r="W2" s="28" t="s">
        <v>529</v>
      </c>
      <c r="X2" t="s">
        <v>531</v>
      </c>
      <c r="Y2" t="s">
        <v>369</v>
      </c>
      <c r="Z2" t="s">
        <v>535</v>
      </c>
      <c r="AA2" t="s">
        <v>537</v>
      </c>
      <c r="AB2" t="s">
        <v>537</v>
      </c>
      <c r="AC2" t="s">
        <v>358</v>
      </c>
      <c r="AD2" t="s">
        <v>149</v>
      </c>
      <c r="AE2" t="s">
        <v>148</v>
      </c>
      <c r="AF2" t="s">
        <v>148</v>
      </c>
      <c r="AG2" t="s">
        <v>369</v>
      </c>
      <c r="AH2" t="s">
        <v>148</v>
      </c>
      <c r="AI2" t="s">
        <v>551</v>
      </c>
      <c r="AJ2" t="s">
        <v>529</v>
      </c>
      <c r="AK2" t="s">
        <v>146</v>
      </c>
      <c r="AL2" t="s">
        <v>556</v>
      </c>
      <c r="AM2" t="s">
        <v>529</v>
      </c>
      <c r="AN2" t="s">
        <v>560</v>
      </c>
    </row>
    <row r="3" spans="1:40">
      <c r="A3" t="s">
        <v>145</v>
      </c>
      <c r="B3" t="s">
        <v>146</v>
      </c>
      <c r="C3" t="s">
        <v>149</v>
      </c>
      <c r="D3" t="s">
        <v>148</v>
      </c>
      <c r="E3" t="s">
        <v>369</v>
      </c>
      <c r="G3" t="s">
        <v>45</v>
      </c>
      <c r="H3" s="71">
        <v>0.43</v>
      </c>
      <c r="I3" s="53">
        <v>0</v>
      </c>
      <c r="J3" s="53">
        <v>2.2000000000000002</v>
      </c>
      <c r="K3" s="53">
        <v>0</v>
      </c>
      <c r="L3" s="53">
        <v>5.77</v>
      </c>
      <c r="M3" s="72">
        <v>0</v>
      </c>
      <c r="N3" s="71">
        <v>192.52999999999997</v>
      </c>
      <c r="O3" s="53">
        <v>250.49</v>
      </c>
      <c r="P3" s="53">
        <v>0</v>
      </c>
      <c r="Q3" s="53">
        <v>0</v>
      </c>
      <c r="R3" s="53">
        <v>0</v>
      </c>
      <c r="S3" s="72">
        <v>0</v>
      </c>
      <c r="T3" t="s">
        <v>562</v>
      </c>
      <c r="W3">
        <v>25.49</v>
      </c>
      <c r="X3">
        <v>75</v>
      </c>
      <c r="Y3">
        <v>4.8099999999999996</v>
      </c>
      <c r="Z3">
        <v>0</v>
      </c>
      <c r="AA3">
        <v>0</v>
      </c>
      <c r="AB3">
        <v>0</v>
      </c>
      <c r="AC3">
        <v>0.43</v>
      </c>
      <c r="AD3">
        <v>2.2000000000000002</v>
      </c>
      <c r="AE3">
        <v>0</v>
      </c>
      <c r="AF3">
        <v>0</v>
      </c>
      <c r="AG3">
        <v>0.96</v>
      </c>
      <c r="AH3">
        <v>0</v>
      </c>
      <c r="AI3">
        <v>100</v>
      </c>
      <c r="AJ3">
        <v>59.55</v>
      </c>
      <c r="AK3">
        <v>0</v>
      </c>
      <c r="AL3">
        <v>50</v>
      </c>
      <c r="AM3">
        <v>132.97999999999999</v>
      </c>
      <c r="AN3">
        <v>0</v>
      </c>
    </row>
    <row r="4" spans="1:40">
      <c r="A4" t="s">
        <v>234</v>
      </c>
      <c r="B4" t="s">
        <v>226</v>
      </c>
      <c r="C4" t="s">
        <v>228</v>
      </c>
      <c r="G4" t="s">
        <v>46</v>
      </c>
      <c r="H4" s="73">
        <v>0.43</v>
      </c>
      <c r="I4" s="46">
        <v>0</v>
      </c>
      <c r="J4" s="46">
        <v>2.2000000000000002</v>
      </c>
      <c r="K4" s="46">
        <v>0</v>
      </c>
      <c r="L4" s="46">
        <v>5.77</v>
      </c>
      <c r="M4" s="74">
        <v>0</v>
      </c>
      <c r="N4" s="73">
        <v>192.52999999999997</v>
      </c>
      <c r="O4" s="46">
        <v>250.49</v>
      </c>
      <c r="P4" s="46">
        <v>0</v>
      </c>
      <c r="Q4" s="46">
        <v>0</v>
      </c>
      <c r="R4" s="46">
        <v>0</v>
      </c>
      <c r="S4" s="74">
        <v>0</v>
      </c>
      <c r="T4" t="s">
        <v>562</v>
      </c>
      <c r="W4">
        <v>25.49</v>
      </c>
      <c r="X4">
        <v>75</v>
      </c>
      <c r="Y4">
        <v>4.8099999999999996</v>
      </c>
      <c r="Z4">
        <v>0</v>
      </c>
      <c r="AA4">
        <v>0</v>
      </c>
      <c r="AB4">
        <v>0</v>
      </c>
      <c r="AC4">
        <v>0.43</v>
      </c>
      <c r="AD4">
        <v>2.2000000000000002</v>
      </c>
      <c r="AE4">
        <v>0</v>
      </c>
      <c r="AF4">
        <v>0</v>
      </c>
      <c r="AG4">
        <v>0.96</v>
      </c>
      <c r="AH4">
        <v>0</v>
      </c>
      <c r="AI4">
        <v>100</v>
      </c>
      <c r="AJ4">
        <v>59.55</v>
      </c>
      <c r="AK4">
        <v>0</v>
      </c>
      <c r="AL4">
        <v>50</v>
      </c>
      <c r="AM4">
        <v>132.97999999999999</v>
      </c>
      <c r="AN4">
        <v>0</v>
      </c>
    </row>
    <row r="5" spans="1:40">
      <c r="A5" t="s">
        <v>235</v>
      </c>
      <c r="B5" t="s">
        <v>227</v>
      </c>
      <c r="C5" t="s">
        <v>229</v>
      </c>
      <c r="G5" t="s">
        <v>47</v>
      </c>
      <c r="H5" s="73">
        <v>0.43</v>
      </c>
      <c r="I5" s="46">
        <v>0</v>
      </c>
      <c r="J5" s="46">
        <v>2.2000000000000002</v>
      </c>
      <c r="K5" s="46">
        <v>0</v>
      </c>
      <c r="L5" s="46">
        <v>5.77</v>
      </c>
      <c r="M5" s="74">
        <v>0</v>
      </c>
      <c r="N5" s="73">
        <v>192.52999999999997</v>
      </c>
      <c r="O5" s="46">
        <v>250.49</v>
      </c>
      <c r="P5" s="46">
        <v>0</v>
      </c>
      <c r="Q5" s="46">
        <v>0</v>
      </c>
      <c r="R5" s="46">
        <v>0</v>
      </c>
      <c r="S5" s="74">
        <v>0</v>
      </c>
      <c r="W5">
        <v>25.49</v>
      </c>
      <c r="X5">
        <v>75</v>
      </c>
      <c r="Y5">
        <v>4.8099999999999996</v>
      </c>
      <c r="Z5">
        <v>0</v>
      </c>
      <c r="AA5">
        <v>0</v>
      </c>
      <c r="AB5">
        <v>0</v>
      </c>
      <c r="AC5">
        <v>0.43</v>
      </c>
      <c r="AD5">
        <v>2.2000000000000002</v>
      </c>
      <c r="AE5">
        <v>0</v>
      </c>
      <c r="AF5">
        <v>0</v>
      </c>
      <c r="AG5">
        <v>0.96</v>
      </c>
      <c r="AH5">
        <v>0</v>
      </c>
      <c r="AI5">
        <v>100</v>
      </c>
      <c r="AJ5">
        <v>59.55</v>
      </c>
      <c r="AK5">
        <v>0</v>
      </c>
      <c r="AL5">
        <v>50</v>
      </c>
      <c r="AM5">
        <v>132.97999999999999</v>
      </c>
      <c r="AN5">
        <v>0</v>
      </c>
    </row>
    <row r="6" spans="1:40">
      <c r="A6" t="s">
        <v>236</v>
      </c>
      <c r="B6" t="s">
        <v>258</v>
      </c>
      <c r="C6" t="s">
        <v>230</v>
      </c>
      <c r="G6" t="s">
        <v>48</v>
      </c>
      <c r="H6" s="73">
        <v>0.43</v>
      </c>
      <c r="I6" s="46">
        <v>0</v>
      </c>
      <c r="J6" s="46">
        <v>2.2000000000000002</v>
      </c>
      <c r="K6" s="46">
        <v>0</v>
      </c>
      <c r="L6" s="46">
        <v>5.77</v>
      </c>
      <c r="M6" s="74">
        <v>0</v>
      </c>
      <c r="N6" s="73">
        <v>192.52999999999997</v>
      </c>
      <c r="O6" s="46">
        <v>250.49</v>
      </c>
      <c r="P6" s="46">
        <v>0</v>
      </c>
      <c r="Q6" s="46">
        <v>0</v>
      </c>
      <c r="R6" s="46">
        <v>0</v>
      </c>
      <c r="S6" s="74">
        <v>0</v>
      </c>
      <c r="W6">
        <v>25.49</v>
      </c>
      <c r="X6">
        <v>75</v>
      </c>
      <c r="Y6">
        <v>4.8099999999999996</v>
      </c>
      <c r="Z6">
        <v>0</v>
      </c>
      <c r="AA6">
        <v>0</v>
      </c>
      <c r="AB6">
        <v>0</v>
      </c>
      <c r="AC6">
        <v>0.43</v>
      </c>
      <c r="AD6">
        <v>2.2000000000000002</v>
      </c>
      <c r="AE6">
        <v>0</v>
      </c>
      <c r="AF6">
        <v>0</v>
      </c>
      <c r="AG6">
        <v>0.96</v>
      </c>
      <c r="AH6">
        <v>0</v>
      </c>
      <c r="AI6">
        <v>100</v>
      </c>
      <c r="AJ6">
        <v>59.55</v>
      </c>
      <c r="AK6">
        <v>0</v>
      </c>
      <c r="AL6">
        <v>50</v>
      </c>
      <c r="AM6">
        <v>132.97999999999999</v>
      </c>
      <c r="AN6">
        <v>0</v>
      </c>
    </row>
    <row r="7" spans="1:40">
      <c r="A7" t="s">
        <v>237</v>
      </c>
      <c r="B7" t="s">
        <v>280</v>
      </c>
      <c r="C7" t="s">
        <v>259</v>
      </c>
      <c r="G7" t="s">
        <v>49</v>
      </c>
      <c r="H7" s="73">
        <v>0.38</v>
      </c>
      <c r="I7" s="46">
        <v>0</v>
      </c>
      <c r="J7" s="46">
        <v>2.2000000000000002</v>
      </c>
      <c r="K7" s="46">
        <v>0</v>
      </c>
      <c r="L7" s="46">
        <v>5.77</v>
      </c>
      <c r="M7" s="74">
        <v>0</v>
      </c>
      <c r="N7" s="73">
        <v>192.52999999999997</v>
      </c>
      <c r="O7" s="46">
        <v>250.49</v>
      </c>
      <c r="P7" s="46">
        <v>0</v>
      </c>
      <c r="Q7" s="46">
        <v>0</v>
      </c>
      <c r="R7" s="46">
        <v>0</v>
      </c>
      <c r="S7" s="74">
        <v>0</v>
      </c>
      <c r="W7">
        <v>25.49</v>
      </c>
      <c r="X7">
        <v>75</v>
      </c>
      <c r="Y7">
        <v>4.8099999999999996</v>
      </c>
      <c r="Z7">
        <v>0</v>
      </c>
      <c r="AA7">
        <v>0</v>
      </c>
      <c r="AB7">
        <v>0</v>
      </c>
      <c r="AC7">
        <v>0.38</v>
      </c>
      <c r="AD7">
        <v>2.2000000000000002</v>
      </c>
      <c r="AE7">
        <v>0</v>
      </c>
      <c r="AF7">
        <v>0</v>
      </c>
      <c r="AG7">
        <v>0.96</v>
      </c>
      <c r="AH7">
        <v>0</v>
      </c>
      <c r="AI7">
        <v>100</v>
      </c>
      <c r="AJ7">
        <v>59.55</v>
      </c>
      <c r="AK7">
        <v>0</v>
      </c>
      <c r="AL7">
        <v>50</v>
      </c>
      <c r="AM7">
        <v>132.97999999999999</v>
      </c>
      <c r="AN7">
        <v>0</v>
      </c>
    </row>
    <row r="8" spans="1:40">
      <c r="A8" t="s">
        <v>238</v>
      </c>
      <c r="B8" t="s">
        <v>315</v>
      </c>
      <c r="C8" t="s">
        <v>231</v>
      </c>
      <c r="G8" t="s">
        <v>50</v>
      </c>
      <c r="H8" s="73">
        <v>0.38</v>
      </c>
      <c r="I8" s="46">
        <v>0</v>
      </c>
      <c r="J8" s="46">
        <v>2.2000000000000002</v>
      </c>
      <c r="K8" s="46">
        <v>0</v>
      </c>
      <c r="L8" s="46">
        <v>5.77</v>
      </c>
      <c r="M8" s="74">
        <v>0</v>
      </c>
      <c r="N8" s="73">
        <v>192.52999999999997</v>
      </c>
      <c r="O8" s="46">
        <v>250.49</v>
      </c>
      <c r="P8" s="46">
        <v>0</v>
      </c>
      <c r="Q8" s="46">
        <v>0</v>
      </c>
      <c r="R8" s="46">
        <v>0</v>
      </c>
      <c r="S8" s="74">
        <v>0</v>
      </c>
      <c r="W8">
        <v>25.49</v>
      </c>
      <c r="X8">
        <v>75</v>
      </c>
      <c r="Y8">
        <v>4.8099999999999996</v>
      </c>
      <c r="Z8">
        <v>0</v>
      </c>
      <c r="AA8">
        <v>0</v>
      </c>
      <c r="AB8">
        <v>0</v>
      </c>
      <c r="AC8">
        <v>0.38</v>
      </c>
      <c r="AD8">
        <v>2.2000000000000002</v>
      </c>
      <c r="AE8">
        <v>0</v>
      </c>
      <c r="AF8">
        <v>0</v>
      </c>
      <c r="AG8">
        <v>0.96</v>
      </c>
      <c r="AH8">
        <v>0</v>
      </c>
      <c r="AI8">
        <v>100</v>
      </c>
      <c r="AJ8">
        <v>59.55</v>
      </c>
      <c r="AK8">
        <v>0</v>
      </c>
      <c r="AL8">
        <v>50</v>
      </c>
      <c r="AM8">
        <v>132.97999999999999</v>
      </c>
      <c r="AN8">
        <v>0</v>
      </c>
    </row>
    <row r="9" spans="1:40">
      <c r="A9" t="s">
        <v>239</v>
      </c>
      <c r="B9" t="s">
        <v>335</v>
      </c>
      <c r="C9" t="s">
        <v>232</v>
      </c>
      <c r="G9" t="s">
        <v>51</v>
      </c>
      <c r="H9" s="73">
        <v>0.38</v>
      </c>
      <c r="I9" s="46">
        <v>0</v>
      </c>
      <c r="J9" s="46">
        <v>2.2000000000000002</v>
      </c>
      <c r="K9" s="46">
        <v>0</v>
      </c>
      <c r="L9" s="46">
        <v>5.77</v>
      </c>
      <c r="M9" s="74">
        <v>0</v>
      </c>
      <c r="N9" s="73">
        <v>192.52999999999997</v>
      </c>
      <c r="O9" s="46">
        <v>250.49</v>
      </c>
      <c r="P9" s="46">
        <v>0</v>
      </c>
      <c r="Q9" s="46">
        <v>0</v>
      </c>
      <c r="R9" s="46">
        <v>0</v>
      </c>
      <c r="S9" s="74">
        <v>0</v>
      </c>
      <c r="W9">
        <v>25.49</v>
      </c>
      <c r="X9">
        <v>75</v>
      </c>
      <c r="Y9">
        <v>4.8099999999999996</v>
      </c>
      <c r="Z9">
        <v>0</v>
      </c>
      <c r="AA9">
        <v>0</v>
      </c>
      <c r="AB9">
        <v>0</v>
      </c>
      <c r="AC9">
        <v>0.38</v>
      </c>
      <c r="AD9">
        <v>2.2000000000000002</v>
      </c>
      <c r="AE9">
        <v>0</v>
      </c>
      <c r="AF9">
        <v>0</v>
      </c>
      <c r="AG9">
        <v>0.96</v>
      </c>
      <c r="AH9">
        <v>0</v>
      </c>
      <c r="AI9">
        <v>100</v>
      </c>
      <c r="AJ9">
        <v>59.55</v>
      </c>
      <c r="AK9">
        <v>0</v>
      </c>
      <c r="AL9">
        <v>50</v>
      </c>
      <c r="AM9">
        <v>132.97999999999999</v>
      </c>
      <c r="AN9">
        <v>0</v>
      </c>
    </row>
    <row r="10" spans="1:40">
      <c r="A10" t="s">
        <v>260</v>
      </c>
      <c r="C10" t="s">
        <v>233</v>
      </c>
      <c r="G10" t="s">
        <v>52</v>
      </c>
      <c r="H10" s="73">
        <v>0.38</v>
      </c>
      <c r="I10" s="46">
        <v>0</v>
      </c>
      <c r="J10" s="46">
        <v>2.2000000000000002</v>
      </c>
      <c r="K10" s="46">
        <v>0</v>
      </c>
      <c r="L10" s="46">
        <v>5.77</v>
      </c>
      <c r="M10" s="74">
        <v>0</v>
      </c>
      <c r="N10" s="73">
        <v>192.52999999999997</v>
      </c>
      <c r="O10" s="46">
        <v>250.49</v>
      </c>
      <c r="P10" s="46">
        <v>0</v>
      </c>
      <c r="Q10" s="46">
        <v>0</v>
      </c>
      <c r="R10" s="46">
        <v>0</v>
      </c>
      <c r="S10" s="74">
        <v>0</v>
      </c>
      <c r="W10">
        <v>25.49</v>
      </c>
      <c r="X10">
        <v>75</v>
      </c>
      <c r="Y10">
        <v>4.8099999999999996</v>
      </c>
      <c r="Z10">
        <v>0</v>
      </c>
      <c r="AA10">
        <v>0</v>
      </c>
      <c r="AB10">
        <v>0</v>
      </c>
      <c r="AC10">
        <v>0.38</v>
      </c>
      <c r="AD10">
        <v>2.2000000000000002</v>
      </c>
      <c r="AE10">
        <v>0</v>
      </c>
      <c r="AF10">
        <v>0</v>
      </c>
      <c r="AG10">
        <v>0.96</v>
      </c>
      <c r="AH10">
        <v>0</v>
      </c>
      <c r="AI10">
        <v>100</v>
      </c>
      <c r="AJ10">
        <v>59.55</v>
      </c>
      <c r="AK10">
        <v>0</v>
      </c>
      <c r="AL10">
        <v>50</v>
      </c>
      <c r="AM10">
        <v>132.97999999999999</v>
      </c>
      <c r="AN10">
        <v>0</v>
      </c>
    </row>
    <row r="11" spans="1:40">
      <c r="A11" t="s">
        <v>240</v>
      </c>
      <c r="C11" t="s">
        <v>316</v>
      </c>
      <c r="G11" t="s">
        <v>53</v>
      </c>
      <c r="H11" s="73">
        <v>0.34</v>
      </c>
      <c r="I11" s="46">
        <v>0</v>
      </c>
      <c r="J11" s="46">
        <v>2.2000000000000002</v>
      </c>
      <c r="K11" s="46">
        <v>0</v>
      </c>
      <c r="L11" s="46">
        <v>5.77</v>
      </c>
      <c r="M11" s="74">
        <v>0</v>
      </c>
      <c r="N11" s="73">
        <v>192.52999999999997</v>
      </c>
      <c r="O11" s="46">
        <v>250.49</v>
      </c>
      <c r="P11" s="46">
        <v>0</v>
      </c>
      <c r="Q11" s="46">
        <v>0</v>
      </c>
      <c r="R11" s="46">
        <v>0</v>
      </c>
      <c r="S11" s="74">
        <v>0</v>
      </c>
      <c r="W11">
        <v>25.49</v>
      </c>
      <c r="X11">
        <v>75</v>
      </c>
      <c r="Y11">
        <v>4.8099999999999996</v>
      </c>
      <c r="Z11">
        <v>0</v>
      </c>
      <c r="AA11">
        <v>0</v>
      </c>
      <c r="AB11">
        <v>0</v>
      </c>
      <c r="AC11">
        <v>0.34</v>
      </c>
      <c r="AD11">
        <v>2.2000000000000002</v>
      </c>
      <c r="AE11">
        <v>0</v>
      </c>
      <c r="AF11">
        <v>0</v>
      </c>
      <c r="AG11">
        <v>0.96</v>
      </c>
      <c r="AH11">
        <v>0</v>
      </c>
      <c r="AI11">
        <v>100</v>
      </c>
      <c r="AJ11">
        <v>59.55</v>
      </c>
      <c r="AK11">
        <v>0</v>
      </c>
      <c r="AL11">
        <v>50</v>
      </c>
      <c r="AM11">
        <v>132.97999999999999</v>
      </c>
      <c r="AN11">
        <v>0</v>
      </c>
    </row>
    <row r="12" spans="1:40">
      <c r="A12" t="s">
        <v>241</v>
      </c>
      <c r="C12" t="s">
        <v>336</v>
      </c>
      <c r="G12" t="s">
        <v>54</v>
      </c>
      <c r="H12" s="73">
        <v>0.34</v>
      </c>
      <c r="I12" s="46">
        <v>0</v>
      </c>
      <c r="J12" s="46">
        <v>2.2000000000000002</v>
      </c>
      <c r="K12" s="46">
        <v>0</v>
      </c>
      <c r="L12" s="46">
        <v>5.77</v>
      </c>
      <c r="M12" s="74">
        <v>0</v>
      </c>
      <c r="N12" s="73">
        <v>192.52999999999997</v>
      </c>
      <c r="O12" s="46">
        <v>250.49</v>
      </c>
      <c r="P12" s="46">
        <v>0</v>
      </c>
      <c r="Q12" s="46">
        <v>0</v>
      </c>
      <c r="R12" s="46">
        <v>0</v>
      </c>
      <c r="S12" s="74">
        <v>0</v>
      </c>
      <c r="W12">
        <v>25.49</v>
      </c>
      <c r="X12">
        <v>75</v>
      </c>
      <c r="Y12">
        <v>4.8099999999999996</v>
      </c>
      <c r="Z12">
        <v>0</v>
      </c>
      <c r="AA12">
        <v>0</v>
      </c>
      <c r="AB12">
        <v>0</v>
      </c>
      <c r="AC12">
        <v>0.34</v>
      </c>
      <c r="AD12">
        <v>2.2000000000000002</v>
      </c>
      <c r="AE12">
        <v>0</v>
      </c>
      <c r="AF12">
        <v>0</v>
      </c>
      <c r="AG12">
        <v>0.96</v>
      </c>
      <c r="AH12">
        <v>0</v>
      </c>
      <c r="AI12">
        <v>100</v>
      </c>
      <c r="AJ12">
        <v>59.55</v>
      </c>
      <c r="AK12">
        <v>0</v>
      </c>
      <c r="AL12">
        <v>50</v>
      </c>
      <c r="AM12">
        <v>132.97999999999999</v>
      </c>
      <c r="AN12">
        <v>0</v>
      </c>
    </row>
    <row r="13" spans="1:40">
      <c r="A13" t="s">
        <v>242</v>
      </c>
      <c r="G13" t="s">
        <v>55</v>
      </c>
      <c r="H13" s="73">
        <v>0.34</v>
      </c>
      <c r="I13" s="46">
        <v>0</v>
      </c>
      <c r="J13" s="46">
        <v>2.2000000000000002</v>
      </c>
      <c r="K13" s="46">
        <v>0</v>
      </c>
      <c r="L13" s="46">
        <v>5.77</v>
      </c>
      <c r="M13" s="74">
        <v>0</v>
      </c>
      <c r="N13" s="73">
        <v>192.52999999999997</v>
      </c>
      <c r="O13" s="46">
        <v>250.49</v>
      </c>
      <c r="P13" s="46">
        <v>0</v>
      </c>
      <c r="Q13" s="46">
        <v>0</v>
      </c>
      <c r="R13" s="46">
        <v>0</v>
      </c>
      <c r="S13" s="74">
        <v>0</v>
      </c>
      <c r="W13">
        <v>25.49</v>
      </c>
      <c r="X13">
        <v>75</v>
      </c>
      <c r="Y13">
        <v>4.8099999999999996</v>
      </c>
      <c r="Z13">
        <v>0</v>
      </c>
      <c r="AA13">
        <v>0</v>
      </c>
      <c r="AB13">
        <v>0</v>
      </c>
      <c r="AC13">
        <v>0.34</v>
      </c>
      <c r="AD13">
        <v>2.2000000000000002</v>
      </c>
      <c r="AE13">
        <v>0</v>
      </c>
      <c r="AF13">
        <v>0</v>
      </c>
      <c r="AG13">
        <v>0.96</v>
      </c>
      <c r="AH13">
        <v>0</v>
      </c>
      <c r="AI13">
        <v>100</v>
      </c>
      <c r="AJ13">
        <v>59.55</v>
      </c>
      <c r="AK13">
        <v>0</v>
      </c>
      <c r="AL13">
        <v>50</v>
      </c>
      <c r="AM13">
        <v>132.97999999999999</v>
      </c>
      <c r="AN13">
        <v>0</v>
      </c>
    </row>
    <row r="14" spans="1:40">
      <c r="A14" t="s">
        <v>243</v>
      </c>
      <c r="G14" t="s">
        <v>56</v>
      </c>
      <c r="H14" s="73">
        <v>0.34</v>
      </c>
      <c r="I14" s="46">
        <v>0</v>
      </c>
      <c r="J14" s="46">
        <v>2.2000000000000002</v>
      </c>
      <c r="K14" s="46">
        <v>0</v>
      </c>
      <c r="L14" s="46">
        <v>5.77</v>
      </c>
      <c r="M14" s="74">
        <v>0</v>
      </c>
      <c r="N14" s="73">
        <v>192.52999999999997</v>
      </c>
      <c r="O14" s="46">
        <v>250.49</v>
      </c>
      <c r="P14" s="46">
        <v>0</v>
      </c>
      <c r="Q14" s="46">
        <v>0</v>
      </c>
      <c r="R14" s="46">
        <v>0</v>
      </c>
      <c r="S14" s="74">
        <v>0</v>
      </c>
      <c r="W14">
        <v>25.49</v>
      </c>
      <c r="X14">
        <v>75</v>
      </c>
      <c r="Y14">
        <v>4.8099999999999996</v>
      </c>
      <c r="Z14">
        <v>0</v>
      </c>
      <c r="AA14">
        <v>0</v>
      </c>
      <c r="AB14">
        <v>0</v>
      </c>
      <c r="AC14">
        <v>0.34</v>
      </c>
      <c r="AD14">
        <v>2.2000000000000002</v>
      </c>
      <c r="AE14">
        <v>0</v>
      </c>
      <c r="AF14">
        <v>0</v>
      </c>
      <c r="AG14">
        <v>0.96</v>
      </c>
      <c r="AH14">
        <v>0</v>
      </c>
      <c r="AI14">
        <v>100</v>
      </c>
      <c r="AJ14">
        <v>59.55</v>
      </c>
      <c r="AK14">
        <v>0</v>
      </c>
      <c r="AL14">
        <v>50</v>
      </c>
      <c r="AM14">
        <v>132.97999999999999</v>
      </c>
      <c r="AN14">
        <v>0</v>
      </c>
    </row>
    <row r="15" spans="1:40">
      <c r="A15" t="s">
        <v>244</v>
      </c>
      <c r="G15" t="s">
        <v>57</v>
      </c>
      <c r="H15" s="73">
        <v>0.34</v>
      </c>
      <c r="I15" s="46">
        <v>0</v>
      </c>
      <c r="J15" s="46">
        <v>2.2999999999999998</v>
      </c>
      <c r="K15" s="46">
        <v>0</v>
      </c>
      <c r="L15" s="46">
        <v>5.77</v>
      </c>
      <c r="M15" s="74">
        <v>0</v>
      </c>
      <c r="N15" s="73">
        <v>192.52999999999997</v>
      </c>
      <c r="O15" s="46">
        <v>250.49</v>
      </c>
      <c r="P15" s="46">
        <v>0</v>
      </c>
      <c r="Q15" s="46">
        <v>0</v>
      </c>
      <c r="R15" s="46">
        <v>0</v>
      </c>
      <c r="S15" s="74">
        <v>0</v>
      </c>
      <c r="W15">
        <v>25.49</v>
      </c>
      <c r="X15">
        <v>75</v>
      </c>
      <c r="Y15">
        <v>4.8099999999999996</v>
      </c>
      <c r="Z15">
        <v>0</v>
      </c>
      <c r="AA15">
        <v>0</v>
      </c>
      <c r="AB15">
        <v>0</v>
      </c>
      <c r="AC15">
        <v>0.34</v>
      </c>
      <c r="AD15">
        <v>2.2999999999999998</v>
      </c>
      <c r="AE15">
        <v>0</v>
      </c>
      <c r="AF15">
        <v>0</v>
      </c>
      <c r="AG15">
        <v>0.96</v>
      </c>
      <c r="AH15">
        <v>0</v>
      </c>
      <c r="AI15">
        <v>100</v>
      </c>
      <c r="AJ15">
        <v>59.55</v>
      </c>
      <c r="AK15">
        <v>0</v>
      </c>
      <c r="AL15">
        <v>50</v>
      </c>
      <c r="AM15">
        <v>132.97999999999999</v>
      </c>
      <c r="AN15">
        <v>0</v>
      </c>
    </row>
    <row r="16" spans="1:40">
      <c r="A16" t="s">
        <v>245</v>
      </c>
      <c r="G16" t="s">
        <v>58</v>
      </c>
      <c r="H16" s="73">
        <v>0.34</v>
      </c>
      <c r="I16" s="46">
        <v>0</v>
      </c>
      <c r="J16" s="46">
        <v>2.2999999999999998</v>
      </c>
      <c r="K16" s="46">
        <v>0</v>
      </c>
      <c r="L16" s="46">
        <v>5.77</v>
      </c>
      <c r="M16" s="74">
        <v>0</v>
      </c>
      <c r="N16" s="73">
        <v>192.52999999999997</v>
      </c>
      <c r="O16" s="46">
        <v>250.49</v>
      </c>
      <c r="P16" s="46">
        <v>0</v>
      </c>
      <c r="Q16" s="46">
        <v>0</v>
      </c>
      <c r="R16" s="46">
        <v>0</v>
      </c>
      <c r="S16" s="74">
        <v>0</v>
      </c>
      <c r="W16">
        <v>25.49</v>
      </c>
      <c r="X16">
        <v>75</v>
      </c>
      <c r="Y16">
        <v>4.8099999999999996</v>
      </c>
      <c r="Z16">
        <v>0</v>
      </c>
      <c r="AA16">
        <v>0</v>
      </c>
      <c r="AB16">
        <v>0</v>
      </c>
      <c r="AC16">
        <v>0.34</v>
      </c>
      <c r="AD16">
        <v>2.2999999999999998</v>
      </c>
      <c r="AE16">
        <v>0</v>
      </c>
      <c r="AF16">
        <v>0</v>
      </c>
      <c r="AG16">
        <v>0.96</v>
      </c>
      <c r="AH16">
        <v>0</v>
      </c>
      <c r="AI16">
        <v>100</v>
      </c>
      <c r="AJ16">
        <v>59.55</v>
      </c>
      <c r="AK16">
        <v>0</v>
      </c>
      <c r="AL16">
        <v>50</v>
      </c>
      <c r="AM16">
        <v>132.97999999999999</v>
      </c>
      <c r="AN16">
        <v>0</v>
      </c>
    </row>
    <row r="17" spans="1:40">
      <c r="A17" t="s">
        <v>246</v>
      </c>
      <c r="G17" t="s">
        <v>59</v>
      </c>
      <c r="H17" s="73">
        <v>0.34</v>
      </c>
      <c r="I17" s="46">
        <v>0</v>
      </c>
      <c r="J17" s="46">
        <v>2.2999999999999998</v>
      </c>
      <c r="K17" s="46">
        <v>0</v>
      </c>
      <c r="L17" s="46">
        <v>5.77</v>
      </c>
      <c r="M17" s="74">
        <v>0</v>
      </c>
      <c r="N17" s="73">
        <v>192.52999999999997</v>
      </c>
      <c r="O17" s="46">
        <v>250.49</v>
      </c>
      <c r="P17" s="46">
        <v>0</v>
      </c>
      <c r="Q17" s="46">
        <v>0</v>
      </c>
      <c r="R17" s="46">
        <v>0</v>
      </c>
      <c r="S17" s="74">
        <v>0</v>
      </c>
      <c r="W17">
        <v>25.49</v>
      </c>
      <c r="X17">
        <v>75</v>
      </c>
      <c r="Y17">
        <v>4.8099999999999996</v>
      </c>
      <c r="Z17">
        <v>0</v>
      </c>
      <c r="AA17">
        <v>0</v>
      </c>
      <c r="AB17">
        <v>0</v>
      </c>
      <c r="AC17">
        <v>0.34</v>
      </c>
      <c r="AD17">
        <v>2.2999999999999998</v>
      </c>
      <c r="AE17">
        <v>0</v>
      </c>
      <c r="AF17">
        <v>0</v>
      </c>
      <c r="AG17">
        <v>0.96</v>
      </c>
      <c r="AH17">
        <v>0</v>
      </c>
      <c r="AI17">
        <v>100</v>
      </c>
      <c r="AJ17">
        <v>59.55</v>
      </c>
      <c r="AK17">
        <v>0</v>
      </c>
      <c r="AL17">
        <v>50</v>
      </c>
      <c r="AM17">
        <v>132.97999999999999</v>
      </c>
      <c r="AN17">
        <v>0</v>
      </c>
    </row>
    <row r="18" spans="1:40">
      <c r="A18" t="s">
        <v>247</v>
      </c>
      <c r="G18" t="s">
        <v>60</v>
      </c>
      <c r="H18" s="73">
        <v>0.34</v>
      </c>
      <c r="I18" s="46">
        <v>0</v>
      </c>
      <c r="J18" s="46">
        <v>2.2999999999999998</v>
      </c>
      <c r="K18" s="46">
        <v>0</v>
      </c>
      <c r="L18" s="46">
        <v>5.77</v>
      </c>
      <c r="M18" s="74">
        <v>0</v>
      </c>
      <c r="N18" s="73">
        <v>192.52999999999997</v>
      </c>
      <c r="O18" s="46">
        <v>250.49</v>
      </c>
      <c r="P18" s="46">
        <v>0</v>
      </c>
      <c r="Q18" s="46">
        <v>0</v>
      </c>
      <c r="R18" s="46">
        <v>0</v>
      </c>
      <c r="S18" s="74">
        <v>0</v>
      </c>
      <c r="W18">
        <v>25.49</v>
      </c>
      <c r="X18">
        <v>75</v>
      </c>
      <c r="Y18">
        <v>4.8099999999999996</v>
      </c>
      <c r="Z18">
        <v>0</v>
      </c>
      <c r="AA18">
        <v>0</v>
      </c>
      <c r="AB18">
        <v>0</v>
      </c>
      <c r="AC18">
        <v>0.34</v>
      </c>
      <c r="AD18">
        <v>2.2999999999999998</v>
      </c>
      <c r="AE18">
        <v>0</v>
      </c>
      <c r="AF18">
        <v>0</v>
      </c>
      <c r="AG18">
        <v>0.96</v>
      </c>
      <c r="AH18">
        <v>0</v>
      </c>
      <c r="AI18">
        <v>100</v>
      </c>
      <c r="AJ18">
        <v>59.55</v>
      </c>
      <c r="AK18">
        <v>0</v>
      </c>
      <c r="AL18">
        <v>50</v>
      </c>
      <c r="AM18">
        <v>132.97999999999999</v>
      </c>
      <c r="AN18">
        <v>0</v>
      </c>
    </row>
    <row r="19" spans="1:40">
      <c r="A19" t="s">
        <v>261</v>
      </c>
      <c r="G19" t="s">
        <v>61</v>
      </c>
      <c r="H19" s="73">
        <v>0.38</v>
      </c>
      <c r="I19" s="46">
        <v>0</v>
      </c>
      <c r="J19" s="46">
        <v>2.2999999999999998</v>
      </c>
      <c r="K19" s="46">
        <v>0</v>
      </c>
      <c r="L19" s="46">
        <v>5.77</v>
      </c>
      <c r="M19" s="74">
        <v>0</v>
      </c>
      <c r="N19" s="73">
        <v>192.52999999999997</v>
      </c>
      <c r="O19" s="46">
        <v>250.49</v>
      </c>
      <c r="P19" s="46">
        <v>0</v>
      </c>
      <c r="Q19" s="46">
        <v>0</v>
      </c>
      <c r="R19" s="46">
        <v>0</v>
      </c>
      <c r="S19" s="74">
        <v>0</v>
      </c>
      <c r="W19">
        <v>25.49</v>
      </c>
      <c r="X19">
        <v>75</v>
      </c>
      <c r="Y19">
        <v>4.8099999999999996</v>
      </c>
      <c r="Z19">
        <v>0</v>
      </c>
      <c r="AA19">
        <v>0</v>
      </c>
      <c r="AB19">
        <v>0</v>
      </c>
      <c r="AC19">
        <v>0.38</v>
      </c>
      <c r="AD19">
        <v>2.2999999999999998</v>
      </c>
      <c r="AE19">
        <v>0</v>
      </c>
      <c r="AF19">
        <v>0</v>
      </c>
      <c r="AG19">
        <v>0.96</v>
      </c>
      <c r="AH19">
        <v>0</v>
      </c>
      <c r="AI19">
        <v>100</v>
      </c>
      <c r="AJ19">
        <v>59.55</v>
      </c>
      <c r="AK19">
        <v>0</v>
      </c>
      <c r="AL19">
        <v>50</v>
      </c>
      <c r="AM19">
        <v>132.97999999999999</v>
      </c>
      <c r="AN19">
        <v>0</v>
      </c>
    </row>
    <row r="20" spans="1:40">
      <c r="A20" t="s">
        <v>262</v>
      </c>
      <c r="G20" t="s">
        <v>62</v>
      </c>
      <c r="H20" s="73">
        <v>0.38</v>
      </c>
      <c r="I20" s="46">
        <v>0</v>
      </c>
      <c r="J20" s="46">
        <v>2.2999999999999998</v>
      </c>
      <c r="K20" s="46">
        <v>0</v>
      </c>
      <c r="L20" s="46">
        <v>5.77</v>
      </c>
      <c r="M20" s="74">
        <v>0</v>
      </c>
      <c r="N20" s="73">
        <v>192.52999999999997</v>
      </c>
      <c r="O20" s="46">
        <v>250.49</v>
      </c>
      <c r="P20" s="46">
        <v>0</v>
      </c>
      <c r="Q20" s="46">
        <v>0</v>
      </c>
      <c r="R20" s="46">
        <v>0</v>
      </c>
      <c r="S20" s="74">
        <v>0</v>
      </c>
      <c r="W20">
        <v>25.49</v>
      </c>
      <c r="X20">
        <v>75</v>
      </c>
      <c r="Y20">
        <v>4.8099999999999996</v>
      </c>
      <c r="Z20">
        <v>0</v>
      </c>
      <c r="AA20">
        <v>0</v>
      </c>
      <c r="AB20">
        <v>0</v>
      </c>
      <c r="AC20">
        <v>0.38</v>
      </c>
      <c r="AD20">
        <v>2.2999999999999998</v>
      </c>
      <c r="AE20">
        <v>0</v>
      </c>
      <c r="AF20">
        <v>0</v>
      </c>
      <c r="AG20">
        <v>0.96</v>
      </c>
      <c r="AH20">
        <v>0</v>
      </c>
      <c r="AI20">
        <v>100</v>
      </c>
      <c r="AJ20">
        <v>59.55</v>
      </c>
      <c r="AK20">
        <v>0</v>
      </c>
      <c r="AL20">
        <v>50</v>
      </c>
      <c r="AM20">
        <v>132.97999999999999</v>
      </c>
      <c r="AN20">
        <v>0</v>
      </c>
    </row>
    <row r="21" spans="1:40">
      <c r="A21" t="s">
        <v>248</v>
      </c>
      <c r="G21" t="s">
        <v>63</v>
      </c>
      <c r="H21" s="73">
        <v>0.38</v>
      </c>
      <c r="I21" s="46">
        <v>0</v>
      </c>
      <c r="J21" s="46">
        <v>2.2999999999999998</v>
      </c>
      <c r="K21" s="46">
        <v>0</v>
      </c>
      <c r="L21" s="46">
        <v>5.77</v>
      </c>
      <c r="M21" s="74">
        <v>0</v>
      </c>
      <c r="N21" s="73">
        <v>192.52999999999997</v>
      </c>
      <c r="O21" s="46">
        <v>250.49</v>
      </c>
      <c r="P21" s="46">
        <v>0</v>
      </c>
      <c r="Q21" s="46">
        <v>0</v>
      </c>
      <c r="R21" s="46">
        <v>0</v>
      </c>
      <c r="S21" s="74">
        <v>0</v>
      </c>
      <c r="W21">
        <v>25.49</v>
      </c>
      <c r="X21">
        <v>75</v>
      </c>
      <c r="Y21">
        <v>4.8099999999999996</v>
      </c>
      <c r="Z21">
        <v>0</v>
      </c>
      <c r="AA21">
        <v>0</v>
      </c>
      <c r="AB21">
        <v>0</v>
      </c>
      <c r="AC21">
        <v>0.38</v>
      </c>
      <c r="AD21">
        <v>2.2999999999999998</v>
      </c>
      <c r="AE21">
        <v>0</v>
      </c>
      <c r="AF21">
        <v>0</v>
      </c>
      <c r="AG21">
        <v>0.96</v>
      </c>
      <c r="AH21">
        <v>0</v>
      </c>
      <c r="AI21">
        <v>100</v>
      </c>
      <c r="AJ21">
        <v>59.55</v>
      </c>
      <c r="AK21">
        <v>0</v>
      </c>
      <c r="AL21">
        <v>50</v>
      </c>
      <c r="AM21">
        <v>132.97999999999999</v>
      </c>
      <c r="AN21">
        <v>0</v>
      </c>
    </row>
    <row r="22" spans="1:40">
      <c r="A22" t="s">
        <v>249</v>
      </c>
      <c r="G22" t="s">
        <v>64</v>
      </c>
      <c r="H22" s="73">
        <v>0.38</v>
      </c>
      <c r="I22" s="46">
        <v>0</v>
      </c>
      <c r="J22" s="46">
        <v>2.2999999999999998</v>
      </c>
      <c r="K22" s="46">
        <v>0</v>
      </c>
      <c r="L22" s="46">
        <v>5.77</v>
      </c>
      <c r="M22" s="74">
        <v>0</v>
      </c>
      <c r="N22" s="73">
        <v>192.52999999999997</v>
      </c>
      <c r="O22" s="46">
        <v>250.49</v>
      </c>
      <c r="P22" s="46">
        <v>0</v>
      </c>
      <c r="Q22" s="46">
        <v>0</v>
      </c>
      <c r="R22" s="46">
        <v>0</v>
      </c>
      <c r="S22" s="74">
        <v>0</v>
      </c>
      <c r="W22">
        <v>25.49</v>
      </c>
      <c r="X22">
        <v>75</v>
      </c>
      <c r="Y22">
        <v>4.8099999999999996</v>
      </c>
      <c r="Z22">
        <v>0</v>
      </c>
      <c r="AA22">
        <v>0</v>
      </c>
      <c r="AB22">
        <v>0</v>
      </c>
      <c r="AC22">
        <v>0.38</v>
      </c>
      <c r="AD22">
        <v>2.2999999999999998</v>
      </c>
      <c r="AE22">
        <v>0</v>
      </c>
      <c r="AF22">
        <v>0</v>
      </c>
      <c r="AG22">
        <v>0.96</v>
      </c>
      <c r="AH22">
        <v>0</v>
      </c>
      <c r="AI22">
        <v>100</v>
      </c>
      <c r="AJ22">
        <v>59.55</v>
      </c>
      <c r="AK22">
        <v>0</v>
      </c>
      <c r="AL22">
        <v>50</v>
      </c>
      <c r="AM22">
        <v>132.97999999999999</v>
      </c>
      <c r="AN22">
        <v>0</v>
      </c>
    </row>
    <row r="23" spans="1:40">
      <c r="A23" t="s">
        <v>250</v>
      </c>
      <c r="G23" t="s">
        <v>65</v>
      </c>
      <c r="H23" s="73">
        <v>0.38</v>
      </c>
      <c r="I23" s="46">
        <v>0</v>
      </c>
      <c r="J23" s="46">
        <v>2.2999999999999998</v>
      </c>
      <c r="K23" s="46">
        <v>0</v>
      </c>
      <c r="L23" s="46">
        <v>5.77</v>
      </c>
      <c r="M23" s="74">
        <v>0</v>
      </c>
      <c r="N23" s="73">
        <v>192.52999999999997</v>
      </c>
      <c r="O23" s="46">
        <v>250.49</v>
      </c>
      <c r="P23" s="46">
        <v>0</v>
      </c>
      <c r="Q23" s="46">
        <v>0</v>
      </c>
      <c r="R23" s="46">
        <v>0</v>
      </c>
      <c r="S23" s="74">
        <v>0</v>
      </c>
      <c r="W23">
        <v>25.49</v>
      </c>
      <c r="X23">
        <v>75</v>
      </c>
      <c r="Y23">
        <v>4.8099999999999996</v>
      </c>
      <c r="Z23">
        <v>0</v>
      </c>
      <c r="AA23">
        <v>0</v>
      </c>
      <c r="AB23">
        <v>0</v>
      </c>
      <c r="AC23">
        <v>0.38</v>
      </c>
      <c r="AD23">
        <v>2.2999999999999998</v>
      </c>
      <c r="AE23">
        <v>0</v>
      </c>
      <c r="AF23">
        <v>0</v>
      </c>
      <c r="AG23">
        <v>0.96</v>
      </c>
      <c r="AH23">
        <v>0</v>
      </c>
      <c r="AI23">
        <v>100</v>
      </c>
      <c r="AJ23">
        <v>59.55</v>
      </c>
      <c r="AK23">
        <v>0</v>
      </c>
      <c r="AL23">
        <v>50</v>
      </c>
      <c r="AM23">
        <v>132.97999999999999</v>
      </c>
      <c r="AN23">
        <v>0</v>
      </c>
    </row>
    <row r="24" spans="1:40">
      <c r="A24" t="s">
        <v>251</v>
      </c>
      <c r="G24" t="s">
        <v>66</v>
      </c>
      <c r="H24" s="73">
        <v>0.38</v>
      </c>
      <c r="I24" s="46">
        <v>0</v>
      </c>
      <c r="J24" s="46">
        <v>2.2999999999999998</v>
      </c>
      <c r="K24" s="46">
        <v>0</v>
      </c>
      <c r="L24" s="46">
        <v>5.77</v>
      </c>
      <c r="M24" s="74">
        <v>0</v>
      </c>
      <c r="N24" s="73">
        <v>192.52999999999997</v>
      </c>
      <c r="O24" s="46">
        <v>250.49</v>
      </c>
      <c r="P24" s="46">
        <v>0</v>
      </c>
      <c r="Q24" s="46">
        <v>0</v>
      </c>
      <c r="R24" s="46">
        <v>0</v>
      </c>
      <c r="S24" s="74">
        <v>0</v>
      </c>
      <c r="W24">
        <v>25.49</v>
      </c>
      <c r="X24">
        <v>75</v>
      </c>
      <c r="Y24">
        <v>4.8099999999999996</v>
      </c>
      <c r="Z24">
        <v>0</v>
      </c>
      <c r="AA24">
        <v>0</v>
      </c>
      <c r="AB24">
        <v>0</v>
      </c>
      <c r="AC24">
        <v>0.38</v>
      </c>
      <c r="AD24">
        <v>2.2999999999999998</v>
      </c>
      <c r="AE24">
        <v>0</v>
      </c>
      <c r="AF24">
        <v>0</v>
      </c>
      <c r="AG24">
        <v>0.96</v>
      </c>
      <c r="AH24">
        <v>0</v>
      </c>
      <c r="AI24">
        <v>100</v>
      </c>
      <c r="AJ24">
        <v>59.55</v>
      </c>
      <c r="AK24">
        <v>0</v>
      </c>
      <c r="AL24">
        <v>50</v>
      </c>
      <c r="AM24">
        <v>132.97999999999999</v>
      </c>
      <c r="AN24">
        <v>0</v>
      </c>
    </row>
    <row r="25" spans="1:40">
      <c r="A25" t="s">
        <v>252</v>
      </c>
      <c r="G25" t="s">
        <v>67</v>
      </c>
      <c r="H25" s="73">
        <v>0.38</v>
      </c>
      <c r="I25" s="46">
        <v>0</v>
      </c>
      <c r="J25" s="46">
        <v>2.2999999999999998</v>
      </c>
      <c r="K25" s="46">
        <v>0</v>
      </c>
      <c r="L25" s="46">
        <v>5.77</v>
      </c>
      <c r="M25" s="74">
        <v>0</v>
      </c>
      <c r="N25" s="73">
        <v>192.52999999999997</v>
      </c>
      <c r="O25" s="46">
        <v>250.49</v>
      </c>
      <c r="P25" s="46">
        <v>0</v>
      </c>
      <c r="Q25" s="46">
        <v>0</v>
      </c>
      <c r="R25" s="46">
        <v>0</v>
      </c>
      <c r="S25" s="74">
        <v>0</v>
      </c>
      <c r="W25">
        <v>25.49</v>
      </c>
      <c r="X25">
        <v>75</v>
      </c>
      <c r="Y25">
        <v>4.8099999999999996</v>
      </c>
      <c r="Z25">
        <v>0</v>
      </c>
      <c r="AA25">
        <v>0</v>
      </c>
      <c r="AB25">
        <v>0</v>
      </c>
      <c r="AC25">
        <v>0.38</v>
      </c>
      <c r="AD25">
        <v>2.2999999999999998</v>
      </c>
      <c r="AE25">
        <v>0</v>
      </c>
      <c r="AF25">
        <v>0</v>
      </c>
      <c r="AG25">
        <v>0.96</v>
      </c>
      <c r="AH25">
        <v>0</v>
      </c>
      <c r="AI25">
        <v>100</v>
      </c>
      <c r="AJ25">
        <v>59.55</v>
      </c>
      <c r="AK25">
        <v>0</v>
      </c>
      <c r="AL25">
        <v>50</v>
      </c>
      <c r="AM25">
        <v>132.97999999999999</v>
      </c>
      <c r="AN25">
        <v>0</v>
      </c>
    </row>
    <row r="26" spans="1:40">
      <c r="A26" t="s">
        <v>253</v>
      </c>
      <c r="G26" t="s">
        <v>68</v>
      </c>
      <c r="H26" s="73">
        <v>0.38</v>
      </c>
      <c r="I26" s="46">
        <v>0</v>
      </c>
      <c r="J26" s="46">
        <v>2.2999999999999998</v>
      </c>
      <c r="K26" s="46">
        <v>0</v>
      </c>
      <c r="L26" s="46">
        <v>5.77</v>
      </c>
      <c r="M26" s="74">
        <v>0</v>
      </c>
      <c r="N26" s="73">
        <v>192.52999999999997</v>
      </c>
      <c r="O26" s="46">
        <v>250.49</v>
      </c>
      <c r="P26" s="46">
        <v>0</v>
      </c>
      <c r="Q26" s="46">
        <v>0</v>
      </c>
      <c r="R26" s="46">
        <v>0</v>
      </c>
      <c r="S26" s="74">
        <v>0</v>
      </c>
      <c r="W26">
        <v>25.49</v>
      </c>
      <c r="X26">
        <v>75</v>
      </c>
      <c r="Y26">
        <v>4.8099999999999996</v>
      </c>
      <c r="Z26">
        <v>0</v>
      </c>
      <c r="AA26">
        <v>0</v>
      </c>
      <c r="AB26">
        <v>0</v>
      </c>
      <c r="AC26">
        <v>0.38</v>
      </c>
      <c r="AD26">
        <v>2.2999999999999998</v>
      </c>
      <c r="AE26">
        <v>0</v>
      </c>
      <c r="AF26">
        <v>0</v>
      </c>
      <c r="AG26">
        <v>0.96</v>
      </c>
      <c r="AH26">
        <v>0</v>
      </c>
      <c r="AI26">
        <v>100</v>
      </c>
      <c r="AJ26">
        <v>59.55</v>
      </c>
      <c r="AK26">
        <v>0</v>
      </c>
      <c r="AL26">
        <v>50</v>
      </c>
      <c r="AM26">
        <v>132.97999999999999</v>
      </c>
      <c r="AN26">
        <v>0</v>
      </c>
    </row>
    <row r="27" spans="1:40">
      <c r="A27" t="s">
        <v>254</v>
      </c>
      <c r="G27" t="s">
        <v>69</v>
      </c>
      <c r="H27" s="73">
        <v>0.38</v>
      </c>
      <c r="I27" s="46">
        <v>0</v>
      </c>
      <c r="J27" s="46">
        <v>2.2000000000000002</v>
      </c>
      <c r="K27" s="46">
        <v>0</v>
      </c>
      <c r="L27" s="46">
        <v>5.77</v>
      </c>
      <c r="M27" s="74">
        <v>0</v>
      </c>
      <c r="N27" s="73">
        <v>240.69</v>
      </c>
      <c r="O27" s="46">
        <v>325</v>
      </c>
      <c r="P27" s="46">
        <v>0</v>
      </c>
      <c r="Q27" s="46">
        <v>0</v>
      </c>
      <c r="R27" s="46">
        <v>0</v>
      </c>
      <c r="S27" s="74">
        <v>0</v>
      </c>
      <c r="W27">
        <v>0</v>
      </c>
      <c r="X27">
        <v>75</v>
      </c>
      <c r="Y27">
        <v>4.8099999999999996</v>
      </c>
      <c r="Z27">
        <v>100</v>
      </c>
      <c r="AA27">
        <v>0</v>
      </c>
      <c r="AB27">
        <v>0</v>
      </c>
      <c r="AC27">
        <v>0.38</v>
      </c>
      <c r="AD27">
        <v>2.2000000000000002</v>
      </c>
      <c r="AE27">
        <v>0</v>
      </c>
      <c r="AF27">
        <v>0</v>
      </c>
      <c r="AG27">
        <v>0.96</v>
      </c>
      <c r="AH27">
        <v>0</v>
      </c>
      <c r="AI27">
        <v>100</v>
      </c>
      <c r="AJ27">
        <v>0</v>
      </c>
      <c r="AK27">
        <v>0</v>
      </c>
      <c r="AL27">
        <v>50</v>
      </c>
      <c r="AM27">
        <v>240.69</v>
      </c>
      <c r="AN27">
        <v>0</v>
      </c>
    </row>
    <row r="28" spans="1:40">
      <c r="A28" t="s">
        <v>255</v>
      </c>
      <c r="G28" t="s">
        <v>70</v>
      </c>
      <c r="H28" s="73">
        <v>0.38</v>
      </c>
      <c r="I28" s="46">
        <v>0</v>
      </c>
      <c r="J28" s="46">
        <v>2.2000000000000002</v>
      </c>
      <c r="K28" s="46">
        <v>0</v>
      </c>
      <c r="L28" s="46">
        <v>5.77</v>
      </c>
      <c r="M28" s="74">
        <v>0</v>
      </c>
      <c r="N28" s="73">
        <v>240.69</v>
      </c>
      <c r="O28" s="46">
        <v>325</v>
      </c>
      <c r="P28" s="46">
        <v>0</v>
      </c>
      <c r="Q28" s="46">
        <v>0</v>
      </c>
      <c r="R28" s="46">
        <v>0</v>
      </c>
      <c r="S28" s="74">
        <v>0</v>
      </c>
      <c r="W28">
        <v>0</v>
      </c>
      <c r="X28">
        <v>75</v>
      </c>
      <c r="Y28">
        <v>4.8099999999999996</v>
      </c>
      <c r="Z28">
        <v>100</v>
      </c>
      <c r="AA28">
        <v>0</v>
      </c>
      <c r="AB28">
        <v>0</v>
      </c>
      <c r="AC28">
        <v>0.38</v>
      </c>
      <c r="AD28">
        <v>2.2000000000000002</v>
      </c>
      <c r="AE28">
        <v>0</v>
      </c>
      <c r="AF28">
        <v>0</v>
      </c>
      <c r="AG28">
        <v>0.96</v>
      </c>
      <c r="AH28">
        <v>0</v>
      </c>
      <c r="AI28">
        <v>100</v>
      </c>
      <c r="AJ28">
        <v>0</v>
      </c>
      <c r="AK28">
        <v>0</v>
      </c>
      <c r="AL28">
        <v>50</v>
      </c>
      <c r="AM28">
        <v>240.69</v>
      </c>
      <c r="AN28">
        <v>0</v>
      </c>
    </row>
    <row r="29" spans="1:40">
      <c r="A29" t="s">
        <v>263</v>
      </c>
      <c r="G29" t="s">
        <v>71</v>
      </c>
      <c r="H29" s="73">
        <v>0.38</v>
      </c>
      <c r="I29" s="46">
        <v>0</v>
      </c>
      <c r="J29" s="46">
        <v>2.2000000000000002</v>
      </c>
      <c r="K29" s="46">
        <v>0</v>
      </c>
      <c r="L29" s="46">
        <v>5.77</v>
      </c>
      <c r="M29" s="74">
        <v>0</v>
      </c>
      <c r="N29" s="73">
        <v>240.69</v>
      </c>
      <c r="O29" s="46">
        <v>325</v>
      </c>
      <c r="P29" s="46">
        <v>0</v>
      </c>
      <c r="Q29" s="46">
        <v>0</v>
      </c>
      <c r="R29" s="46">
        <v>0</v>
      </c>
      <c r="S29" s="74">
        <v>0</v>
      </c>
      <c r="W29">
        <v>0</v>
      </c>
      <c r="X29">
        <v>75</v>
      </c>
      <c r="Y29">
        <v>4.8099999999999996</v>
      </c>
      <c r="Z29">
        <v>100</v>
      </c>
      <c r="AA29">
        <v>0</v>
      </c>
      <c r="AB29">
        <v>0</v>
      </c>
      <c r="AC29">
        <v>0.38</v>
      </c>
      <c r="AD29">
        <v>2.2000000000000002</v>
      </c>
      <c r="AE29">
        <v>0</v>
      </c>
      <c r="AF29">
        <v>0</v>
      </c>
      <c r="AG29">
        <v>0.96</v>
      </c>
      <c r="AH29">
        <v>0</v>
      </c>
      <c r="AI29">
        <v>100</v>
      </c>
      <c r="AJ29">
        <v>0</v>
      </c>
      <c r="AK29">
        <v>0</v>
      </c>
      <c r="AL29">
        <v>50</v>
      </c>
      <c r="AM29">
        <v>240.69</v>
      </c>
      <c r="AN29">
        <v>0</v>
      </c>
    </row>
    <row r="30" spans="1:40">
      <c r="A30" t="s">
        <v>264</v>
      </c>
      <c r="G30" t="s">
        <v>72</v>
      </c>
      <c r="H30" s="73">
        <v>0.38</v>
      </c>
      <c r="I30" s="46">
        <v>0</v>
      </c>
      <c r="J30" s="46">
        <v>2.2000000000000002</v>
      </c>
      <c r="K30" s="46">
        <v>0</v>
      </c>
      <c r="L30" s="46">
        <v>5.77</v>
      </c>
      <c r="M30" s="74">
        <v>0</v>
      </c>
      <c r="N30" s="73">
        <v>240.69</v>
      </c>
      <c r="O30" s="46">
        <v>325</v>
      </c>
      <c r="P30" s="46">
        <v>0</v>
      </c>
      <c r="Q30" s="46">
        <v>0</v>
      </c>
      <c r="R30" s="46">
        <v>0</v>
      </c>
      <c r="S30" s="74">
        <v>0</v>
      </c>
      <c r="W30">
        <v>0</v>
      </c>
      <c r="X30">
        <v>75</v>
      </c>
      <c r="Y30">
        <v>4.8099999999999996</v>
      </c>
      <c r="Z30">
        <v>100</v>
      </c>
      <c r="AA30">
        <v>0</v>
      </c>
      <c r="AB30">
        <v>0</v>
      </c>
      <c r="AC30">
        <v>0.38</v>
      </c>
      <c r="AD30">
        <v>2.2000000000000002</v>
      </c>
      <c r="AE30">
        <v>0</v>
      </c>
      <c r="AF30">
        <v>0</v>
      </c>
      <c r="AG30">
        <v>0.96</v>
      </c>
      <c r="AH30">
        <v>0</v>
      </c>
      <c r="AI30">
        <v>100</v>
      </c>
      <c r="AJ30">
        <v>0</v>
      </c>
      <c r="AK30">
        <v>0</v>
      </c>
      <c r="AL30">
        <v>50</v>
      </c>
      <c r="AM30">
        <v>240.69</v>
      </c>
      <c r="AN30">
        <v>0</v>
      </c>
    </row>
    <row r="31" spans="1:40">
      <c r="A31" t="s">
        <v>274</v>
      </c>
      <c r="G31" t="s">
        <v>73</v>
      </c>
      <c r="H31" s="73">
        <v>0.53</v>
      </c>
      <c r="I31" s="46">
        <v>0</v>
      </c>
      <c r="J31" s="46">
        <v>2.2000000000000002</v>
      </c>
      <c r="K31" s="46">
        <v>0</v>
      </c>
      <c r="L31" s="46">
        <v>5.77</v>
      </c>
      <c r="M31" s="74">
        <v>0</v>
      </c>
      <c r="N31" s="73">
        <v>240.69</v>
      </c>
      <c r="O31" s="46">
        <v>325</v>
      </c>
      <c r="P31" s="46">
        <v>0</v>
      </c>
      <c r="Q31" s="46">
        <v>0</v>
      </c>
      <c r="R31" s="46">
        <v>0</v>
      </c>
      <c r="S31" s="74">
        <v>0</v>
      </c>
      <c r="W31">
        <v>0</v>
      </c>
      <c r="X31">
        <v>75</v>
      </c>
      <c r="Y31">
        <v>4.8099999999999996</v>
      </c>
      <c r="Z31">
        <v>100</v>
      </c>
      <c r="AA31">
        <v>0</v>
      </c>
      <c r="AB31">
        <v>0</v>
      </c>
      <c r="AC31">
        <v>0.53</v>
      </c>
      <c r="AD31">
        <v>2.2000000000000002</v>
      </c>
      <c r="AE31">
        <v>0</v>
      </c>
      <c r="AF31">
        <v>0</v>
      </c>
      <c r="AG31">
        <v>0.96</v>
      </c>
      <c r="AH31">
        <v>0</v>
      </c>
      <c r="AI31">
        <v>100</v>
      </c>
      <c r="AJ31">
        <v>0</v>
      </c>
      <c r="AK31">
        <v>0</v>
      </c>
      <c r="AL31">
        <v>50</v>
      </c>
      <c r="AM31">
        <v>240.69</v>
      </c>
      <c r="AN31">
        <v>0</v>
      </c>
    </row>
    <row r="32" spans="1:40">
      <c r="A32" t="s">
        <v>275</v>
      </c>
      <c r="G32" t="s">
        <v>74</v>
      </c>
      <c r="H32" s="73">
        <v>0.53</v>
      </c>
      <c r="I32" s="46">
        <v>0</v>
      </c>
      <c r="J32" s="46">
        <v>2.2000000000000002</v>
      </c>
      <c r="K32" s="46">
        <v>0</v>
      </c>
      <c r="L32" s="46">
        <v>5.77</v>
      </c>
      <c r="M32" s="74">
        <v>0</v>
      </c>
      <c r="N32" s="73">
        <v>240.69</v>
      </c>
      <c r="O32" s="46">
        <v>325</v>
      </c>
      <c r="P32" s="46">
        <v>0</v>
      </c>
      <c r="Q32" s="46">
        <v>0</v>
      </c>
      <c r="R32" s="46">
        <v>0</v>
      </c>
      <c r="S32" s="74">
        <v>0</v>
      </c>
      <c r="W32">
        <v>0</v>
      </c>
      <c r="X32">
        <v>75</v>
      </c>
      <c r="Y32">
        <v>4.8099999999999996</v>
      </c>
      <c r="Z32">
        <v>100</v>
      </c>
      <c r="AA32">
        <v>0</v>
      </c>
      <c r="AB32">
        <v>0</v>
      </c>
      <c r="AC32">
        <v>0.53</v>
      </c>
      <c r="AD32">
        <v>2.2000000000000002</v>
      </c>
      <c r="AE32">
        <v>0</v>
      </c>
      <c r="AF32">
        <v>0</v>
      </c>
      <c r="AG32">
        <v>0.96</v>
      </c>
      <c r="AH32">
        <v>0</v>
      </c>
      <c r="AI32">
        <v>100</v>
      </c>
      <c r="AJ32">
        <v>0</v>
      </c>
      <c r="AK32">
        <v>0</v>
      </c>
      <c r="AL32">
        <v>50</v>
      </c>
      <c r="AM32">
        <v>240.69</v>
      </c>
      <c r="AN32">
        <v>0</v>
      </c>
    </row>
    <row r="33" spans="1:40">
      <c r="A33" t="s">
        <v>276</v>
      </c>
      <c r="G33" t="s">
        <v>75</v>
      </c>
      <c r="H33" s="73">
        <v>0.53</v>
      </c>
      <c r="I33" s="46">
        <v>0</v>
      </c>
      <c r="J33" s="46">
        <v>2.2000000000000002</v>
      </c>
      <c r="K33" s="46">
        <v>0</v>
      </c>
      <c r="L33" s="46">
        <v>5.77</v>
      </c>
      <c r="M33" s="74">
        <v>0</v>
      </c>
      <c r="N33" s="73">
        <v>240.69</v>
      </c>
      <c r="O33" s="46">
        <v>325</v>
      </c>
      <c r="P33" s="46">
        <v>0</v>
      </c>
      <c r="Q33" s="46">
        <v>0</v>
      </c>
      <c r="R33" s="46">
        <v>0</v>
      </c>
      <c r="S33" s="74">
        <v>0</v>
      </c>
      <c r="W33">
        <v>0</v>
      </c>
      <c r="X33">
        <v>75</v>
      </c>
      <c r="Y33">
        <v>4.8099999999999996</v>
      </c>
      <c r="Z33">
        <v>100</v>
      </c>
      <c r="AA33">
        <v>0</v>
      </c>
      <c r="AB33">
        <v>0</v>
      </c>
      <c r="AC33">
        <v>0.53</v>
      </c>
      <c r="AD33">
        <v>2.2000000000000002</v>
      </c>
      <c r="AE33">
        <v>0</v>
      </c>
      <c r="AF33">
        <v>0</v>
      </c>
      <c r="AG33">
        <v>0.96</v>
      </c>
      <c r="AH33">
        <v>0</v>
      </c>
      <c r="AI33">
        <v>100</v>
      </c>
      <c r="AJ33">
        <v>0</v>
      </c>
      <c r="AK33">
        <v>0</v>
      </c>
      <c r="AL33">
        <v>50</v>
      </c>
      <c r="AM33">
        <v>240.69</v>
      </c>
      <c r="AN33">
        <v>0</v>
      </c>
    </row>
    <row r="34" spans="1:40">
      <c r="A34" t="s">
        <v>277</v>
      </c>
      <c r="G34" t="s">
        <v>76</v>
      </c>
      <c r="H34" s="73">
        <v>0.53</v>
      </c>
      <c r="I34" s="46">
        <v>0</v>
      </c>
      <c r="J34" s="46">
        <v>2.2000000000000002</v>
      </c>
      <c r="K34" s="46">
        <v>0</v>
      </c>
      <c r="L34" s="46">
        <v>5.77</v>
      </c>
      <c r="M34" s="74">
        <v>0</v>
      </c>
      <c r="N34" s="73">
        <v>240.69</v>
      </c>
      <c r="O34" s="46">
        <v>325</v>
      </c>
      <c r="P34" s="46">
        <v>0</v>
      </c>
      <c r="Q34" s="46">
        <v>0</v>
      </c>
      <c r="R34" s="46">
        <v>0</v>
      </c>
      <c r="S34" s="74">
        <v>0</v>
      </c>
      <c r="W34">
        <v>0</v>
      </c>
      <c r="X34">
        <v>75</v>
      </c>
      <c r="Y34">
        <v>4.8099999999999996</v>
      </c>
      <c r="Z34">
        <v>100</v>
      </c>
      <c r="AA34">
        <v>0</v>
      </c>
      <c r="AB34">
        <v>0</v>
      </c>
      <c r="AC34">
        <v>0.53</v>
      </c>
      <c r="AD34">
        <v>2.2000000000000002</v>
      </c>
      <c r="AE34">
        <v>0</v>
      </c>
      <c r="AF34">
        <v>0</v>
      </c>
      <c r="AG34">
        <v>0.96</v>
      </c>
      <c r="AH34">
        <v>0</v>
      </c>
      <c r="AI34">
        <v>100</v>
      </c>
      <c r="AJ34">
        <v>0</v>
      </c>
      <c r="AK34">
        <v>0</v>
      </c>
      <c r="AL34">
        <v>50</v>
      </c>
      <c r="AM34">
        <v>240.69</v>
      </c>
      <c r="AN34">
        <v>0</v>
      </c>
    </row>
    <row r="35" spans="1:40">
      <c r="A35" t="s">
        <v>279</v>
      </c>
      <c r="G35" t="s">
        <v>77</v>
      </c>
      <c r="H35" s="73">
        <v>0.77</v>
      </c>
      <c r="I35" s="46">
        <v>0</v>
      </c>
      <c r="J35" s="46">
        <v>2.2000000000000002</v>
      </c>
      <c r="K35" s="46">
        <v>0</v>
      </c>
      <c r="L35" s="46">
        <v>5.77</v>
      </c>
      <c r="M35" s="74">
        <v>0</v>
      </c>
      <c r="N35" s="73">
        <v>240.69</v>
      </c>
      <c r="O35" s="46">
        <v>275</v>
      </c>
      <c r="P35" s="46">
        <v>0</v>
      </c>
      <c r="Q35" s="46">
        <v>0</v>
      </c>
      <c r="R35" s="46">
        <v>0</v>
      </c>
      <c r="S35" s="74">
        <v>0</v>
      </c>
      <c r="W35">
        <v>0</v>
      </c>
      <c r="X35">
        <v>75</v>
      </c>
      <c r="Y35">
        <v>4.8099999999999996</v>
      </c>
      <c r="Z35">
        <v>50</v>
      </c>
      <c r="AA35">
        <v>0</v>
      </c>
      <c r="AB35">
        <v>0</v>
      </c>
      <c r="AC35">
        <v>0.77</v>
      </c>
      <c r="AD35">
        <v>2.2000000000000002</v>
      </c>
      <c r="AE35">
        <v>0</v>
      </c>
      <c r="AF35">
        <v>0</v>
      </c>
      <c r="AG35">
        <v>0.96</v>
      </c>
      <c r="AH35">
        <v>0</v>
      </c>
      <c r="AI35">
        <v>100</v>
      </c>
      <c r="AJ35">
        <v>0</v>
      </c>
      <c r="AK35">
        <v>0</v>
      </c>
      <c r="AL35">
        <v>50</v>
      </c>
      <c r="AM35">
        <v>240.69</v>
      </c>
      <c r="AN35">
        <v>0</v>
      </c>
    </row>
    <row r="36" spans="1:40">
      <c r="A36" t="s">
        <v>309</v>
      </c>
      <c r="G36" t="s">
        <v>78</v>
      </c>
      <c r="H36" s="73">
        <v>0.77</v>
      </c>
      <c r="I36" s="46">
        <v>0</v>
      </c>
      <c r="J36" s="46">
        <v>2.2000000000000002</v>
      </c>
      <c r="K36" s="46">
        <v>0</v>
      </c>
      <c r="L36" s="46">
        <v>5.77</v>
      </c>
      <c r="M36" s="74">
        <v>0</v>
      </c>
      <c r="N36" s="73">
        <v>240.69</v>
      </c>
      <c r="O36" s="46">
        <v>275</v>
      </c>
      <c r="P36" s="46">
        <v>0</v>
      </c>
      <c r="Q36" s="46">
        <v>0</v>
      </c>
      <c r="R36" s="46">
        <v>0</v>
      </c>
      <c r="S36" s="74">
        <v>0</v>
      </c>
      <c r="W36">
        <v>0</v>
      </c>
      <c r="X36">
        <v>75</v>
      </c>
      <c r="Y36">
        <v>4.8099999999999996</v>
      </c>
      <c r="Z36">
        <v>50</v>
      </c>
      <c r="AA36">
        <v>0</v>
      </c>
      <c r="AB36">
        <v>0</v>
      </c>
      <c r="AC36">
        <v>0.77</v>
      </c>
      <c r="AD36">
        <v>2.2000000000000002</v>
      </c>
      <c r="AE36">
        <v>0</v>
      </c>
      <c r="AF36">
        <v>0</v>
      </c>
      <c r="AG36">
        <v>0.96</v>
      </c>
      <c r="AH36">
        <v>0</v>
      </c>
      <c r="AI36">
        <v>100</v>
      </c>
      <c r="AJ36">
        <v>0</v>
      </c>
      <c r="AK36">
        <v>0</v>
      </c>
      <c r="AL36">
        <v>50</v>
      </c>
      <c r="AM36">
        <v>240.69</v>
      </c>
      <c r="AN36">
        <v>0</v>
      </c>
    </row>
    <row r="37" spans="1:40">
      <c r="A37" t="s">
        <v>310</v>
      </c>
      <c r="G37" t="s">
        <v>79</v>
      </c>
      <c r="H37" s="73">
        <v>0.77</v>
      </c>
      <c r="I37" s="46">
        <v>0</v>
      </c>
      <c r="J37" s="46">
        <v>2.2000000000000002</v>
      </c>
      <c r="K37" s="46">
        <v>0</v>
      </c>
      <c r="L37" s="46">
        <v>5.77</v>
      </c>
      <c r="M37" s="74">
        <v>0</v>
      </c>
      <c r="N37" s="73">
        <v>240.69</v>
      </c>
      <c r="O37" s="46">
        <v>275</v>
      </c>
      <c r="P37" s="46">
        <v>0</v>
      </c>
      <c r="Q37" s="46">
        <v>0</v>
      </c>
      <c r="R37" s="46">
        <v>0</v>
      </c>
      <c r="S37" s="74">
        <v>0</v>
      </c>
      <c r="W37">
        <v>0</v>
      </c>
      <c r="X37">
        <v>75</v>
      </c>
      <c r="Y37">
        <v>4.8099999999999996</v>
      </c>
      <c r="Z37">
        <v>50</v>
      </c>
      <c r="AA37">
        <v>0</v>
      </c>
      <c r="AB37">
        <v>0</v>
      </c>
      <c r="AC37">
        <v>0.77</v>
      </c>
      <c r="AD37">
        <v>2.2000000000000002</v>
      </c>
      <c r="AE37">
        <v>0</v>
      </c>
      <c r="AF37">
        <v>0</v>
      </c>
      <c r="AG37">
        <v>0.96</v>
      </c>
      <c r="AH37">
        <v>0</v>
      </c>
      <c r="AI37">
        <v>100</v>
      </c>
      <c r="AJ37">
        <v>0</v>
      </c>
      <c r="AK37">
        <v>0</v>
      </c>
      <c r="AL37">
        <v>50</v>
      </c>
      <c r="AM37">
        <v>240.69</v>
      </c>
      <c r="AN37">
        <v>0</v>
      </c>
    </row>
    <row r="38" spans="1:40">
      <c r="A38" t="s">
        <v>311</v>
      </c>
      <c r="G38" t="s">
        <v>80</v>
      </c>
      <c r="H38" s="73">
        <v>0.77</v>
      </c>
      <c r="I38" s="46">
        <v>0</v>
      </c>
      <c r="J38" s="46">
        <v>2.2000000000000002</v>
      </c>
      <c r="K38" s="46">
        <v>0</v>
      </c>
      <c r="L38" s="46">
        <v>5.77</v>
      </c>
      <c r="M38" s="74">
        <v>0</v>
      </c>
      <c r="N38" s="73">
        <v>240.69</v>
      </c>
      <c r="O38" s="46">
        <v>275</v>
      </c>
      <c r="P38" s="46">
        <v>0</v>
      </c>
      <c r="Q38" s="46">
        <v>0</v>
      </c>
      <c r="R38" s="46">
        <v>0</v>
      </c>
      <c r="S38" s="74">
        <v>0</v>
      </c>
      <c r="W38">
        <v>0</v>
      </c>
      <c r="X38">
        <v>75</v>
      </c>
      <c r="Y38">
        <v>4.8099999999999996</v>
      </c>
      <c r="Z38">
        <v>50</v>
      </c>
      <c r="AA38">
        <v>0</v>
      </c>
      <c r="AB38">
        <v>0</v>
      </c>
      <c r="AC38">
        <v>0.77</v>
      </c>
      <c r="AD38">
        <v>2.2000000000000002</v>
      </c>
      <c r="AE38">
        <v>0</v>
      </c>
      <c r="AF38">
        <v>0</v>
      </c>
      <c r="AG38">
        <v>0.96</v>
      </c>
      <c r="AH38">
        <v>0</v>
      </c>
      <c r="AI38">
        <v>100</v>
      </c>
      <c r="AJ38">
        <v>0</v>
      </c>
      <c r="AK38">
        <v>0</v>
      </c>
      <c r="AL38">
        <v>50</v>
      </c>
      <c r="AM38">
        <v>240.69</v>
      </c>
      <c r="AN38">
        <v>0</v>
      </c>
    </row>
    <row r="39" spans="1:40">
      <c r="A39" t="s">
        <v>312</v>
      </c>
      <c r="G39" t="s">
        <v>81</v>
      </c>
      <c r="H39" s="73">
        <v>0.77</v>
      </c>
      <c r="I39" s="46">
        <v>0</v>
      </c>
      <c r="J39" s="46">
        <v>2.2000000000000002</v>
      </c>
      <c r="K39" s="46">
        <v>52.870000000000005</v>
      </c>
      <c r="L39" s="46">
        <v>5.77</v>
      </c>
      <c r="M39" s="74">
        <v>0</v>
      </c>
      <c r="N39" s="73">
        <v>240.69</v>
      </c>
      <c r="O39" s="46">
        <v>275</v>
      </c>
      <c r="P39" s="46">
        <v>0</v>
      </c>
      <c r="Q39" s="46">
        <v>0</v>
      </c>
      <c r="R39" s="46">
        <v>0</v>
      </c>
      <c r="S39" s="74">
        <v>0</v>
      </c>
      <c r="W39">
        <v>0</v>
      </c>
      <c r="X39">
        <v>75</v>
      </c>
      <c r="Y39">
        <v>4.8099999999999996</v>
      </c>
      <c r="Z39">
        <v>50</v>
      </c>
      <c r="AA39">
        <v>0</v>
      </c>
      <c r="AB39">
        <v>0</v>
      </c>
      <c r="AC39">
        <v>0.77</v>
      </c>
      <c r="AD39">
        <v>2.2000000000000002</v>
      </c>
      <c r="AE39">
        <v>28.84</v>
      </c>
      <c r="AF39">
        <v>15.86</v>
      </c>
      <c r="AG39">
        <v>0.96</v>
      </c>
      <c r="AH39">
        <v>8.17</v>
      </c>
      <c r="AI39">
        <v>100</v>
      </c>
      <c r="AJ39">
        <v>0</v>
      </c>
      <c r="AK39">
        <v>0</v>
      </c>
      <c r="AL39">
        <v>50</v>
      </c>
      <c r="AM39">
        <v>240.69</v>
      </c>
      <c r="AN39">
        <v>0</v>
      </c>
    </row>
    <row r="40" spans="1:40">
      <c r="A40" t="s">
        <v>329</v>
      </c>
      <c r="G40" t="s">
        <v>82</v>
      </c>
      <c r="H40" s="73">
        <v>0.77</v>
      </c>
      <c r="I40" s="46">
        <v>0</v>
      </c>
      <c r="J40" s="46">
        <v>2.2000000000000002</v>
      </c>
      <c r="K40" s="46">
        <v>52.870000000000005</v>
      </c>
      <c r="L40" s="46">
        <v>5.77</v>
      </c>
      <c r="M40" s="74">
        <v>0</v>
      </c>
      <c r="N40" s="73">
        <v>240.69</v>
      </c>
      <c r="O40" s="46">
        <v>275</v>
      </c>
      <c r="P40" s="46">
        <v>0</v>
      </c>
      <c r="Q40" s="46">
        <v>0</v>
      </c>
      <c r="R40" s="46">
        <v>0</v>
      </c>
      <c r="S40" s="74">
        <v>0</v>
      </c>
      <c r="W40">
        <v>0</v>
      </c>
      <c r="X40">
        <v>75</v>
      </c>
      <c r="Y40">
        <v>4.8099999999999996</v>
      </c>
      <c r="Z40">
        <v>50</v>
      </c>
      <c r="AA40">
        <v>0</v>
      </c>
      <c r="AB40">
        <v>0</v>
      </c>
      <c r="AC40">
        <v>0.77</v>
      </c>
      <c r="AD40">
        <v>2.2000000000000002</v>
      </c>
      <c r="AE40">
        <v>28.84</v>
      </c>
      <c r="AF40">
        <v>15.86</v>
      </c>
      <c r="AG40">
        <v>0.96</v>
      </c>
      <c r="AH40">
        <v>8.17</v>
      </c>
      <c r="AI40">
        <v>100</v>
      </c>
      <c r="AJ40">
        <v>0</v>
      </c>
      <c r="AK40">
        <v>0</v>
      </c>
      <c r="AL40">
        <v>50</v>
      </c>
      <c r="AM40">
        <v>240.69</v>
      </c>
      <c r="AN40">
        <v>0</v>
      </c>
    </row>
    <row r="41" spans="1:40">
      <c r="A41" t="s">
        <v>330</v>
      </c>
      <c r="G41" t="s">
        <v>83</v>
      </c>
      <c r="H41" s="73">
        <v>0.77</v>
      </c>
      <c r="I41" s="46">
        <v>0</v>
      </c>
      <c r="J41" s="46">
        <v>2.2000000000000002</v>
      </c>
      <c r="K41" s="46">
        <v>52.870000000000005</v>
      </c>
      <c r="L41" s="46">
        <v>5.77</v>
      </c>
      <c r="M41" s="74">
        <v>0</v>
      </c>
      <c r="N41" s="73">
        <v>240.69</v>
      </c>
      <c r="O41" s="46">
        <v>275</v>
      </c>
      <c r="P41" s="46">
        <v>0</v>
      </c>
      <c r="Q41" s="46">
        <v>0</v>
      </c>
      <c r="R41" s="46">
        <v>0</v>
      </c>
      <c r="S41" s="74">
        <v>0</v>
      </c>
      <c r="W41">
        <v>0</v>
      </c>
      <c r="X41">
        <v>75</v>
      </c>
      <c r="Y41">
        <v>4.8099999999999996</v>
      </c>
      <c r="Z41">
        <v>50</v>
      </c>
      <c r="AA41">
        <v>0</v>
      </c>
      <c r="AB41">
        <v>0</v>
      </c>
      <c r="AC41">
        <v>0.77</v>
      </c>
      <c r="AD41">
        <v>2.2000000000000002</v>
      </c>
      <c r="AE41">
        <v>28.84</v>
      </c>
      <c r="AF41">
        <v>15.86</v>
      </c>
      <c r="AG41">
        <v>0.96</v>
      </c>
      <c r="AH41">
        <v>8.17</v>
      </c>
      <c r="AI41">
        <v>100</v>
      </c>
      <c r="AJ41">
        <v>0</v>
      </c>
      <c r="AK41">
        <v>0</v>
      </c>
      <c r="AL41">
        <v>50</v>
      </c>
      <c r="AM41">
        <v>240.69</v>
      </c>
      <c r="AN41">
        <v>0</v>
      </c>
    </row>
    <row r="42" spans="1:40">
      <c r="A42" t="s">
        <v>331</v>
      </c>
      <c r="G42" t="s">
        <v>84</v>
      </c>
      <c r="H42" s="73">
        <v>0.77</v>
      </c>
      <c r="I42" s="46">
        <v>0</v>
      </c>
      <c r="J42" s="46">
        <v>2.2000000000000002</v>
      </c>
      <c r="K42" s="46">
        <v>52.870000000000005</v>
      </c>
      <c r="L42" s="46">
        <v>5.77</v>
      </c>
      <c r="M42" s="74">
        <v>0</v>
      </c>
      <c r="N42" s="73">
        <v>240.69</v>
      </c>
      <c r="O42" s="46">
        <v>275</v>
      </c>
      <c r="P42" s="46">
        <v>0</v>
      </c>
      <c r="Q42" s="46">
        <v>0</v>
      </c>
      <c r="R42" s="46">
        <v>0</v>
      </c>
      <c r="S42" s="74">
        <v>0</v>
      </c>
      <c r="W42">
        <v>0</v>
      </c>
      <c r="X42">
        <v>75</v>
      </c>
      <c r="Y42">
        <v>4.8099999999999996</v>
      </c>
      <c r="Z42">
        <v>50</v>
      </c>
      <c r="AA42">
        <v>0</v>
      </c>
      <c r="AB42">
        <v>0</v>
      </c>
      <c r="AC42">
        <v>0.77</v>
      </c>
      <c r="AD42">
        <v>2.2000000000000002</v>
      </c>
      <c r="AE42">
        <v>28.84</v>
      </c>
      <c r="AF42">
        <v>15.86</v>
      </c>
      <c r="AG42">
        <v>0.96</v>
      </c>
      <c r="AH42">
        <v>8.17</v>
      </c>
      <c r="AI42">
        <v>100</v>
      </c>
      <c r="AJ42">
        <v>0</v>
      </c>
      <c r="AK42">
        <v>0</v>
      </c>
      <c r="AL42">
        <v>50</v>
      </c>
      <c r="AM42">
        <v>240.69</v>
      </c>
      <c r="AN42">
        <v>0</v>
      </c>
    </row>
    <row r="43" spans="1:40">
      <c r="A43" t="s">
        <v>337</v>
      </c>
      <c r="G43" t="s">
        <v>85</v>
      </c>
      <c r="H43" s="73">
        <v>0.77</v>
      </c>
      <c r="I43" s="46">
        <v>0</v>
      </c>
      <c r="J43" s="46">
        <v>2.2999999999999998</v>
      </c>
      <c r="K43" s="46">
        <v>52.870000000000005</v>
      </c>
      <c r="L43" s="46">
        <v>5.77</v>
      </c>
      <c r="M43" s="74">
        <v>0</v>
      </c>
      <c r="N43" s="73">
        <v>240.69</v>
      </c>
      <c r="O43" s="46">
        <v>275</v>
      </c>
      <c r="P43" s="46">
        <v>0</v>
      </c>
      <c r="Q43" s="46">
        <v>0</v>
      </c>
      <c r="R43" s="46">
        <v>0</v>
      </c>
      <c r="S43" s="74">
        <v>0</v>
      </c>
      <c r="W43">
        <v>0</v>
      </c>
      <c r="X43">
        <v>75</v>
      </c>
      <c r="Y43">
        <v>4.8099999999999996</v>
      </c>
      <c r="Z43">
        <v>50</v>
      </c>
      <c r="AA43">
        <v>0</v>
      </c>
      <c r="AB43">
        <v>0</v>
      </c>
      <c r="AC43">
        <v>0.77</v>
      </c>
      <c r="AD43">
        <v>2.2999999999999998</v>
      </c>
      <c r="AE43">
        <v>28.84</v>
      </c>
      <c r="AF43">
        <v>15.86</v>
      </c>
      <c r="AG43">
        <v>0.96</v>
      </c>
      <c r="AH43">
        <v>8.17</v>
      </c>
      <c r="AI43">
        <v>100</v>
      </c>
      <c r="AJ43">
        <v>0</v>
      </c>
      <c r="AK43">
        <v>0</v>
      </c>
      <c r="AL43">
        <v>50</v>
      </c>
      <c r="AM43">
        <v>240.69</v>
      </c>
      <c r="AN43">
        <v>0</v>
      </c>
    </row>
    <row r="44" spans="1:40">
      <c r="A44" t="s">
        <v>339</v>
      </c>
      <c r="G44" t="s">
        <v>86</v>
      </c>
      <c r="H44" s="73">
        <v>0.77</v>
      </c>
      <c r="I44" s="46">
        <v>0</v>
      </c>
      <c r="J44" s="46">
        <v>2.2999999999999998</v>
      </c>
      <c r="K44" s="46">
        <v>52.870000000000005</v>
      </c>
      <c r="L44" s="46">
        <v>5.77</v>
      </c>
      <c r="M44" s="74">
        <v>0</v>
      </c>
      <c r="N44" s="73">
        <v>240.69</v>
      </c>
      <c r="O44" s="46">
        <v>275</v>
      </c>
      <c r="P44" s="46">
        <v>0</v>
      </c>
      <c r="Q44" s="46">
        <v>0</v>
      </c>
      <c r="R44" s="46">
        <v>0</v>
      </c>
      <c r="S44" s="74">
        <v>0</v>
      </c>
      <c r="W44">
        <v>0</v>
      </c>
      <c r="X44">
        <v>75</v>
      </c>
      <c r="Y44">
        <v>4.8099999999999996</v>
      </c>
      <c r="Z44">
        <v>50</v>
      </c>
      <c r="AA44">
        <v>0</v>
      </c>
      <c r="AB44">
        <v>0</v>
      </c>
      <c r="AC44">
        <v>0.77</v>
      </c>
      <c r="AD44">
        <v>2.2999999999999998</v>
      </c>
      <c r="AE44">
        <v>28.84</v>
      </c>
      <c r="AF44">
        <v>15.86</v>
      </c>
      <c r="AG44">
        <v>0.96</v>
      </c>
      <c r="AH44">
        <v>8.17</v>
      </c>
      <c r="AI44">
        <v>100</v>
      </c>
      <c r="AJ44">
        <v>0</v>
      </c>
      <c r="AK44">
        <v>0</v>
      </c>
      <c r="AL44">
        <v>50</v>
      </c>
      <c r="AM44">
        <v>240.69</v>
      </c>
      <c r="AN44">
        <v>0</v>
      </c>
    </row>
    <row r="45" spans="1:40">
      <c r="A45" t="s">
        <v>358</v>
      </c>
      <c r="G45" t="s">
        <v>87</v>
      </c>
      <c r="H45" s="73">
        <v>0.77</v>
      </c>
      <c r="I45" s="46">
        <v>0</v>
      </c>
      <c r="J45" s="46">
        <v>2.2999999999999998</v>
      </c>
      <c r="K45" s="46">
        <v>52.870000000000005</v>
      </c>
      <c r="L45" s="46">
        <v>5.77</v>
      </c>
      <c r="M45" s="74">
        <v>0</v>
      </c>
      <c r="N45" s="73">
        <v>240.69</v>
      </c>
      <c r="O45" s="46">
        <v>275</v>
      </c>
      <c r="P45" s="46">
        <v>0</v>
      </c>
      <c r="Q45" s="46">
        <v>0</v>
      </c>
      <c r="R45" s="46">
        <v>0</v>
      </c>
      <c r="S45" s="74">
        <v>0</v>
      </c>
      <c r="W45">
        <v>0</v>
      </c>
      <c r="X45">
        <v>75</v>
      </c>
      <c r="Y45">
        <v>4.8099999999999996</v>
      </c>
      <c r="Z45">
        <v>50</v>
      </c>
      <c r="AA45">
        <v>0</v>
      </c>
      <c r="AB45">
        <v>0</v>
      </c>
      <c r="AC45">
        <v>0.77</v>
      </c>
      <c r="AD45">
        <v>2.2999999999999998</v>
      </c>
      <c r="AE45">
        <v>28.84</v>
      </c>
      <c r="AF45">
        <v>15.86</v>
      </c>
      <c r="AG45">
        <v>0.96</v>
      </c>
      <c r="AH45">
        <v>8.17</v>
      </c>
      <c r="AI45">
        <v>100</v>
      </c>
      <c r="AJ45">
        <v>0</v>
      </c>
      <c r="AK45">
        <v>0</v>
      </c>
      <c r="AL45">
        <v>50</v>
      </c>
      <c r="AM45">
        <v>240.69</v>
      </c>
      <c r="AN45">
        <v>0</v>
      </c>
    </row>
    <row r="46" spans="1:40">
      <c r="A46" t="s">
        <v>359</v>
      </c>
      <c r="G46" t="s">
        <v>88</v>
      </c>
      <c r="H46" s="73">
        <v>0.77</v>
      </c>
      <c r="I46" s="46">
        <v>0</v>
      </c>
      <c r="J46" s="46">
        <v>2.2999999999999998</v>
      </c>
      <c r="K46" s="46">
        <v>52.870000000000005</v>
      </c>
      <c r="L46" s="46">
        <v>5.77</v>
      </c>
      <c r="M46" s="74">
        <v>0</v>
      </c>
      <c r="N46" s="73">
        <v>240.69</v>
      </c>
      <c r="O46" s="46">
        <v>275</v>
      </c>
      <c r="P46" s="46">
        <v>0</v>
      </c>
      <c r="Q46" s="46">
        <v>0</v>
      </c>
      <c r="R46" s="46">
        <v>0</v>
      </c>
      <c r="S46" s="74">
        <v>0</v>
      </c>
      <c r="W46">
        <v>0</v>
      </c>
      <c r="X46">
        <v>75</v>
      </c>
      <c r="Y46">
        <v>4.8099999999999996</v>
      </c>
      <c r="Z46">
        <v>50</v>
      </c>
      <c r="AA46">
        <v>0</v>
      </c>
      <c r="AB46">
        <v>0</v>
      </c>
      <c r="AC46">
        <v>0.77</v>
      </c>
      <c r="AD46">
        <v>2.2999999999999998</v>
      </c>
      <c r="AE46">
        <v>28.84</v>
      </c>
      <c r="AF46">
        <v>15.86</v>
      </c>
      <c r="AG46">
        <v>0.96</v>
      </c>
      <c r="AH46">
        <v>8.17</v>
      </c>
      <c r="AI46">
        <v>100</v>
      </c>
      <c r="AJ46">
        <v>0</v>
      </c>
      <c r="AK46">
        <v>0</v>
      </c>
      <c r="AL46">
        <v>50</v>
      </c>
      <c r="AM46">
        <v>240.69</v>
      </c>
      <c r="AN46">
        <v>0</v>
      </c>
    </row>
    <row r="47" spans="1:40">
      <c r="A47" t="s">
        <v>360</v>
      </c>
      <c r="G47" t="s">
        <v>89</v>
      </c>
      <c r="H47" s="73">
        <v>0.77</v>
      </c>
      <c r="I47" s="46">
        <v>0</v>
      </c>
      <c r="J47" s="46">
        <v>2.2999999999999998</v>
      </c>
      <c r="K47" s="46">
        <v>52.870000000000005</v>
      </c>
      <c r="L47" s="46">
        <v>5.77</v>
      </c>
      <c r="M47" s="74">
        <v>0</v>
      </c>
      <c r="N47" s="73">
        <v>240.69</v>
      </c>
      <c r="O47" s="46">
        <v>325</v>
      </c>
      <c r="P47" s="46">
        <v>0</v>
      </c>
      <c r="Q47" s="46">
        <v>0</v>
      </c>
      <c r="R47" s="46">
        <v>0</v>
      </c>
      <c r="S47" s="74">
        <v>0</v>
      </c>
      <c r="W47">
        <v>0</v>
      </c>
      <c r="X47">
        <v>75</v>
      </c>
      <c r="Y47">
        <v>4.8099999999999996</v>
      </c>
      <c r="Z47">
        <v>100</v>
      </c>
      <c r="AA47">
        <v>0</v>
      </c>
      <c r="AB47">
        <v>0</v>
      </c>
      <c r="AC47">
        <v>0.77</v>
      </c>
      <c r="AD47">
        <v>2.2999999999999998</v>
      </c>
      <c r="AE47">
        <v>28.84</v>
      </c>
      <c r="AF47">
        <v>15.86</v>
      </c>
      <c r="AG47">
        <v>0.96</v>
      </c>
      <c r="AH47">
        <v>8.17</v>
      </c>
      <c r="AI47">
        <v>100</v>
      </c>
      <c r="AJ47">
        <v>0</v>
      </c>
      <c r="AK47">
        <v>0</v>
      </c>
      <c r="AL47">
        <v>50</v>
      </c>
      <c r="AM47">
        <v>240.69</v>
      </c>
      <c r="AN47">
        <v>0</v>
      </c>
    </row>
    <row r="48" spans="1:40">
      <c r="A48" t="s">
        <v>364</v>
      </c>
      <c r="G48" t="s">
        <v>90</v>
      </c>
      <c r="H48" s="73">
        <v>0.77</v>
      </c>
      <c r="I48" s="46">
        <v>0</v>
      </c>
      <c r="J48" s="46">
        <v>2.2999999999999998</v>
      </c>
      <c r="K48" s="46">
        <v>52.870000000000005</v>
      </c>
      <c r="L48" s="46">
        <v>5.77</v>
      </c>
      <c r="M48" s="74">
        <v>0</v>
      </c>
      <c r="N48" s="73">
        <v>240.69</v>
      </c>
      <c r="O48" s="46">
        <v>325</v>
      </c>
      <c r="P48" s="46">
        <v>0</v>
      </c>
      <c r="Q48" s="46">
        <v>0</v>
      </c>
      <c r="R48" s="46">
        <v>0</v>
      </c>
      <c r="S48" s="74">
        <v>0</v>
      </c>
      <c r="W48">
        <v>0</v>
      </c>
      <c r="X48">
        <v>75</v>
      </c>
      <c r="Y48">
        <v>4.8099999999999996</v>
      </c>
      <c r="Z48">
        <v>100</v>
      </c>
      <c r="AA48">
        <v>0</v>
      </c>
      <c r="AB48">
        <v>0</v>
      </c>
      <c r="AC48">
        <v>0.77</v>
      </c>
      <c r="AD48">
        <v>2.2999999999999998</v>
      </c>
      <c r="AE48">
        <v>28.84</v>
      </c>
      <c r="AF48">
        <v>15.86</v>
      </c>
      <c r="AG48">
        <v>0.96</v>
      </c>
      <c r="AH48">
        <v>8.17</v>
      </c>
      <c r="AI48">
        <v>100</v>
      </c>
      <c r="AJ48">
        <v>0</v>
      </c>
      <c r="AK48">
        <v>0</v>
      </c>
      <c r="AL48">
        <v>50</v>
      </c>
      <c r="AM48">
        <v>240.69</v>
      </c>
      <c r="AN48">
        <v>0</v>
      </c>
    </row>
    <row r="49" spans="1:40">
      <c r="A49" t="s">
        <v>365</v>
      </c>
      <c r="G49" t="s">
        <v>91</v>
      </c>
      <c r="H49" s="73">
        <v>0.77</v>
      </c>
      <c r="I49" s="46">
        <v>0</v>
      </c>
      <c r="J49" s="46">
        <v>2.2999999999999998</v>
      </c>
      <c r="K49" s="46">
        <v>52.870000000000005</v>
      </c>
      <c r="L49" s="46">
        <v>5.77</v>
      </c>
      <c r="M49" s="74">
        <v>0</v>
      </c>
      <c r="N49" s="73">
        <v>240.69</v>
      </c>
      <c r="O49" s="46">
        <v>325</v>
      </c>
      <c r="P49" s="46">
        <v>0</v>
      </c>
      <c r="Q49" s="46">
        <v>0</v>
      </c>
      <c r="R49" s="46">
        <v>0</v>
      </c>
      <c r="S49" s="74">
        <v>0</v>
      </c>
      <c r="W49">
        <v>0</v>
      </c>
      <c r="X49">
        <v>75</v>
      </c>
      <c r="Y49">
        <v>4.8099999999999996</v>
      </c>
      <c r="Z49">
        <v>100</v>
      </c>
      <c r="AA49">
        <v>0</v>
      </c>
      <c r="AB49">
        <v>0</v>
      </c>
      <c r="AC49">
        <v>0.77</v>
      </c>
      <c r="AD49">
        <v>2.2999999999999998</v>
      </c>
      <c r="AE49">
        <v>28.84</v>
      </c>
      <c r="AF49">
        <v>15.86</v>
      </c>
      <c r="AG49">
        <v>0.96</v>
      </c>
      <c r="AH49">
        <v>8.17</v>
      </c>
      <c r="AI49">
        <v>100</v>
      </c>
      <c r="AJ49">
        <v>0</v>
      </c>
      <c r="AK49">
        <v>0</v>
      </c>
      <c r="AL49">
        <v>50</v>
      </c>
      <c r="AM49">
        <v>240.69</v>
      </c>
      <c r="AN49">
        <v>0</v>
      </c>
    </row>
    <row r="50" spans="1:40">
      <c r="A50" t="s">
        <v>366</v>
      </c>
      <c r="G50" t="s">
        <v>92</v>
      </c>
      <c r="H50" s="73">
        <v>0.77</v>
      </c>
      <c r="I50" s="46">
        <v>0</v>
      </c>
      <c r="J50" s="46">
        <v>2.2999999999999998</v>
      </c>
      <c r="K50" s="46">
        <v>52.870000000000005</v>
      </c>
      <c r="L50" s="46">
        <v>5.77</v>
      </c>
      <c r="M50" s="74">
        <v>0</v>
      </c>
      <c r="N50" s="73">
        <v>240.69</v>
      </c>
      <c r="O50" s="46">
        <v>325</v>
      </c>
      <c r="P50" s="46">
        <v>0</v>
      </c>
      <c r="Q50" s="46">
        <v>0</v>
      </c>
      <c r="R50" s="46">
        <v>0</v>
      </c>
      <c r="S50" s="74">
        <v>0</v>
      </c>
      <c r="W50">
        <v>0</v>
      </c>
      <c r="X50">
        <v>75</v>
      </c>
      <c r="Y50">
        <v>4.8099999999999996</v>
      </c>
      <c r="Z50">
        <v>100</v>
      </c>
      <c r="AA50">
        <v>0</v>
      </c>
      <c r="AB50">
        <v>0</v>
      </c>
      <c r="AC50">
        <v>0.77</v>
      </c>
      <c r="AD50">
        <v>2.2999999999999998</v>
      </c>
      <c r="AE50">
        <v>28.84</v>
      </c>
      <c r="AF50">
        <v>15.86</v>
      </c>
      <c r="AG50">
        <v>0.96</v>
      </c>
      <c r="AH50">
        <v>8.17</v>
      </c>
      <c r="AI50">
        <v>100</v>
      </c>
      <c r="AJ50">
        <v>0</v>
      </c>
      <c r="AK50">
        <v>0</v>
      </c>
      <c r="AL50">
        <v>50</v>
      </c>
      <c r="AM50">
        <v>240.69</v>
      </c>
      <c r="AN50">
        <v>0</v>
      </c>
    </row>
    <row r="51" spans="1:40">
      <c r="A51" t="s">
        <v>367</v>
      </c>
      <c r="G51" t="s">
        <v>93</v>
      </c>
      <c r="H51" s="73">
        <v>0.77</v>
      </c>
      <c r="I51" s="46">
        <v>0</v>
      </c>
      <c r="J51" s="46">
        <v>2.2999999999999998</v>
      </c>
      <c r="K51" s="46">
        <v>52.870000000000005</v>
      </c>
      <c r="L51" s="46">
        <v>5.77</v>
      </c>
      <c r="M51" s="74">
        <v>0</v>
      </c>
      <c r="N51" s="73">
        <v>240.69</v>
      </c>
      <c r="O51" s="46">
        <v>325</v>
      </c>
      <c r="P51" s="46">
        <v>0</v>
      </c>
      <c r="Q51" s="46">
        <v>0</v>
      </c>
      <c r="R51" s="46">
        <v>0</v>
      </c>
      <c r="S51" s="74">
        <v>0</v>
      </c>
      <c r="W51">
        <v>0</v>
      </c>
      <c r="X51">
        <v>75</v>
      </c>
      <c r="Y51">
        <v>4.8099999999999996</v>
      </c>
      <c r="Z51">
        <v>100</v>
      </c>
      <c r="AA51">
        <v>0</v>
      </c>
      <c r="AB51">
        <v>0</v>
      </c>
      <c r="AC51">
        <v>0.77</v>
      </c>
      <c r="AD51">
        <v>2.2999999999999998</v>
      </c>
      <c r="AE51">
        <v>28.84</v>
      </c>
      <c r="AF51">
        <v>15.86</v>
      </c>
      <c r="AG51">
        <v>0.96</v>
      </c>
      <c r="AH51">
        <v>8.17</v>
      </c>
      <c r="AI51">
        <v>100</v>
      </c>
      <c r="AJ51">
        <v>0</v>
      </c>
      <c r="AK51">
        <v>0</v>
      </c>
      <c r="AL51">
        <v>50</v>
      </c>
      <c r="AM51">
        <v>240.69</v>
      </c>
      <c r="AN51">
        <v>0</v>
      </c>
    </row>
    <row r="52" spans="1:40">
      <c r="A52" t="s">
        <v>368</v>
      </c>
      <c r="G52" t="s">
        <v>94</v>
      </c>
      <c r="H52" s="73">
        <v>0.77</v>
      </c>
      <c r="I52" s="46">
        <v>0</v>
      </c>
      <c r="J52" s="46">
        <v>2.2999999999999998</v>
      </c>
      <c r="K52" s="46">
        <v>52.870000000000005</v>
      </c>
      <c r="L52" s="46">
        <v>5.77</v>
      </c>
      <c r="M52" s="74">
        <v>0</v>
      </c>
      <c r="N52" s="73">
        <v>240.69</v>
      </c>
      <c r="O52" s="46">
        <v>325</v>
      </c>
      <c r="P52" s="46">
        <v>0</v>
      </c>
      <c r="Q52" s="46">
        <v>0</v>
      </c>
      <c r="R52" s="46">
        <v>0</v>
      </c>
      <c r="S52" s="74">
        <v>0</v>
      </c>
      <c r="W52">
        <v>0</v>
      </c>
      <c r="X52">
        <v>75</v>
      </c>
      <c r="Y52">
        <v>4.8099999999999996</v>
      </c>
      <c r="Z52">
        <v>100</v>
      </c>
      <c r="AA52">
        <v>0</v>
      </c>
      <c r="AB52">
        <v>0</v>
      </c>
      <c r="AC52">
        <v>0.77</v>
      </c>
      <c r="AD52">
        <v>2.2999999999999998</v>
      </c>
      <c r="AE52">
        <v>28.84</v>
      </c>
      <c r="AF52">
        <v>15.86</v>
      </c>
      <c r="AG52">
        <v>0.96</v>
      </c>
      <c r="AH52">
        <v>8.17</v>
      </c>
      <c r="AI52">
        <v>100</v>
      </c>
      <c r="AJ52">
        <v>0</v>
      </c>
      <c r="AK52">
        <v>0</v>
      </c>
      <c r="AL52">
        <v>50</v>
      </c>
      <c r="AM52">
        <v>240.69</v>
      </c>
      <c r="AN52">
        <v>0</v>
      </c>
    </row>
    <row r="53" spans="1:40">
      <c r="A53" t="s">
        <v>400</v>
      </c>
      <c r="G53" t="s">
        <v>95</v>
      </c>
      <c r="H53" s="73">
        <v>0.77</v>
      </c>
      <c r="I53" s="46">
        <v>0</v>
      </c>
      <c r="J53" s="46">
        <v>2.2999999999999998</v>
      </c>
      <c r="K53" s="46">
        <v>52.870000000000005</v>
      </c>
      <c r="L53" s="46">
        <v>5.77</v>
      </c>
      <c r="M53" s="74">
        <v>0</v>
      </c>
      <c r="N53" s="73">
        <v>240.69</v>
      </c>
      <c r="O53" s="46">
        <v>325</v>
      </c>
      <c r="P53" s="46">
        <v>0</v>
      </c>
      <c r="Q53" s="46">
        <v>0</v>
      </c>
      <c r="R53" s="46">
        <v>0</v>
      </c>
      <c r="S53" s="74">
        <v>0</v>
      </c>
      <c r="W53">
        <v>0</v>
      </c>
      <c r="X53">
        <v>75</v>
      </c>
      <c r="Y53">
        <v>4.8099999999999996</v>
      </c>
      <c r="Z53">
        <v>100</v>
      </c>
      <c r="AA53">
        <v>0</v>
      </c>
      <c r="AB53">
        <v>0</v>
      </c>
      <c r="AC53">
        <v>0.77</v>
      </c>
      <c r="AD53">
        <v>2.2999999999999998</v>
      </c>
      <c r="AE53">
        <v>28.84</v>
      </c>
      <c r="AF53">
        <v>15.86</v>
      </c>
      <c r="AG53">
        <v>0.96</v>
      </c>
      <c r="AH53">
        <v>8.17</v>
      </c>
      <c r="AI53">
        <v>100</v>
      </c>
      <c r="AJ53">
        <v>0</v>
      </c>
      <c r="AK53">
        <v>0</v>
      </c>
      <c r="AL53">
        <v>50</v>
      </c>
      <c r="AM53">
        <v>240.69</v>
      </c>
      <c r="AN53">
        <v>0</v>
      </c>
    </row>
    <row r="54" spans="1:40">
      <c r="A54" t="s">
        <v>399</v>
      </c>
      <c r="G54" t="s">
        <v>96</v>
      </c>
      <c r="H54" s="73">
        <v>0.77</v>
      </c>
      <c r="I54" s="46">
        <v>0</v>
      </c>
      <c r="J54" s="46">
        <v>2.2999999999999998</v>
      </c>
      <c r="K54" s="46">
        <v>52.870000000000005</v>
      </c>
      <c r="L54" s="46">
        <v>5.77</v>
      </c>
      <c r="M54" s="74">
        <v>0</v>
      </c>
      <c r="N54" s="73">
        <v>240.69</v>
      </c>
      <c r="O54" s="46">
        <v>325</v>
      </c>
      <c r="P54" s="46">
        <v>0</v>
      </c>
      <c r="Q54" s="46">
        <v>0</v>
      </c>
      <c r="R54" s="46">
        <v>0</v>
      </c>
      <c r="S54" s="74">
        <v>0</v>
      </c>
      <c r="W54">
        <v>0</v>
      </c>
      <c r="X54">
        <v>75</v>
      </c>
      <c r="Y54">
        <v>4.8099999999999996</v>
      </c>
      <c r="Z54">
        <v>100</v>
      </c>
      <c r="AA54">
        <v>0</v>
      </c>
      <c r="AB54">
        <v>0</v>
      </c>
      <c r="AC54">
        <v>0.77</v>
      </c>
      <c r="AD54">
        <v>2.2999999999999998</v>
      </c>
      <c r="AE54">
        <v>28.84</v>
      </c>
      <c r="AF54">
        <v>15.86</v>
      </c>
      <c r="AG54">
        <v>0.96</v>
      </c>
      <c r="AH54">
        <v>8.17</v>
      </c>
      <c r="AI54">
        <v>100</v>
      </c>
      <c r="AJ54">
        <v>0</v>
      </c>
      <c r="AK54">
        <v>0</v>
      </c>
      <c r="AL54">
        <v>50</v>
      </c>
      <c r="AM54">
        <v>240.69</v>
      </c>
      <c r="AN54">
        <v>0</v>
      </c>
    </row>
    <row r="55" spans="1:40">
      <c r="A55" t="s">
        <v>401</v>
      </c>
      <c r="G55" t="s">
        <v>97</v>
      </c>
      <c r="H55" s="73">
        <v>0.77</v>
      </c>
      <c r="I55" s="46">
        <v>0</v>
      </c>
      <c r="J55" s="46">
        <v>2.2000000000000002</v>
      </c>
      <c r="K55" s="46">
        <v>52.870000000000005</v>
      </c>
      <c r="L55" s="46">
        <v>5.77</v>
      </c>
      <c r="M55" s="74">
        <v>0</v>
      </c>
      <c r="N55" s="73">
        <v>240.69</v>
      </c>
      <c r="O55" s="46">
        <v>325</v>
      </c>
      <c r="P55" s="46">
        <v>0</v>
      </c>
      <c r="Q55" s="46">
        <v>0</v>
      </c>
      <c r="R55" s="46">
        <v>0</v>
      </c>
      <c r="S55" s="74">
        <v>0</v>
      </c>
      <c r="W55">
        <v>0</v>
      </c>
      <c r="X55">
        <v>75</v>
      </c>
      <c r="Y55">
        <v>4.8099999999999996</v>
      </c>
      <c r="Z55">
        <v>100</v>
      </c>
      <c r="AA55">
        <v>0</v>
      </c>
      <c r="AB55">
        <v>0</v>
      </c>
      <c r="AC55">
        <v>0.77</v>
      </c>
      <c r="AD55">
        <v>2.2000000000000002</v>
      </c>
      <c r="AE55">
        <v>28.84</v>
      </c>
      <c r="AF55">
        <v>15.86</v>
      </c>
      <c r="AG55">
        <v>0.96</v>
      </c>
      <c r="AH55">
        <v>8.17</v>
      </c>
      <c r="AI55">
        <v>100</v>
      </c>
      <c r="AJ55">
        <v>0</v>
      </c>
      <c r="AK55">
        <v>0</v>
      </c>
      <c r="AL55">
        <v>50</v>
      </c>
      <c r="AM55">
        <v>240.69</v>
      </c>
      <c r="AN55">
        <v>0</v>
      </c>
    </row>
    <row r="56" spans="1:40">
      <c r="A56" t="s">
        <v>401</v>
      </c>
      <c r="G56" t="s">
        <v>98</v>
      </c>
      <c r="H56" s="73">
        <v>0.77</v>
      </c>
      <c r="I56" s="46">
        <v>0</v>
      </c>
      <c r="J56" s="46">
        <v>2.2000000000000002</v>
      </c>
      <c r="K56" s="46">
        <v>52.870000000000005</v>
      </c>
      <c r="L56" s="46">
        <v>5.77</v>
      </c>
      <c r="M56" s="74">
        <v>0</v>
      </c>
      <c r="N56" s="73">
        <v>240.69</v>
      </c>
      <c r="O56" s="46">
        <v>325</v>
      </c>
      <c r="P56" s="46">
        <v>0</v>
      </c>
      <c r="Q56" s="46">
        <v>0</v>
      </c>
      <c r="R56" s="46">
        <v>0</v>
      </c>
      <c r="S56" s="74">
        <v>0</v>
      </c>
      <c r="W56">
        <v>0</v>
      </c>
      <c r="X56">
        <v>75</v>
      </c>
      <c r="Y56">
        <v>4.8099999999999996</v>
      </c>
      <c r="Z56">
        <v>100</v>
      </c>
      <c r="AA56">
        <v>0</v>
      </c>
      <c r="AB56">
        <v>0</v>
      </c>
      <c r="AC56">
        <v>0.77</v>
      </c>
      <c r="AD56">
        <v>2.2000000000000002</v>
      </c>
      <c r="AE56">
        <v>28.84</v>
      </c>
      <c r="AF56">
        <v>15.86</v>
      </c>
      <c r="AG56">
        <v>0.96</v>
      </c>
      <c r="AH56">
        <v>8.17</v>
      </c>
      <c r="AI56">
        <v>100</v>
      </c>
      <c r="AJ56">
        <v>0</v>
      </c>
      <c r="AK56">
        <v>0</v>
      </c>
      <c r="AL56">
        <v>50</v>
      </c>
      <c r="AM56">
        <v>240.69</v>
      </c>
      <c r="AN56">
        <v>0</v>
      </c>
    </row>
    <row r="57" spans="1:40">
      <c r="G57" t="s">
        <v>99</v>
      </c>
      <c r="H57" s="73">
        <v>0.77</v>
      </c>
      <c r="I57" s="46">
        <v>0</v>
      </c>
      <c r="J57" s="46">
        <v>2.2000000000000002</v>
      </c>
      <c r="K57" s="46">
        <v>52.870000000000005</v>
      </c>
      <c r="L57" s="46">
        <v>5.77</v>
      </c>
      <c r="M57" s="74">
        <v>0</v>
      </c>
      <c r="N57" s="73">
        <v>240.69</v>
      </c>
      <c r="O57" s="46">
        <v>325</v>
      </c>
      <c r="P57" s="46">
        <v>0</v>
      </c>
      <c r="Q57" s="46">
        <v>0</v>
      </c>
      <c r="R57" s="46">
        <v>0</v>
      </c>
      <c r="S57" s="74">
        <v>0</v>
      </c>
      <c r="W57">
        <v>0</v>
      </c>
      <c r="X57">
        <v>75</v>
      </c>
      <c r="Y57">
        <v>4.8099999999999996</v>
      </c>
      <c r="Z57">
        <v>100</v>
      </c>
      <c r="AA57">
        <v>0</v>
      </c>
      <c r="AB57">
        <v>0</v>
      </c>
      <c r="AC57">
        <v>0.77</v>
      </c>
      <c r="AD57">
        <v>2.2000000000000002</v>
      </c>
      <c r="AE57">
        <v>28.84</v>
      </c>
      <c r="AF57">
        <v>15.86</v>
      </c>
      <c r="AG57">
        <v>0.96</v>
      </c>
      <c r="AH57">
        <v>8.17</v>
      </c>
      <c r="AI57">
        <v>100</v>
      </c>
      <c r="AJ57">
        <v>0</v>
      </c>
      <c r="AK57">
        <v>0</v>
      </c>
      <c r="AL57">
        <v>50</v>
      </c>
      <c r="AM57">
        <v>240.69</v>
      </c>
      <c r="AN57">
        <v>0</v>
      </c>
    </row>
    <row r="58" spans="1:40">
      <c r="G58" t="s">
        <v>100</v>
      </c>
      <c r="H58" s="73">
        <v>0.77</v>
      </c>
      <c r="I58" s="46">
        <v>0</v>
      </c>
      <c r="J58" s="46">
        <v>2.2000000000000002</v>
      </c>
      <c r="K58" s="46">
        <v>52.870000000000005</v>
      </c>
      <c r="L58" s="46">
        <v>5.77</v>
      </c>
      <c r="M58" s="74">
        <v>0</v>
      </c>
      <c r="N58" s="73">
        <v>240.69</v>
      </c>
      <c r="O58" s="46">
        <v>325</v>
      </c>
      <c r="P58" s="46">
        <v>0</v>
      </c>
      <c r="Q58" s="46">
        <v>0</v>
      </c>
      <c r="R58" s="46">
        <v>0</v>
      </c>
      <c r="S58" s="74">
        <v>0</v>
      </c>
      <c r="W58">
        <v>0</v>
      </c>
      <c r="X58">
        <v>75</v>
      </c>
      <c r="Y58">
        <v>4.8099999999999996</v>
      </c>
      <c r="Z58">
        <v>100</v>
      </c>
      <c r="AA58">
        <v>0</v>
      </c>
      <c r="AB58">
        <v>0</v>
      </c>
      <c r="AC58">
        <v>0.77</v>
      </c>
      <c r="AD58">
        <v>2.2000000000000002</v>
      </c>
      <c r="AE58">
        <v>28.84</v>
      </c>
      <c r="AF58">
        <v>15.86</v>
      </c>
      <c r="AG58">
        <v>0.96</v>
      </c>
      <c r="AH58">
        <v>8.17</v>
      </c>
      <c r="AI58">
        <v>100</v>
      </c>
      <c r="AJ58">
        <v>0</v>
      </c>
      <c r="AK58">
        <v>0</v>
      </c>
      <c r="AL58">
        <v>50</v>
      </c>
      <c r="AM58">
        <v>240.69</v>
      </c>
      <c r="AN58">
        <v>0</v>
      </c>
    </row>
    <row r="59" spans="1:40">
      <c r="G59" t="s">
        <v>101</v>
      </c>
      <c r="H59" s="73">
        <v>0.77</v>
      </c>
      <c r="I59" s="46">
        <v>0</v>
      </c>
      <c r="J59" s="46">
        <v>2.2000000000000002</v>
      </c>
      <c r="K59" s="46">
        <v>52.870000000000005</v>
      </c>
      <c r="L59" s="46">
        <v>5.77</v>
      </c>
      <c r="M59" s="74">
        <v>0</v>
      </c>
      <c r="N59" s="73">
        <v>240.69</v>
      </c>
      <c r="O59" s="46">
        <v>325</v>
      </c>
      <c r="P59" s="46">
        <v>0</v>
      </c>
      <c r="Q59" s="46">
        <v>0</v>
      </c>
      <c r="R59" s="46">
        <v>0</v>
      </c>
      <c r="S59" s="74">
        <v>0</v>
      </c>
      <c r="W59">
        <v>0</v>
      </c>
      <c r="X59">
        <v>75</v>
      </c>
      <c r="Y59">
        <v>4.8099999999999996</v>
      </c>
      <c r="Z59">
        <v>100</v>
      </c>
      <c r="AA59">
        <v>0</v>
      </c>
      <c r="AB59">
        <v>0</v>
      </c>
      <c r="AC59">
        <v>0.77</v>
      </c>
      <c r="AD59">
        <v>2.2000000000000002</v>
      </c>
      <c r="AE59">
        <v>28.84</v>
      </c>
      <c r="AF59">
        <v>15.86</v>
      </c>
      <c r="AG59">
        <v>0.96</v>
      </c>
      <c r="AH59">
        <v>8.17</v>
      </c>
      <c r="AI59">
        <v>100</v>
      </c>
      <c r="AJ59">
        <v>0</v>
      </c>
      <c r="AK59">
        <v>0</v>
      </c>
      <c r="AL59">
        <v>50</v>
      </c>
      <c r="AM59">
        <v>240.69</v>
      </c>
      <c r="AN59">
        <v>0</v>
      </c>
    </row>
    <row r="60" spans="1:40">
      <c r="G60" t="s">
        <v>102</v>
      </c>
      <c r="H60" s="73">
        <v>0.77</v>
      </c>
      <c r="I60" s="46">
        <v>0</v>
      </c>
      <c r="J60" s="46">
        <v>2.2000000000000002</v>
      </c>
      <c r="K60" s="46">
        <v>52.870000000000005</v>
      </c>
      <c r="L60" s="46">
        <v>5.77</v>
      </c>
      <c r="M60" s="74">
        <v>0</v>
      </c>
      <c r="N60" s="73">
        <v>240.69</v>
      </c>
      <c r="O60" s="46">
        <v>325</v>
      </c>
      <c r="P60" s="46">
        <v>0</v>
      </c>
      <c r="Q60" s="46">
        <v>0</v>
      </c>
      <c r="R60" s="46">
        <v>0</v>
      </c>
      <c r="S60" s="74">
        <v>0</v>
      </c>
      <c r="W60">
        <v>0</v>
      </c>
      <c r="X60">
        <v>75</v>
      </c>
      <c r="Y60">
        <v>4.8099999999999996</v>
      </c>
      <c r="Z60">
        <v>100</v>
      </c>
      <c r="AA60">
        <v>0</v>
      </c>
      <c r="AB60">
        <v>0</v>
      </c>
      <c r="AC60">
        <v>0.77</v>
      </c>
      <c r="AD60">
        <v>2.2000000000000002</v>
      </c>
      <c r="AE60">
        <v>28.84</v>
      </c>
      <c r="AF60">
        <v>15.86</v>
      </c>
      <c r="AG60">
        <v>0.96</v>
      </c>
      <c r="AH60">
        <v>8.17</v>
      </c>
      <c r="AI60">
        <v>100</v>
      </c>
      <c r="AJ60">
        <v>0</v>
      </c>
      <c r="AK60">
        <v>0</v>
      </c>
      <c r="AL60">
        <v>50</v>
      </c>
      <c r="AM60">
        <v>240.69</v>
      </c>
      <c r="AN60">
        <v>0</v>
      </c>
    </row>
    <row r="61" spans="1:40">
      <c r="G61" t="s">
        <v>103</v>
      </c>
      <c r="H61" s="73">
        <v>0.77</v>
      </c>
      <c r="I61" s="46">
        <v>0</v>
      </c>
      <c r="J61" s="46">
        <v>2.2000000000000002</v>
      </c>
      <c r="K61" s="46">
        <v>52.870000000000005</v>
      </c>
      <c r="L61" s="46">
        <v>5.77</v>
      </c>
      <c r="M61" s="74">
        <v>0</v>
      </c>
      <c r="N61" s="73">
        <v>240.69</v>
      </c>
      <c r="O61" s="46">
        <v>325</v>
      </c>
      <c r="P61" s="46">
        <v>0</v>
      </c>
      <c r="Q61" s="46">
        <v>0</v>
      </c>
      <c r="R61" s="46">
        <v>0</v>
      </c>
      <c r="S61" s="74">
        <v>0</v>
      </c>
      <c r="W61">
        <v>0</v>
      </c>
      <c r="X61">
        <v>75</v>
      </c>
      <c r="Y61">
        <v>4.8099999999999996</v>
      </c>
      <c r="Z61">
        <v>100</v>
      </c>
      <c r="AA61">
        <v>0</v>
      </c>
      <c r="AB61">
        <v>0</v>
      </c>
      <c r="AC61">
        <v>0.77</v>
      </c>
      <c r="AD61">
        <v>2.2000000000000002</v>
      </c>
      <c r="AE61">
        <v>28.84</v>
      </c>
      <c r="AF61">
        <v>15.86</v>
      </c>
      <c r="AG61">
        <v>0.96</v>
      </c>
      <c r="AH61">
        <v>8.17</v>
      </c>
      <c r="AI61">
        <v>100</v>
      </c>
      <c r="AJ61">
        <v>0</v>
      </c>
      <c r="AK61">
        <v>0</v>
      </c>
      <c r="AL61">
        <v>50</v>
      </c>
      <c r="AM61">
        <v>240.69</v>
      </c>
      <c r="AN61">
        <v>0</v>
      </c>
    </row>
    <row r="62" spans="1:40">
      <c r="G62" t="s">
        <v>104</v>
      </c>
      <c r="H62" s="73">
        <v>0.77</v>
      </c>
      <c r="I62" s="46">
        <v>0</v>
      </c>
      <c r="J62" s="46">
        <v>2.2000000000000002</v>
      </c>
      <c r="K62" s="46">
        <v>52.870000000000005</v>
      </c>
      <c r="L62" s="46">
        <v>5.77</v>
      </c>
      <c r="M62" s="74">
        <v>0</v>
      </c>
      <c r="N62" s="73">
        <v>240.69</v>
      </c>
      <c r="O62" s="46">
        <v>325</v>
      </c>
      <c r="P62" s="46">
        <v>0</v>
      </c>
      <c r="Q62" s="46">
        <v>0</v>
      </c>
      <c r="R62" s="46">
        <v>0</v>
      </c>
      <c r="S62" s="74">
        <v>0</v>
      </c>
      <c r="W62">
        <v>0</v>
      </c>
      <c r="X62">
        <v>75</v>
      </c>
      <c r="Y62">
        <v>4.8099999999999996</v>
      </c>
      <c r="Z62">
        <v>100</v>
      </c>
      <c r="AA62">
        <v>0</v>
      </c>
      <c r="AB62">
        <v>0</v>
      </c>
      <c r="AC62">
        <v>0.77</v>
      </c>
      <c r="AD62">
        <v>2.2000000000000002</v>
      </c>
      <c r="AE62">
        <v>28.84</v>
      </c>
      <c r="AF62">
        <v>15.86</v>
      </c>
      <c r="AG62">
        <v>0.96</v>
      </c>
      <c r="AH62">
        <v>8.17</v>
      </c>
      <c r="AI62">
        <v>100</v>
      </c>
      <c r="AJ62">
        <v>0</v>
      </c>
      <c r="AK62">
        <v>0</v>
      </c>
      <c r="AL62">
        <v>50</v>
      </c>
      <c r="AM62">
        <v>240.69</v>
      </c>
      <c r="AN62">
        <v>0</v>
      </c>
    </row>
    <row r="63" spans="1:40">
      <c r="G63" t="s">
        <v>105</v>
      </c>
      <c r="H63" s="73">
        <v>0.62</v>
      </c>
      <c r="I63" s="46">
        <v>0</v>
      </c>
      <c r="J63" s="46">
        <v>2.2000000000000002</v>
      </c>
      <c r="K63" s="46">
        <v>52.870000000000005</v>
      </c>
      <c r="L63" s="46">
        <v>5.77</v>
      </c>
      <c r="M63" s="74">
        <v>0</v>
      </c>
      <c r="N63" s="73">
        <v>240.69</v>
      </c>
      <c r="O63" s="46">
        <v>325</v>
      </c>
      <c r="P63" s="46">
        <v>0</v>
      </c>
      <c r="Q63" s="46">
        <v>0</v>
      </c>
      <c r="R63" s="46">
        <v>0</v>
      </c>
      <c r="S63" s="74">
        <v>0</v>
      </c>
      <c r="W63">
        <v>0</v>
      </c>
      <c r="X63">
        <v>75</v>
      </c>
      <c r="Y63">
        <v>4.8099999999999996</v>
      </c>
      <c r="Z63">
        <v>100</v>
      </c>
      <c r="AA63">
        <v>0</v>
      </c>
      <c r="AB63">
        <v>0</v>
      </c>
      <c r="AC63">
        <v>0.62</v>
      </c>
      <c r="AD63">
        <v>2.2000000000000002</v>
      </c>
      <c r="AE63">
        <v>28.84</v>
      </c>
      <c r="AF63">
        <v>15.86</v>
      </c>
      <c r="AG63">
        <v>0.96</v>
      </c>
      <c r="AH63">
        <v>8.17</v>
      </c>
      <c r="AI63">
        <v>100</v>
      </c>
      <c r="AJ63">
        <v>0</v>
      </c>
      <c r="AK63">
        <v>0</v>
      </c>
      <c r="AL63">
        <v>50</v>
      </c>
      <c r="AM63">
        <v>240.69</v>
      </c>
      <c r="AN63">
        <v>0</v>
      </c>
    </row>
    <row r="64" spans="1:40">
      <c r="G64" t="s">
        <v>106</v>
      </c>
      <c r="H64" s="73">
        <v>0.62</v>
      </c>
      <c r="I64" s="46">
        <v>0</v>
      </c>
      <c r="J64" s="46">
        <v>2.2000000000000002</v>
      </c>
      <c r="K64" s="46">
        <v>52.870000000000005</v>
      </c>
      <c r="L64" s="46">
        <v>5.77</v>
      </c>
      <c r="M64" s="74">
        <v>0</v>
      </c>
      <c r="N64" s="73">
        <v>240.69</v>
      </c>
      <c r="O64" s="46">
        <v>325</v>
      </c>
      <c r="P64" s="46">
        <v>0</v>
      </c>
      <c r="Q64" s="46">
        <v>0</v>
      </c>
      <c r="R64" s="46">
        <v>0</v>
      </c>
      <c r="S64" s="74">
        <v>0</v>
      </c>
      <c r="W64">
        <v>0</v>
      </c>
      <c r="X64">
        <v>75</v>
      </c>
      <c r="Y64">
        <v>4.8099999999999996</v>
      </c>
      <c r="Z64">
        <v>100</v>
      </c>
      <c r="AA64">
        <v>0</v>
      </c>
      <c r="AB64">
        <v>0</v>
      </c>
      <c r="AC64">
        <v>0.62</v>
      </c>
      <c r="AD64">
        <v>2.2000000000000002</v>
      </c>
      <c r="AE64">
        <v>28.84</v>
      </c>
      <c r="AF64">
        <v>15.86</v>
      </c>
      <c r="AG64">
        <v>0.96</v>
      </c>
      <c r="AH64">
        <v>8.17</v>
      </c>
      <c r="AI64">
        <v>100</v>
      </c>
      <c r="AJ64">
        <v>0</v>
      </c>
      <c r="AK64">
        <v>0</v>
      </c>
      <c r="AL64">
        <v>50</v>
      </c>
      <c r="AM64">
        <v>240.69</v>
      </c>
      <c r="AN64">
        <v>0</v>
      </c>
    </row>
    <row r="65" spans="7:40">
      <c r="G65" t="s">
        <v>107</v>
      </c>
      <c r="H65" s="73">
        <v>0.62</v>
      </c>
      <c r="I65" s="46">
        <v>0</v>
      </c>
      <c r="J65" s="46">
        <v>2.2000000000000002</v>
      </c>
      <c r="K65" s="46">
        <v>52.870000000000005</v>
      </c>
      <c r="L65" s="46">
        <v>5.77</v>
      </c>
      <c r="M65" s="74">
        <v>0</v>
      </c>
      <c r="N65" s="73">
        <v>240.69</v>
      </c>
      <c r="O65" s="46">
        <v>325</v>
      </c>
      <c r="P65" s="46">
        <v>0</v>
      </c>
      <c r="Q65" s="46">
        <v>0</v>
      </c>
      <c r="R65" s="46">
        <v>0</v>
      </c>
      <c r="S65" s="74">
        <v>0</v>
      </c>
      <c r="W65">
        <v>0</v>
      </c>
      <c r="X65">
        <v>75</v>
      </c>
      <c r="Y65">
        <v>4.8099999999999996</v>
      </c>
      <c r="Z65">
        <v>100</v>
      </c>
      <c r="AA65">
        <v>0</v>
      </c>
      <c r="AB65">
        <v>0</v>
      </c>
      <c r="AC65">
        <v>0.62</v>
      </c>
      <c r="AD65">
        <v>2.2000000000000002</v>
      </c>
      <c r="AE65">
        <v>28.84</v>
      </c>
      <c r="AF65">
        <v>15.86</v>
      </c>
      <c r="AG65">
        <v>0.96</v>
      </c>
      <c r="AH65">
        <v>8.17</v>
      </c>
      <c r="AI65">
        <v>100</v>
      </c>
      <c r="AJ65">
        <v>0</v>
      </c>
      <c r="AK65">
        <v>0</v>
      </c>
      <c r="AL65">
        <v>50</v>
      </c>
      <c r="AM65">
        <v>240.69</v>
      </c>
      <c r="AN65">
        <v>0</v>
      </c>
    </row>
    <row r="66" spans="7:40">
      <c r="G66" t="s">
        <v>108</v>
      </c>
      <c r="H66" s="73">
        <v>0.62</v>
      </c>
      <c r="I66" s="46">
        <v>0</v>
      </c>
      <c r="J66" s="46">
        <v>2.2000000000000002</v>
      </c>
      <c r="K66" s="46">
        <v>45.66</v>
      </c>
      <c r="L66" s="46">
        <v>5.77</v>
      </c>
      <c r="M66" s="74">
        <v>0</v>
      </c>
      <c r="N66" s="73">
        <v>240.69</v>
      </c>
      <c r="O66" s="46">
        <v>325</v>
      </c>
      <c r="P66" s="46">
        <v>0</v>
      </c>
      <c r="Q66" s="46">
        <v>0</v>
      </c>
      <c r="R66" s="46">
        <v>0</v>
      </c>
      <c r="S66" s="74">
        <v>0</v>
      </c>
      <c r="W66">
        <v>0</v>
      </c>
      <c r="X66">
        <v>75</v>
      </c>
      <c r="Y66">
        <v>4.8099999999999996</v>
      </c>
      <c r="Z66">
        <v>100</v>
      </c>
      <c r="AA66">
        <v>0</v>
      </c>
      <c r="AB66">
        <v>0</v>
      </c>
      <c r="AC66">
        <v>0.62</v>
      </c>
      <c r="AD66">
        <v>2.2000000000000002</v>
      </c>
      <c r="AE66">
        <v>21.63</v>
      </c>
      <c r="AF66">
        <v>15.86</v>
      </c>
      <c r="AG66">
        <v>0.96</v>
      </c>
      <c r="AH66">
        <v>8.17</v>
      </c>
      <c r="AI66">
        <v>100</v>
      </c>
      <c r="AJ66">
        <v>0</v>
      </c>
      <c r="AK66">
        <v>0</v>
      </c>
      <c r="AL66">
        <v>50</v>
      </c>
      <c r="AM66">
        <v>240.69</v>
      </c>
      <c r="AN66">
        <v>0</v>
      </c>
    </row>
    <row r="67" spans="7:40">
      <c r="G67" t="s">
        <v>109</v>
      </c>
      <c r="H67" s="73">
        <v>0.48</v>
      </c>
      <c r="I67" s="46">
        <v>0</v>
      </c>
      <c r="J67" s="46">
        <v>2.2000000000000002</v>
      </c>
      <c r="K67" s="46">
        <v>0</v>
      </c>
      <c r="L67" s="46">
        <v>5.77</v>
      </c>
      <c r="M67" s="74">
        <v>0</v>
      </c>
      <c r="N67" s="73">
        <v>240.69</v>
      </c>
      <c r="O67" s="46">
        <v>325</v>
      </c>
      <c r="P67" s="46">
        <v>0</v>
      </c>
      <c r="Q67" s="46">
        <v>0</v>
      </c>
      <c r="R67" s="46">
        <v>0</v>
      </c>
      <c r="S67" s="74">
        <v>0</v>
      </c>
      <c r="W67">
        <v>0</v>
      </c>
      <c r="X67">
        <v>75</v>
      </c>
      <c r="Y67">
        <v>4.8099999999999996</v>
      </c>
      <c r="Z67">
        <v>100</v>
      </c>
      <c r="AA67">
        <v>0</v>
      </c>
      <c r="AB67">
        <v>0</v>
      </c>
      <c r="AC67">
        <v>0.48</v>
      </c>
      <c r="AD67">
        <v>2.2000000000000002</v>
      </c>
      <c r="AE67">
        <v>0</v>
      </c>
      <c r="AF67">
        <v>0</v>
      </c>
      <c r="AG67">
        <v>0.96</v>
      </c>
      <c r="AH67">
        <v>0</v>
      </c>
      <c r="AI67">
        <v>100</v>
      </c>
      <c r="AJ67">
        <v>0</v>
      </c>
      <c r="AK67">
        <v>0</v>
      </c>
      <c r="AL67">
        <v>50</v>
      </c>
      <c r="AM67">
        <v>240.69</v>
      </c>
      <c r="AN67">
        <v>0</v>
      </c>
    </row>
    <row r="68" spans="7:40">
      <c r="G68" t="s">
        <v>110</v>
      </c>
      <c r="H68" s="73">
        <v>0.48</v>
      </c>
      <c r="I68" s="46">
        <v>0</v>
      </c>
      <c r="J68" s="46">
        <v>2.2000000000000002</v>
      </c>
      <c r="K68" s="46">
        <v>0</v>
      </c>
      <c r="L68" s="46">
        <v>5.77</v>
      </c>
      <c r="M68" s="74">
        <v>0</v>
      </c>
      <c r="N68" s="73">
        <v>240.69</v>
      </c>
      <c r="O68" s="46">
        <v>325</v>
      </c>
      <c r="P68" s="46">
        <v>0</v>
      </c>
      <c r="Q68" s="46">
        <v>0</v>
      </c>
      <c r="R68" s="46">
        <v>0</v>
      </c>
      <c r="S68" s="74">
        <v>0</v>
      </c>
      <c r="W68">
        <v>0</v>
      </c>
      <c r="X68">
        <v>75</v>
      </c>
      <c r="Y68">
        <v>4.8099999999999996</v>
      </c>
      <c r="Z68">
        <v>100</v>
      </c>
      <c r="AA68">
        <v>0</v>
      </c>
      <c r="AB68">
        <v>0</v>
      </c>
      <c r="AC68">
        <v>0.48</v>
      </c>
      <c r="AD68">
        <v>2.2000000000000002</v>
      </c>
      <c r="AE68">
        <v>0</v>
      </c>
      <c r="AF68">
        <v>0</v>
      </c>
      <c r="AG68">
        <v>0.96</v>
      </c>
      <c r="AH68">
        <v>0</v>
      </c>
      <c r="AI68">
        <v>100</v>
      </c>
      <c r="AJ68">
        <v>0</v>
      </c>
      <c r="AK68">
        <v>0</v>
      </c>
      <c r="AL68">
        <v>50</v>
      </c>
      <c r="AM68">
        <v>240.69</v>
      </c>
      <c r="AN68">
        <v>0</v>
      </c>
    </row>
    <row r="69" spans="7:40">
      <c r="G69" t="s">
        <v>111</v>
      </c>
      <c r="H69" s="73">
        <v>0.48</v>
      </c>
      <c r="I69" s="46">
        <v>0</v>
      </c>
      <c r="J69" s="46">
        <v>2.2000000000000002</v>
      </c>
      <c r="K69" s="46">
        <v>0</v>
      </c>
      <c r="L69" s="46">
        <v>5.77</v>
      </c>
      <c r="M69" s="74">
        <v>0</v>
      </c>
      <c r="N69" s="73">
        <v>240.69</v>
      </c>
      <c r="O69" s="46">
        <v>325</v>
      </c>
      <c r="P69" s="46">
        <v>0</v>
      </c>
      <c r="Q69" s="46">
        <v>0</v>
      </c>
      <c r="R69" s="46">
        <v>0</v>
      </c>
      <c r="S69" s="74">
        <v>0</v>
      </c>
      <c r="W69">
        <v>0</v>
      </c>
      <c r="X69">
        <v>75</v>
      </c>
      <c r="Y69">
        <v>4.8099999999999996</v>
      </c>
      <c r="Z69">
        <v>100</v>
      </c>
      <c r="AA69">
        <v>0</v>
      </c>
      <c r="AB69">
        <v>0</v>
      </c>
      <c r="AC69">
        <v>0.48</v>
      </c>
      <c r="AD69">
        <v>2.2000000000000002</v>
      </c>
      <c r="AE69">
        <v>0</v>
      </c>
      <c r="AF69">
        <v>0</v>
      </c>
      <c r="AG69">
        <v>0.96</v>
      </c>
      <c r="AH69">
        <v>0</v>
      </c>
      <c r="AI69">
        <v>100</v>
      </c>
      <c r="AJ69">
        <v>0</v>
      </c>
      <c r="AK69">
        <v>0</v>
      </c>
      <c r="AL69">
        <v>50</v>
      </c>
      <c r="AM69">
        <v>240.69</v>
      </c>
      <c r="AN69">
        <v>0</v>
      </c>
    </row>
    <row r="70" spans="7:40">
      <c r="G70" t="s">
        <v>112</v>
      </c>
      <c r="H70" s="73">
        <v>0.48</v>
      </c>
      <c r="I70" s="46">
        <v>0</v>
      </c>
      <c r="J70" s="46">
        <v>2.2000000000000002</v>
      </c>
      <c r="K70" s="46">
        <v>0</v>
      </c>
      <c r="L70" s="46">
        <v>5.77</v>
      </c>
      <c r="M70" s="74">
        <v>0</v>
      </c>
      <c r="N70" s="73">
        <v>240.69</v>
      </c>
      <c r="O70" s="46">
        <v>325</v>
      </c>
      <c r="P70" s="46">
        <v>0</v>
      </c>
      <c r="Q70" s="46">
        <v>0</v>
      </c>
      <c r="R70" s="46">
        <v>0</v>
      </c>
      <c r="S70" s="74">
        <v>0</v>
      </c>
      <c r="W70">
        <v>0</v>
      </c>
      <c r="X70">
        <v>75</v>
      </c>
      <c r="Y70">
        <v>4.8099999999999996</v>
      </c>
      <c r="Z70">
        <v>100</v>
      </c>
      <c r="AA70">
        <v>0</v>
      </c>
      <c r="AB70">
        <v>0</v>
      </c>
      <c r="AC70">
        <v>0.48</v>
      </c>
      <c r="AD70">
        <v>2.2000000000000002</v>
      </c>
      <c r="AE70">
        <v>0</v>
      </c>
      <c r="AF70">
        <v>0</v>
      </c>
      <c r="AG70">
        <v>0.96</v>
      </c>
      <c r="AH70">
        <v>0</v>
      </c>
      <c r="AI70">
        <v>100</v>
      </c>
      <c r="AJ70">
        <v>0</v>
      </c>
      <c r="AK70">
        <v>0</v>
      </c>
      <c r="AL70">
        <v>50</v>
      </c>
      <c r="AM70">
        <v>240.69</v>
      </c>
      <c r="AN70">
        <v>0</v>
      </c>
    </row>
    <row r="71" spans="7:40">
      <c r="G71" t="s">
        <v>113</v>
      </c>
      <c r="H71" s="73">
        <v>0.48</v>
      </c>
      <c r="I71" s="46">
        <v>0</v>
      </c>
      <c r="J71" s="46">
        <v>2.2999999999999998</v>
      </c>
      <c r="K71" s="46">
        <v>0</v>
      </c>
      <c r="L71" s="46">
        <v>5.77</v>
      </c>
      <c r="M71" s="74">
        <v>0</v>
      </c>
      <c r="N71" s="73">
        <v>240.69</v>
      </c>
      <c r="O71" s="46">
        <v>325</v>
      </c>
      <c r="P71" s="46">
        <v>0</v>
      </c>
      <c r="Q71" s="46">
        <v>0</v>
      </c>
      <c r="R71" s="46">
        <v>0</v>
      </c>
      <c r="S71" s="74">
        <v>0</v>
      </c>
      <c r="W71">
        <v>0</v>
      </c>
      <c r="X71">
        <v>75</v>
      </c>
      <c r="Y71">
        <v>4.8099999999999996</v>
      </c>
      <c r="Z71">
        <v>100</v>
      </c>
      <c r="AA71">
        <v>0</v>
      </c>
      <c r="AB71">
        <v>0</v>
      </c>
      <c r="AC71">
        <v>0.48</v>
      </c>
      <c r="AD71">
        <v>2.2999999999999998</v>
      </c>
      <c r="AE71">
        <v>0</v>
      </c>
      <c r="AF71">
        <v>0</v>
      </c>
      <c r="AG71">
        <v>0.96</v>
      </c>
      <c r="AH71">
        <v>0</v>
      </c>
      <c r="AI71">
        <v>100</v>
      </c>
      <c r="AJ71">
        <v>0</v>
      </c>
      <c r="AK71">
        <v>0</v>
      </c>
      <c r="AL71">
        <v>50</v>
      </c>
      <c r="AM71">
        <v>240.69</v>
      </c>
      <c r="AN71">
        <v>0</v>
      </c>
    </row>
    <row r="72" spans="7:40">
      <c r="G72" t="s">
        <v>114</v>
      </c>
      <c r="H72" s="73">
        <v>0.48</v>
      </c>
      <c r="I72" s="46">
        <v>0</v>
      </c>
      <c r="J72" s="46">
        <v>2.2999999999999998</v>
      </c>
      <c r="K72" s="46">
        <v>0</v>
      </c>
      <c r="L72" s="46">
        <v>5.77</v>
      </c>
      <c r="M72" s="74">
        <v>0</v>
      </c>
      <c r="N72" s="73">
        <v>240.69</v>
      </c>
      <c r="O72" s="46">
        <v>325</v>
      </c>
      <c r="P72" s="46">
        <v>0</v>
      </c>
      <c r="Q72" s="46">
        <v>0</v>
      </c>
      <c r="R72" s="46">
        <v>0</v>
      </c>
      <c r="S72" s="74">
        <v>0</v>
      </c>
      <c r="W72">
        <v>0</v>
      </c>
      <c r="X72">
        <v>75</v>
      </c>
      <c r="Y72">
        <v>4.8099999999999996</v>
      </c>
      <c r="Z72">
        <v>100</v>
      </c>
      <c r="AA72">
        <v>0</v>
      </c>
      <c r="AB72">
        <v>0</v>
      </c>
      <c r="AC72">
        <v>0.48</v>
      </c>
      <c r="AD72">
        <v>2.2999999999999998</v>
      </c>
      <c r="AE72">
        <v>0</v>
      </c>
      <c r="AF72">
        <v>0</v>
      </c>
      <c r="AG72">
        <v>0.96</v>
      </c>
      <c r="AH72">
        <v>0</v>
      </c>
      <c r="AI72">
        <v>100</v>
      </c>
      <c r="AJ72">
        <v>0</v>
      </c>
      <c r="AK72">
        <v>0</v>
      </c>
      <c r="AL72">
        <v>50</v>
      </c>
      <c r="AM72">
        <v>240.69</v>
      </c>
      <c r="AN72">
        <v>0</v>
      </c>
    </row>
    <row r="73" spans="7:40">
      <c r="G73" t="s">
        <v>115</v>
      </c>
      <c r="H73" s="73">
        <v>0.48</v>
      </c>
      <c r="I73" s="46">
        <v>0</v>
      </c>
      <c r="J73" s="46">
        <v>2.2999999999999998</v>
      </c>
      <c r="K73" s="46">
        <v>0</v>
      </c>
      <c r="L73" s="46">
        <v>5.77</v>
      </c>
      <c r="M73" s="74">
        <v>0</v>
      </c>
      <c r="N73" s="73">
        <v>240.69</v>
      </c>
      <c r="O73" s="46">
        <v>325</v>
      </c>
      <c r="P73" s="46">
        <v>0</v>
      </c>
      <c r="Q73" s="46">
        <v>0</v>
      </c>
      <c r="R73" s="46">
        <v>0</v>
      </c>
      <c r="S73" s="74">
        <v>0</v>
      </c>
      <c r="W73">
        <v>0</v>
      </c>
      <c r="X73">
        <v>75</v>
      </c>
      <c r="Y73">
        <v>4.8099999999999996</v>
      </c>
      <c r="Z73">
        <v>100</v>
      </c>
      <c r="AA73">
        <v>0</v>
      </c>
      <c r="AB73">
        <v>0</v>
      </c>
      <c r="AC73">
        <v>0.48</v>
      </c>
      <c r="AD73">
        <v>2.2999999999999998</v>
      </c>
      <c r="AE73">
        <v>0</v>
      </c>
      <c r="AF73">
        <v>0</v>
      </c>
      <c r="AG73">
        <v>0.96</v>
      </c>
      <c r="AH73">
        <v>0</v>
      </c>
      <c r="AI73">
        <v>100</v>
      </c>
      <c r="AJ73">
        <v>0</v>
      </c>
      <c r="AK73">
        <v>0</v>
      </c>
      <c r="AL73">
        <v>50</v>
      </c>
      <c r="AM73">
        <v>240.69</v>
      </c>
      <c r="AN73">
        <v>96.13</v>
      </c>
    </row>
    <row r="74" spans="7:40">
      <c r="G74" t="s">
        <v>116</v>
      </c>
      <c r="H74" s="73">
        <v>0.48</v>
      </c>
      <c r="I74" s="46">
        <v>0</v>
      </c>
      <c r="J74" s="46">
        <v>2.2999999999999998</v>
      </c>
      <c r="K74" s="46">
        <v>0</v>
      </c>
      <c r="L74" s="46">
        <v>5.77</v>
      </c>
      <c r="M74" s="74">
        <v>0</v>
      </c>
      <c r="N74" s="73">
        <v>240.69</v>
      </c>
      <c r="O74" s="46">
        <v>325</v>
      </c>
      <c r="P74" s="46">
        <v>0</v>
      </c>
      <c r="Q74" s="46">
        <v>0</v>
      </c>
      <c r="R74" s="46">
        <v>0</v>
      </c>
      <c r="S74" s="74">
        <v>0</v>
      </c>
      <c r="W74">
        <v>0</v>
      </c>
      <c r="X74">
        <v>75</v>
      </c>
      <c r="Y74">
        <v>4.8099999999999996</v>
      </c>
      <c r="Z74">
        <v>100</v>
      </c>
      <c r="AA74">
        <v>0</v>
      </c>
      <c r="AB74">
        <v>0</v>
      </c>
      <c r="AC74">
        <v>0.48</v>
      </c>
      <c r="AD74">
        <v>2.2999999999999998</v>
      </c>
      <c r="AE74">
        <v>0</v>
      </c>
      <c r="AF74">
        <v>0</v>
      </c>
      <c r="AG74">
        <v>0.96</v>
      </c>
      <c r="AH74">
        <v>0</v>
      </c>
      <c r="AI74">
        <v>100</v>
      </c>
      <c r="AJ74">
        <v>0</v>
      </c>
      <c r="AK74">
        <v>0</v>
      </c>
      <c r="AL74">
        <v>50</v>
      </c>
      <c r="AM74">
        <v>240.69</v>
      </c>
      <c r="AN74">
        <v>96.13</v>
      </c>
    </row>
    <row r="75" spans="7:40">
      <c r="G75" t="s">
        <v>117</v>
      </c>
      <c r="H75" s="73">
        <v>0.53</v>
      </c>
      <c r="I75" s="46">
        <v>0</v>
      </c>
      <c r="J75" s="46">
        <v>2.2999999999999998</v>
      </c>
      <c r="K75" s="46">
        <v>0</v>
      </c>
      <c r="L75" s="46">
        <v>5.77</v>
      </c>
      <c r="M75" s="74">
        <v>0</v>
      </c>
      <c r="N75" s="73">
        <v>212.98</v>
      </c>
      <c r="O75" s="46">
        <v>325</v>
      </c>
      <c r="P75" s="46">
        <v>0</v>
      </c>
      <c r="Q75" s="46">
        <v>0</v>
      </c>
      <c r="R75" s="46">
        <v>0</v>
      </c>
      <c r="S75" s="74">
        <v>0</v>
      </c>
      <c r="W75">
        <v>0</v>
      </c>
      <c r="X75">
        <v>75</v>
      </c>
      <c r="Y75">
        <v>4.8099999999999996</v>
      </c>
      <c r="Z75">
        <v>100</v>
      </c>
      <c r="AA75">
        <v>25</v>
      </c>
      <c r="AB75">
        <v>55</v>
      </c>
      <c r="AC75">
        <v>0.53</v>
      </c>
      <c r="AD75">
        <v>2.2999999999999998</v>
      </c>
      <c r="AE75">
        <v>0</v>
      </c>
      <c r="AF75">
        <v>0</v>
      </c>
      <c r="AG75">
        <v>0.96</v>
      </c>
      <c r="AH75">
        <v>0</v>
      </c>
      <c r="AI75">
        <v>100</v>
      </c>
      <c r="AJ75">
        <v>0</v>
      </c>
      <c r="AK75">
        <v>0</v>
      </c>
      <c r="AL75">
        <v>50</v>
      </c>
      <c r="AM75">
        <v>132.97999999999999</v>
      </c>
      <c r="AN75">
        <v>96.13</v>
      </c>
    </row>
    <row r="76" spans="7:40">
      <c r="G76" t="s">
        <v>118</v>
      </c>
      <c r="H76" s="73">
        <v>0.53</v>
      </c>
      <c r="I76" s="46">
        <v>0</v>
      </c>
      <c r="J76" s="46">
        <v>2.2999999999999998</v>
      </c>
      <c r="K76" s="46">
        <v>0</v>
      </c>
      <c r="L76" s="46">
        <v>5.77</v>
      </c>
      <c r="M76" s="74">
        <v>0</v>
      </c>
      <c r="N76" s="73">
        <v>212.98</v>
      </c>
      <c r="O76" s="46">
        <v>325</v>
      </c>
      <c r="P76" s="46">
        <v>0</v>
      </c>
      <c r="Q76" s="46">
        <v>0</v>
      </c>
      <c r="R76" s="46">
        <v>0</v>
      </c>
      <c r="S76" s="74">
        <v>0</v>
      </c>
      <c r="W76">
        <v>0</v>
      </c>
      <c r="X76">
        <v>75</v>
      </c>
      <c r="Y76">
        <v>4.8099999999999996</v>
      </c>
      <c r="Z76">
        <v>100</v>
      </c>
      <c r="AA76">
        <v>25</v>
      </c>
      <c r="AB76">
        <v>55</v>
      </c>
      <c r="AC76">
        <v>0.53</v>
      </c>
      <c r="AD76">
        <v>2.2999999999999998</v>
      </c>
      <c r="AE76">
        <v>0</v>
      </c>
      <c r="AF76">
        <v>0</v>
      </c>
      <c r="AG76">
        <v>0.96</v>
      </c>
      <c r="AH76">
        <v>0</v>
      </c>
      <c r="AI76">
        <v>100</v>
      </c>
      <c r="AJ76">
        <v>0</v>
      </c>
      <c r="AK76">
        <v>0</v>
      </c>
      <c r="AL76">
        <v>50</v>
      </c>
      <c r="AM76">
        <v>132.97999999999999</v>
      </c>
      <c r="AN76">
        <v>96.13</v>
      </c>
    </row>
    <row r="77" spans="7:40">
      <c r="G77" t="s">
        <v>119</v>
      </c>
      <c r="H77" s="73">
        <v>0.53</v>
      </c>
      <c r="I77" s="46">
        <v>0</v>
      </c>
      <c r="J77" s="46">
        <v>2.2999999999999998</v>
      </c>
      <c r="K77" s="46">
        <v>0</v>
      </c>
      <c r="L77" s="46">
        <v>5.77</v>
      </c>
      <c r="M77" s="74">
        <v>0</v>
      </c>
      <c r="N77" s="73">
        <v>212.98</v>
      </c>
      <c r="O77" s="46">
        <v>325</v>
      </c>
      <c r="P77" s="46">
        <v>0</v>
      </c>
      <c r="Q77" s="46">
        <v>0</v>
      </c>
      <c r="R77" s="46">
        <v>0</v>
      </c>
      <c r="S77" s="74">
        <v>0</v>
      </c>
      <c r="W77">
        <v>0</v>
      </c>
      <c r="X77">
        <v>75</v>
      </c>
      <c r="Y77">
        <v>4.8099999999999996</v>
      </c>
      <c r="Z77">
        <v>100</v>
      </c>
      <c r="AA77">
        <v>25</v>
      </c>
      <c r="AB77">
        <v>55</v>
      </c>
      <c r="AC77">
        <v>0.53</v>
      </c>
      <c r="AD77">
        <v>2.2999999999999998</v>
      </c>
      <c r="AE77">
        <v>0</v>
      </c>
      <c r="AF77">
        <v>0</v>
      </c>
      <c r="AG77">
        <v>0.96</v>
      </c>
      <c r="AH77">
        <v>0</v>
      </c>
      <c r="AI77">
        <v>100</v>
      </c>
      <c r="AJ77">
        <v>0</v>
      </c>
      <c r="AK77">
        <v>0</v>
      </c>
      <c r="AL77">
        <v>50</v>
      </c>
      <c r="AM77">
        <v>132.97999999999999</v>
      </c>
      <c r="AN77">
        <v>0</v>
      </c>
    </row>
    <row r="78" spans="7:40">
      <c r="G78" t="s">
        <v>120</v>
      </c>
      <c r="H78" s="73">
        <v>0.53</v>
      </c>
      <c r="I78" s="46">
        <v>0</v>
      </c>
      <c r="J78" s="46">
        <v>2.2999999999999998</v>
      </c>
      <c r="K78" s="46">
        <v>0</v>
      </c>
      <c r="L78" s="46">
        <v>5.77</v>
      </c>
      <c r="M78" s="74">
        <v>0</v>
      </c>
      <c r="N78" s="73">
        <v>212.98</v>
      </c>
      <c r="O78" s="46">
        <v>325</v>
      </c>
      <c r="P78" s="46">
        <v>0</v>
      </c>
      <c r="Q78" s="46">
        <v>0</v>
      </c>
      <c r="R78" s="46">
        <v>0</v>
      </c>
      <c r="S78" s="74">
        <v>0</v>
      </c>
      <c r="W78">
        <v>0</v>
      </c>
      <c r="X78">
        <v>75</v>
      </c>
      <c r="Y78">
        <v>4.8099999999999996</v>
      </c>
      <c r="Z78">
        <v>100</v>
      </c>
      <c r="AA78">
        <v>25</v>
      </c>
      <c r="AB78">
        <v>55</v>
      </c>
      <c r="AC78">
        <v>0.53</v>
      </c>
      <c r="AD78">
        <v>2.2999999999999998</v>
      </c>
      <c r="AE78">
        <v>0</v>
      </c>
      <c r="AF78">
        <v>0</v>
      </c>
      <c r="AG78">
        <v>0.96</v>
      </c>
      <c r="AH78">
        <v>0</v>
      </c>
      <c r="AI78">
        <v>100</v>
      </c>
      <c r="AJ78">
        <v>0</v>
      </c>
      <c r="AK78">
        <v>0</v>
      </c>
      <c r="AL78">
        <v>50</v>
      </c>
      <c r="AM78">
        <v>132.97999999999999</v>
      </c>
      <c r="AN78">
        <v>0</v>
      </c>
    </row>
    <row r="79" spans="7:40">
      <c r="G79" t="s">
        <v>121</v>
      </c>
      <c r="H79" s="73">
        <v>0.53</v>
      </c>
      <c r="I79" s="46">
        <v>0</v>
      </c>
      <c r="J79" s="46">
        <v>2.2999999999999998</v>
      </c>
      <c r="K79" s="46">
        <v>0</v>
      </c>
      <c r="L79" s="46">
        <v>5.77</v>
      </c>
      <c r="M79" s="74">
        <v>0</v>
      </c>
      <c r="N79" s="73">
        <v>212.98</v>
      </c>
      <c r="O79" s="46">
        <v>325</v>
      </c>
      <c r="P79" s="46">
        <v>0</v>
      </c>
      <c r="Q79" s="46">
        <v>0</v>
      </c>
      <c r="R79" s="46">
        <v>0</v>
      </c>
      <c r="S79" s="74">
        <v>0</v>
      </c>
      <c r="W79">
        <v>0</v>
      </c>
      <c r="X79">
        <v>75</v>
      </c>
      <c r="Y79">
        <v>4.8099999999999996</v>
      </c>
      <c r="Z79">
        <v>100</v>
      </c>
      <c r="AA79">
        <v>25</v>
      </c>
      <c r="AB79">
        <v>55</v>
      </c>
      <c r="AC79">
        <v>0.53</v>
      </c>
      <c r="AD79">
        <v>2.2999999999999998</v>
      </c>
      <c r="AE79">
        <v>0</v>
      </c>
      <c r="AF79">
        <v>0</v>
      </c>
      <c r="AG79">
        <v>0.96</v>
      </c>
      <c r="AH79">
        <v>0</v>
      </c>
      <c r="AI79">
        <v>100</v>
      </c>
      <c r="AJ79">
        <v>0</v>
      </c>
      <c r="AK79">
        <v>0</v>
      </c>
      <c r="AL79">
        <v>50</v>
      </c>
      <c r="AM79">
        <v>132.97999999999999</v>
      </c>
      <c r="AN79">
        <v>0</v>
      </c>
    </row>
    <row r="80" spans="7:40">
      <c r="G80" t="s">
        <v>122</v>
      </c>
      <c r="H80" s="73">
        <v>0.53</v>
      </c>
      <c r="I80" s="46">
        <v>0</v>
      </c>
      <c r="J80" s="46">
        <v>2.2999999999999998</v>
      </c>
      <c r="K80" s="46">
        <v>0</v>
      </c>
      <c r="L80" s="46">
        <v>5.77</v>
      </c>
      <c r="M80" s="74">
        <v>0</v>
      </c>
      <c r="N80" s="73">
        <v>212.98</v>
      </c>
      <c r="O80" s="46">
        <v>325</v>
      </c>
      <c r="P80" s="46">
        <v>0</v>
      </c>
      <c r="Q80" s="46">
        <v>0</v>
      </c>
      <c r="R80" s="46">
        <v>0</v>
      </c>
      <c r="S80" s="74">
        <v>0</v>
      </c>
      <c r="W80">
        <v>0</v>
      </c>
      <c r="X80">
        <v>75</v>
      </c>
      <c r="Y80">
        <v>4.8099999999999996</v>
      </c>
      <c r="Z80">
        <v>100</v>
      </c>
      <c r="AA80">
        <v>25</v>
      </c>
      <c r="AB80">
        <v>55</v>
      </c>
      <c r="AC80">
        <v>0.53</v>
      </c>
      <c r="AD80">
        <v>2.2999999999999998</v>
      </c>
      <c r="AE80">
        <v>0</v>
      </c>
      <c r="AF80">
        <v>0</v>
      </c>
      <c r="AG80">
        <v>0.96</v>
      </c>
      <c r="AH80">
        <v>0</v>
      </c>
      <c r="AI80">
        <v>100</v>
      </c>
      <c r="AJ80">
        <v>0</v>
      </c>
      <c r="AK80">
        <v>0</v>
      </c>
      <c r="AL80">
        <v>50</v>
      </c>
      <c r="AM80">
        <v>132.97999999999999</v>
      </c>
      <c r="AN80">
        <v>0</v>
      </c>
    </row>
    <row r="81" spans="7:40">
      <c r="G81" t="s">
        <v>123</v>
      </c>
      <c r="H81" s="73">
        <v>0.53</v>
      </c>
      <c r="I81" s="46">
        <v>0</v>
      </c>
      <c r="J81" s="46">
        <v>2.2999999999999998</v>
      </c>
      <c r="K81" s="46">
        <v>0</v>
      </c>
      <c r="L81" s="46">
        <v>5.77</v>
      </c>
      <c r="M81" s="74">
        <v>0</v>
      </c>
      <c r="N81" s="73">
        <v>212.98</v>
      </c>
      <c r="O81" s="46">
        <v>325</v>
      </c>
      <c r="P81" s="46">
        <v>0</v>
      </c>
      <c r="Q81" s="46">
        <v>0</v>
      </c>
      <c r="R81" s="46">
        <v>0</v>
      </c>
      <c r="S81" s="74">
        <v>0</v>
      </c>
      <c r="W81">
        <v>0</v>
      </c>
      <c r="X81">
        <v>75</v>
      </c>
      <c r="Y81">
        <v>4.8099999999999996</v>
      </c>
      <c r="Z81">
        <v>100</v>
      </c>
      <c r="AA81">
        <v>25</v>
      </c>
      <c r="AB81">
        <v>55</v>
      </c>
      <c r="AC81">
        <v>0.53</v>
      </c>
      <c r="AD81">
        <v>2.2999999999999998</v>
      </c>
      <c r="AE81">
        <v>0</v>
      </c>
      <c r="AF81">
        <v>0</v>
      </c>
      <c r="AG81">
        <v>0.96</v>
      </c>
      <c r="AH81">
        <v>0</v>
      </c>
      <c r="AI81">
        <v>100</v>
      </c>
      <c r="AJ81">
        <v>0</v>
      </c>
      <c r="AK81">
        <v>0</v>
      </c>
      <c r="AL81">
        <v>50</v>
      </c>
      <c r="AM81">
        <v>132.97999999999999</v>
      </c>
      <c r="AN81">
        <v>0</v>
      </c>
    </row>
    <row r="82" spans="7:40">
      <c r="G82" t="s">
        <v>124</v>
      </c>
      <c r="H82" s="73">
        <v>0.53</v>
      </c>
      <c r="I82" s="46">
        <v>0</v>
      </c>
      <c r="J82" s="46">
        <v>2.2999999999999998</v>
      </c>
      <c r="K82" s="46">
        <v>0</v>
      </c>
      <c r="L82" s="46">
        <v>5.77</v>
      </c>
      <c r="M82" s="74">
        <v>0</v>
      </c>
      <c r="N82" s="73">
        <v>212.98</v>
      </c>
      <c r="O82" s="46">
        <v>325</v>
      </c>
      <c r="P82" s="46">
        <v>0</v>
      </c>
      <c r="Q82" s="46">
        <v>0</v>
      </c>
      <c r="R82" s="46">
        <v>0</v>
      </c>
      <c r="S82" s="74">
        <v>0</v>
      </c>
      <c r="W82">
        <v>0</v>
      </c>
      <c r="X82">
        <v>75</v>
      </c>
      <c r="Y82">
        <v>4.8099999999999996</v>
      </c>
      <c r="Z82">
        <v>100</v>
      </c>
      <c r="AA82">
        <v>25</v>
      </c>
      <c r="AB82">
        <v>55</v>
      </c>
      <c r="AC82">
        <v>0.53</v>
      </c>
      <c r="AD82">
        <v>2.2999999999999998</v>
      </c>
      <c r="AE82">
        <v>0</v>
      </c>
      <c r="AF82">
        <v>0</v>
      </c>
      <c r="AG82">
        <v>0.96</v>
      </c>
      <c r="AH82">
        <v>0</v>
      </c>
      <c r="AI82">
        <v>100</v>
      </c>
      <c r="AJ82">
        <v>0</v>
      </c>
      <c r="AK82">
        <v>0</v>
      </c>
      <c r="AL82">
        <v>50</v>
      </c>
      <c r="AM82">
        <v>132.97999999999999</v>
      </c>
      <c r="AN82">
        <v>0</v>
      </c>
    </row>
    <row r="83" spans="7:40">
      <c r="G83" t="s">
        <v>125</v>
      </c>
      <c r="H83" s="73">
        <v>0.53</v>
      </c>
      <c r="I83" s="46">
        <v>0</v>
      </c>
      <c r="J83" s="46">
        <v>2.2999999999999998</v>
      </c>
      <c r="K83" s="46">
        <v>0</v>
      </c>
      <c r="L83" s="46">
        <v>5.77</v>
      </c>
      <c r="M83" s="74">
        <v>0</v>
      </c>
      <c r="N83" s="73">
        <v>212.98</v>
      </c>
      <c r="O83" s="46">
        <v>225</v>
      </c>
      <c r="P83" s="46">
        <v>0</v>
      </c>
      <c r="Q83" s="46">
        <v>0</v>
      </c>
      <c r="R83" s="46">
        <v>0</v>
      </c>
      <c r="S83" s="74">
        <v>0</v>
      </c>
      <c r="W83">
        <v>0</v>
      </c>
      <c r="X83">
        <v>75</v>
      </c>
      <c r="Y83">
        <v>4.8099999999999996</v>
      </c>
      <c r="Z83">
        <v>0</v>
      </c>
      <c r="AA83">
        <v>25</v>
      </c>
      <c r="AB83">
        <v>55</v>
      </c>
      <c r="AC83">
        <v>0.53</v>
      </c>
      <c r="AD83">
        <v>2.2999999999999998</v>
      </c>
      <c r="AE83">
        <v>0</v>
      </c>
      <c r="AF83">
        <v>0</v>
      </c>
      <c r="AG83">
        <v>0.96</v>
      </c>
      <c r="AH83">
        <v>0</v>
      </c>
      <c r="AI83">
        <v>100</v>
      </c>
      <c r="AJ83">
        <v>0</v>
      </c>
      <c r="AK83">
        <v>0</v>
      </c>
      <c r="AL83">
        <v>50</v>
      </c>
      <c r="AM83">
        <v>132.97999999999999</v>
      </c>
      <c r="AN83">
        <v>0</v>
      </c>
    </row>
    <row r="84" spans="7:40">
      <c r="G84" t="s">
        <v>126</v>
      </c>
      <c r="H84" s="73">
        <v>0.53</v>
      </c>
      <c r="I84" s="46">
        <v>0</v>
      </c>
      <c r="J84" s="46">
        <v>2.2999999999999998</v>
      </c>
      <c r="K84" s="46">
        <v>0</v>
      </c>
      <c r="L84" s="46">
        <v>5.77</v>
      </c>
      <c r="M84" s="74">
        <v>0</v>
      </c>
      <c r="N84" s="73">
        <v>212.98</v>
      </c>
      <c r="O84" s="46">
        <v>225</v>
      </c>
      <c r="P84" s="46">
        <v>0</v>
      </c>
      <c r="Q84" s="46">
        <v>0</v>
      </c>
      <c r="R84" s="46">
        <v>0</v>
      </c>
      <c r="S84" s="74">
        <v>0</v>
      </c>
      <c r="W84">
        <v>0</v>
      </c>
      <c r="X84">
        <v>75</v>
      </c>
      <c r="Y84">
        <v>4.8099999999999996</v>
      </c>
      <c r="Z84">
        <v>0</v>
      </c>
      <c r="AA84">
        <v>25</v>
      </c>
      <c r="AB84">
        <v>55</v>
      </c>
      <c r="AC84">
        <v>0.53</v>
      </c>
      <c r="AD84">
        <v>2.2999999999999998</v>
      </c>
      <c r="AE84">
        <v>0</v>
      </c>
      <c r="AF84">
        <v>0</v>
      </c>
      <c r="AG84">
        <v>0.96</v>
      </c>
      <c r="AH84">
        <v>0</v>
      </c>
      <c r="AI84">
        <v>100</v>
      </c>
      <c r="AJ84">
        <v>0</v>
      </c>
      <c r="AK84">
        <v>0</v>
      </c>
      <c r="AL84">
        <v>50</v>
      </c>
      <c r="AM84">
        <v>132.97999999999999</v>
      </c>
      <c r="AN84">
        <v>0</v>
      </c>
    </row>
    <row r="85" spans="7:40">
      <c r="G85" t="s">
        <v>127</v>
      </c>
      <c r="H85" s="73">
        <v>0.53</v>
      </c>
      <c r="I85" s="46">
        <v>0</v>
      </c>
      <c r="J85" s="46">
        <v>2.2999999999999998</v>
      </c>
      <c r="K85" s="46">
        <v>0</v>
      </c>
      <c r="L85" s="46">
        <v>5.77</v>
      </c>
      <c r="M85" s="74">
        <v>0</v>
      </c>
      <c r="N85" s="73">
        <v>212.98</v>
      </c>
      <c r="O85" s="46">
        <v>225</v>
      </c>
      <c r="P85" s="46">
        <v>0</v>
      </c>
      <c r="Q85" s="46">
        <v>0</v>
      </c>
      <c r="R85" s="46">
        <v>0</v>
      </c>
      <c r="S85" s="74">
        <v>0</v>
      </c>
      <c r="W85">
        <v>0</v>
      </c>
      <c r="X85">
        <v>75</v>
      </c>
      <c r="Y85">
        <v>4.8099999999999996</v>
      </c>
      <c r="Z85">
        <v>0</v>
      </c>
      <c r="AA85">
        <v>25</v>
      </c>
      <c r="AB85">
        <v>55</v>
      </c>
      <c r="AC85">
        <v>0.53</v>
      </c>
      <c r="AD85">
        <v>2.2999999999999998</v>
      </c>
      <c r="AE85">
        <v>0</v>
      </c>
      <c r="AF85">
        <v>0</v>
      </c>
      <c r="AG85">
        <v>0.96</v>
      </c>
      <c r="AH85">
        <v>0</v>
      </c>
      <c r="AI85">
        <v>100</v>
      </c>
      <c r="AJ85">
        <v>0</v>
      </c>
      <c r="AK85">
        <v>0</v>
      </c>
      <c r="AL85">
        <v>50</v>
      </c>
      <c r="AM85">
        <v>132.97999999999999</v>
      </c>
      <c r="AN85">
        <v>0</v>
      </c>
    </row>
    <row r="86" spans="7:40">
      <c r="G86" t="s">
        <v>128</v>
      </c>
      <c r="H86" s="73">
        <v>0.53</v>
      </c>
      <c r="I86" s="46">
        <v>0</v>
      </c>
      <c r="J86" s="46">
        <v>2.2999999999999998</v>
      </c>
      <c r="K86" s="46">
        <v>0</v>
      </c>
      <c r="L86" s="46">
        <v>5.77</v>
      </c>
      <c r="M86" s="74">
        <v>0</v>
      </c>
      <c r="N86" s="73">
        <v>212.98</v>
      </c>
      <c r="O86" s="46">
        <v>225</v>
      </c>
      <c r="P86" s="46">
        <v>0</v>
      </c>
      <c r="Q86" s="46">
        <v>0</v>
      </c>
      <c r="R86" s="46">
        <v>0</v>
      </c>
      <c r="S86" s="74">
        <v>0</v>
      </c>
      <c r="W86">
        <v>0</v>
      </c>
      <c r="X86">
        <v>75</v>
      </c>
      <c r="Y86">
        <v>4.8099999999999996</v>
      </c>
      <c r="Z86">
        <v>0</v>
      </c>
      <c r="AA86">
        <v>25</v>
      </c>
      <c r="AB86">
        <v>55</v>
      </c>
      <c r="AC86">
        <v>0.53</v>
      </c>
      <c r="AD86">
        <v>2.2999999999999998</v>
      </c>
      <c r="AE86">
        <v>0</v>
      </c>
      <c r="AF86">
        <v>0</v>
      </c>
      <c r="AG86">
        <v>0.96</v>
      </c>
      <c r="AH86">
        <v>0</v>
      </c>
      <c r="AI86">
        <v>100</v>
      </c>
      <c r="AJ86">
        <v>0</v>
      </c>
      <c r="AK86">
        <v>0</v>
      </c>
      <c r="AL86">
        <v>50</v>
      </c>
      <c r="AM86">
        <v>132.97999999999999</v>
      </c>
      <c r="AN86">
        <v>0</v>
      </c>
    </row>
    <row r="87" spans="7:40">
      <c r="G87" t="s">
        <v>129</v>
      </c>
      <c r="H87" s="73">
        <v>0.53</v>
      </c>
      <c r="I87" s="46">
        <v>0</v>
      </c>
      <c r="J87" s="46">
        <v>2.2000000000000002</v>
      </c>
      <c r="K87" s="46">
        <v>0</v>
      </c>
      <c r="L87" s="46">
        <v>5.77</v>
      </c>
      <c r="M87" s="74">
        <v>0</v>
      </c>
      <c r="N87" s="73">
        <v>212.98</v>
      </c>
      <c r="O87" s="46">
        <v>225</v>
      </c>
      <c r="P87" s="46">
        <v>0</v>
      </c>
      <c r="Q87" s="46">
        <v>0</v>
      </c>
      <c r="R87" s="46">
        <v>0</v>
      </c>
      <c r="S87" s="74">
        <v>0</v>
      </c>
      <c r="W87">
        <v>0</v>
      </c>
      <c r="X87">
        <v>75</v>
      </c>
      <c r="Y87">
        <v>4.8099999999999996</v>
      </c>
      <c r="Z87">
        <v>0</v>
      </c>
      <c r="AA87">
        <v>25</v>
      </c>
      <c r="AB87">
        <v>55</v>
      </c>
      <c r="AC87">
        <v>0.53</v>
      </c>
      <c r="AD87">
        <v>2.2000000000000002</v>
      </c>
      <c r="AE87">
        <v>0</v>
      </c>
      <c r="AF87">
        <v>0</v>
      </c>
      <c r="AG87">
        <v>0.96</v>
      </c>
      <c r="AH87">
        <v>0</v>
      </c>
      <c r="AI87">
        <v>100</v>
      </c>
      <c r="AJ87">
        <v>0</v>
      </c>
      <c r="AK87">
        <v>0</v>
      </c>
      <c r="AL87">
        <v>50</v>
      </c>
      <c r="AM87">
        <v>132.97999999999999</v>
      </c>
      <c r="AN87">
        <v>0</v>
      </c>
    </row>
    <row r="88" spans="7:40">
      <c r="G88" t="s">
        <v>130</v>
      </c>
      <c r="H88" s="73">
        <v>0.53</v>
      </c>
      <c r="I88" s="46">
        <v>0</v>
      </c>
      <c r="J88" s="46">
        <v>2.2000000000000002</v>
      </c>
      <c r="K88" s="46">
        <v>0</v>
      </c>
      <c r="L88" s="46">
        <v>5.77</v>
      </c>
      <c r="M88" s="74">
        <v>0</v>
      </c>
      <c r="N88" s="73">
        <v>212.98</v>
      </c>
      <c r="O88" s="46">
        <v>225</v>
      </c>
      <c r="P88" s="46">
        <v>0</v>
      </c>
      <c r="Q88" s="46">
        <v>0</v>
      </c>
      <c r="R88" s="46">
        <v>0</v>
      </c>
      <c r="S88" s="74">
        <v>0</v>
      </c>
      <c r="W88">
        <v>0</v>
      </c>
      <c r="X88">
        <v>75</v>
      </c>
      <c r="Y88">
        <v>4.8099999999999996</v>
      </c>
      <c r="Z88">
        <v>0</v>
      </c>
      <c r="AA88">
        <v>25</v>
      </c>
      <c r="AB88">
        <v>55</v>
      </c>
      <c r="AC88">
        <v>0.53</v>
      </c>
      <c r="AD88">
        <v>2.2000000000000002</v>
      </c>
      <c r="AE88">
        <v>0</v>
      </c>
      <c r="AF88">
        <v>0</v>
      </c>
      <c r="AG88">
        <v>0.96</v>
      </c>
      <c r="AH88">
        <v>0</v>
      </c>
      <c r="AI88">
        <v>100</v>
      </c>
      <c r="AJ88">
        <v>0</v>
      </c>
      <c r="AK88">
        <v>0</v>
      </c>
      <c r="AL88">
        <v>50</v>
      </c>
      <c r="AM88">
        <v>132.97999999999999</v>
      </c>
      <c r="AN88">
        <v>0</v>
      </c>
    </row>
    <row r="89" spans="7:40">
      <c r="G89" t="s">
        <v>131</v>
      </c>
      <c r="H89" s="73">
        <v>0.53</v>
      </c>
      <c r="I89" s="46">
        <v>0</v>
      </c>
      <c r="J89" s="46">
        <v>2.2000000000000002</v>
      </c>
      <c r="K89" s="46">
        <v>0</v>
      </c>
      <c r="L89" s="46">
        <v>5.77</v>
      </c>
      <c r="M89" s="74">
        <v>0</v>
      </c>
      <c r="N89" s="73">
        <v>212.98</v>
      </c>
      <c r="O89" s="46">
        <v>225</v>
      </c>
      <c r="P89" s="46">
        <v>0</v>
      </c>
      <c r="Q89" s="46">
        <v>0</v>
      </c>
      <c r="R89" s="46">
        <v>0</v>
      </c>
      <c r="S89" s="74">
        <v>0</v>
      </c>
      <c r="W89">
        <v>0</v>
      </c>
      <c r="X89">
        <v>75</v>
      </c>
      <c r="Y89">
        <v>4.8099999999999996</v>
      </c>
      <c r="Z89">
        <v>0</v>
      </c>
      <c r="AA89">
        <v>25</v>
      </c>
      <c r="AB89">
        <v>55</v>
      </c>
      <c r="AC89">
        <v>0.53</v>
      </c>
      <c r="AD89">
        <v>2.2000000000000002</v>
      </c>
      <c r="AE89">
        <v>0</v>
      </c>
      <c r="AF89">
        <v>0</v>
      </c>
      <c r="AG89">
        <v>0.96</v>
      </c>
      <c r="AH89">
        <v>0</v>
      </c>
      <c r="AI89">
        <v>100</v>
      </c>
      <c r="AJ89">
        <v>0</v>
      </c>
      <c r="AK89">
        <v>0</v>
      </c>
      <c r="AL89">
        <v>50</v>
      </c>
      <c r="AM89">
        <v>132.97999999999999</v>
      </c>
      <c r="AN89">
        <v>0</v>
      </c>
    </row>
    <row r="90" spans="7:40">
      <c r="G90" t="s">
        <v>132</v>
      </c>
      <c r="H90" s="73">
        <v>0.53</v>
      </c>
      <c r="I90" s="46">
        <v>0</v>
      </c>
      <c r="J90" s="46">
        <v>2.2000000000000002</v>
      </c>
      <c r="K90" s="46">
        <v>0</v>
      </c>
      <c r="L90" s="46">
        <v>5.77</v>
      </c>
      <c r="M90" s="74">
        <v>0</v>
      </c>
      <c r="N90" s="73">
        <v>212.98</v>
      </c>
      <c r="O90" s="46">
        <v>225</v>
      </c>
      <c r="P90" s="46">
        <v>0</v>
      </c>
      <c r="Q90" s="46">
        <v>0</v>
      </c>
      <c r="R90" s="46">
        <v>0</v>
      </c>
      <c r="S90" s="74">
        <v>0</v>
      </c>
      <c r="W90">
        <v>0</v>
      </c>
      <c r="X90">
        <v>75</v>
      </c>
      <c r="Y90">
        <v>4.8099999999999996</v>
      </c>
      <c r="Z90">
        <v>0</v>
      </c>
      <c r="AA90">
        <v>25</v>
      </c>
      <c r="AB90">
        <v>55</v>
      </c>
      <c r="AC90">
        <v>0.53</v>
      </c>
      <c r="AD90">
        <v>2.2000000000000002</v>
      </c>
      <c r="AE90">
        <v>0</v>
      </c>
      <c r="AF90">
        <v>0</v>
      </c>
      <c r="AG90">
        <v>0.96</v>
      </c>
      <c r="AH90">
        <v>0</v>
      </c>
      <c r="AI90">
        <v>100</v>
      </c>
      <c r="AJ90">
        <v>0</v>
      </c>
      <c r="AK90">
        <v>0</v>
      </c>
      <c r="AL90">
        <v>50</v>
      </c>
      <c r="AM90">
        <v>132.97999999999999</v>
      </c>
      <c r="AN90">
        <v>0</v>
      </c>
    </row>
    <row r="91" spans="7:40">
      <c r="G91" t="s">
        <v>133</v>
      </c>
      <c r="H91" s="73">
        <v>0.48</v>
      </c>
      <c r="I91" s="46">
        <v>0</v>
      </c>
      <c r="J91" s="46">
        <v>2.2000000000000002</v>
      </c>
      <c r="K91" s="46">
        <v>0</v>
      </c>
      <c r="L91" s="46">
        <v>5.77</v>
      </c>
      <c r="M91" s="74">
        <v>0</v>
      </c>
      <c r="N91" s="73">
        <v>247.52999999999997</v>
      </c>
      <c r="O91" s="46">
        <v>250.49</v>
      </c>
      <c r="P91" s="46">
        <v>0</v>
      </c>
      <c r="Q91" s="46">
        <v>0</v>
      </c>
      <c r="R91" s="46">
        <v>0</v>
      </c>
      <c r="S91" s="74">
        <v>0</v>
      </c>
      <c r="W91">
        <v>25.49</v>
      </c>
      <c r="X91">
        <v>75</v>
      </c>
      <c r="Y91">
        <v>4.8099999999999996</v>
      </c>
      <c r="Z91">
        <v>0</v>
      </c>
      <c r="AA91">
        <v>0</v>
      </c>
      <c r="AB91">
        <v>55</v>
      </c>
      <c r="AC91">
        <v>0.48</v>
      </c>
      <c r="AD91">
        <v>2.2000000000000002</v>
      </c>
      <c r="AE91">
        <v>0</v>
      </c>
      <c r="AF91">
        <v>0</v>
      </c>
      <c r="AG91">
        <v>0.96</v>
      </c>
      <c r="AH91">
        <v>0</v>
      </c>
      <c r="AI91">
        <v>100</v>
      </c>
      <c r="AJ91">
        <v>59.55</v>
      </c>
      <c r="AK91">
        <v>0</v>
      </c>
      <c r="AL91">
        <v>50</v>
      </c>
      <c r="AM91">
        <v>132.97999999999999</v>
      </c>
      <c r="AN91">
        <v>0</v>
      </c>
    </row>
    <row r="92" spans="7:40">
      <c r="G92" t="s">
        <v>134</v>
      </c>
      <c r="H92" s="73">
        <v>0.48</v>
      </c>
      <c r="I92" s="46">
        <v>0</v>
      </c>
      <c r="J92" s="46">
        <v>2.2000000000000002</v>
      </c>
      <c r="K92" s="46">
        <v>0</v>
      </c>
      <c r="L92" s="46">
        <v>5.77</v>
      </c>
      <c r="M92" s="74">
        <v>0</v>
      </c>
      <c r="N92" s="73">
        <v>247.52999999999997</v>
      </c>
      <c r="O92" s="46">
        <v>250.49</v>
      </c>
      <c r="P92" s="46">
        <v>0</v>
      </c>
      <c r="Q92" s="46">
        <v>0</v>
      </c>
      <c r="R92" s="46">
        <v>0</v>
      </c>
      <c r="S92" s="74">
        <v>0</v>
      </c>
      <c r="W92">
        <v>25.49</v>
      </c>
      <c r="X92">
        <v>75</v>
      </c>
      <c r="Y92">
        <v>4.8099999999999996</v>
      </c>
      <c r="Z92">
        <v>0</v>
      </c>
      <c r="AA92">
        <v>0</v>
      </c>
      <c r="AB92">
        <v>55</v>
      </c>
      <c r="AC92">
        <v>0.48</v>
      </c>
      <c r="AD92">
        <v>2.2000000000000002</v>
      </c>
      <c r="AE92">
        <v>0</v>
      </c>
      <c r="AF92">
        <v>0</v>
      </c>
      <c r="AG92">
        <v>0.96</v>
      </c>
      <c r="AH92">
        <v>0</v>
      </c>
      <c r="AI92">
        <v>100</v>
      </c>
      <c r="AJ92">
        <v>59.55</v>
      </c>
      <c r="AK92">
        <v>0</v>
      </c>
      <c r="AL92">
        <v>50</v>
      </c>
      <c r="AM92">
        <v>132.97999999999999</v>
      </c>
      <c r="AN92">
        <v>0</v>
      </c>
    </row>
    <row r="93" spans="7:40">
      <c r="G93" t="s">
        <v>135</v>
      </c>
      <c r="H93" s="73">
        <v>0.48</v>
      </c>
      <c r="I93" s="46">
        <v>0</v>
      </c>
      <c r="J93" s="46">
        <v>2.2000000000000002</v>
      </c>
      <c r="K93" s="46">
        <v>0</v>
      </c>
      <c r="L93" s="46">
        <v>5.77</v>
      </c>
      <c r="M93" s="74">
        <v>0</v>
      </c>
      <c r="N93" s="73">
        <v>247.52999999999997</v>
      </c>
      <c r="O93" s="46">
        <v>250.49</v>
      </c>
      <c r="P93" s="46">
        <v>0</v>
      </c>
      <c r="Q93" s="46">
        <v>0</v>
      </c>
      <c r="R93" s="46">
        <v>0</v>
      </c>
      <c r="S93" s="74">
        <v>0</v>
      </c>
      <c r="W93">
        <v>25.49</v>
      </c>
      <c r="X93">
        <v>75</v>
      </c>
      <c r="Y93">
        <v>4.8099999999999996</v>
      </c>
      <c r="Z93">
        <v>0</v>
      </c>
      <c r="AA93">
        <v>0</v>
      </c>
      <c r="AB93">
        <v>55</v>
      </c>
      <c r="AC93">
        <v>0.48</v>
      </c>
      <c r="AD93">
        <v>2.2000000000000002</v>
      </c>
      <c r="AE93">
        <v>0</v>
      </c>
      <c r="AF93">
        <v>0</v>
      </c>
      <c r="AG93">
        <v>0.96</v>
      </c>
      <c r="AH93">
        <v>0</v>
      </c>
      <c r="AI93">
        <v>100</v>
      </c>
      <c r="AJ93">
        <v>59.55</v>
      </c>
      <c r="AK93">
        <v>0</v>
      </c>
      <c r="AL93">
        <v>50</v>
      </c>
      <c r="AM93">
        <v>132.97999999999999</v>
      </c>
      <c r="AN93">
        <v>0</v>
      </c>
    </row>
    <row r="94" spans="7:40">
      <c r="G94" t="s">
        <v>136</v>
      </c>
      <c r="H94" s="73">
        <v>0.48</v>
      </c>
      <c r="I94" s="46">
        <v>0</v>
      </c>
      <c r="J94" s="46">
        <v>2.2000000000000002</v>
      </c>
      <c r="K94" s="46">
        <v>0</v>
      </c>
      <c r="L94" s="46">
        <v>5.77</v>
      </c>
      <c r="M94" s="74">
        <v>0</v>
      </c>
      <c r="N94" s="73">
        <v>247.52999999999997</v>
      </c>
      <c r="O94" s="46">
        <v>250.49</v>
      </c>
      <c r="P94" s="46">
        <v>0</v>
      </c>
      <c r="Q94" s="46">
        <v>0</v>
      </c>
      <c r="R94" s="46">
        <v>0</v>
      </c>
      <c r="S94" s="74">
        <v>0</v>
      </c>
      <c r="W94">
        <v>25.49</v>
      </c>
      <c r="X94">
        <v>75</v>
      </c>
      <c r="Y94">
        <v>4.8099999999999996</v>
      </c>
      <c r="Z94">
        <v>0</v>
      </c>
      <c r="AA94">
        <v>0</v>
      </c>
      <c r="AB94">
        <v>55</v>
      </c>
      <c r="AC94">
        <v>0.48</v>
      </c>
      <c r="AD94">
        <v>2.2000000000000002</v>
      </c>
      <c r="AE94">
        <v>0</v>
      </c>
      <c r="AF94">
        <v>0</v>
      </c>
      <c r="AG94">
        <v>0.96</v>
      </c>
      <c r="AH94">
        <v>0</v>
      </c>
      <c r="AI94">
        <v>100</v>
      </c>
      <c r="AJ94">
        <v>59.55</v>
      </c>
      <c r="AK94">
        <v>0</v>
      </c>
      <c r="AL94">
        <v>50</v>
      </c>
      <c r="AM94">
        <v>132.97999999999999</v>
      </c>
      <c r="AN94">
        <v>0</v>
      </c>
    </row>
    <row r="95" spans="7:40">
      <c r="G95" t="s">
        <v>137</v>
      </c>
      <c r="H95" s="73">
        <v>0.43</v>
      </c>
      <c r="I95" s="46">
        <v>0</v>
      </c>
      <c r="J95" s="46">
        <v>2.2000000000000002</v>
      </c>
      <c r="K95" s="46">
        <v>0</v>
      </c>
      <c r="L95" s="46">
        <v>5.77</v>
      </c>
      <c r="M95" s="74">
        <v>0</v>
      </c>
      <c r="N95" s="73">
        <v>192.52999999999997</v>
      </c>
      <c r="O95" s="46">
        <v>250.49</v>
      </c>
      <c r="P95" s="46">
        <v>0</v>
      </c>
      <c r="Q95" s="46">
        <v>0</v>
      </c>
      <c r="R95" s="46">
        <v>0</v>
      </c>
      <c r="S95" s="74">
        <v>0</v>
      </c>
      <c r="W95">
        <v>25.49</v>
      </c>
      <c r="X95">
        <v>75</v>
      </c>
      <c r="Y95">
        <v>4.8099999999999996</v>
      </c>
      <c r="Z95">
        <v>0</v>
      </c>
      <c r="AA95">
        <v>0</v>
      </c>
      <c r="AB95">
        <v>0</v>
      </c>
      <c r="AC95">
        <v>0.43</v>
      </c>
      <c r="AD95">
        <v>2.2000000000000002</v>
      </c>
      <c r="AE95">
        <v>0</v>
      </c>
      <c r="AF95">
        <v>0</v>
      </c>
      <c r="AG95">
        <v>0.96</v>
      </c>
      <c r="AH95">
        <v>0</v>
      </c>
      <c r="AI95">
        <v>100</v>
      </c>
      <c r="AJ95">
        <v>59.55</v>
      </c>
      <c r="AK95">
        <v>0</v>
      </c>
      <c r="AL95">
        <v>50</v>
      </c>
      <c r="AM95">
        <v>132.97999999999999</v>
      </c>
      <c r="AN95">
        <v>0</v>
      </c>
    </row>
    <row r="96" spans="7:40">
      <c r="G96" t="s">
        <v>138</v>
      </c>
      <c r="H96" s="73">
        <v>0.43</v>
      </c>
      <c r="I96" s="46">
        <v>0</v>
      </c>
      <c r="J96" s="46">
        <v>2.2000000000000002</v>
      </c>
      <c r="K96" s="46">
        <v>0</v>
      </c>
      <c r="L96" s="46">
        <v>5.77</v>
      </c>
      <c r="M96" s="74">
        <v>0</v>
      </c>
      <c r="N96" s="73">
        <v>192.52999999999997</v>
      </c>
      <c r="O96" s="46">
        <v>250.49</v>
      </c>
      <c r="P96" s="46">
        <v>0</v>
      </c>
      <c r="Q96" s="46">
        <v>0</v>
      </c>
      <c r="R96" s="46">
        <v>0</v>
      </c>
      <c r="S96" s="74">
        <v>0</v>
      </c>
      <c r="W96">
        <v>25.49</v>
      </c>
      <c r="X96">
        <v>75</v>
      </c>
      <c r="Y96">
        <v>4.8099999999999996</v>
      </c>
      <c r="Z96">
        <v>0</v>
      </c>
      <c r="AA96">
        <v>0</v>
      </c>
      <c r="AB96">
        <v>0</v>
      </c>
      <c r="AC96">
        <v>0.43</v>
      </c>
      <c r="AD96">
        <v>2.2000000000000002</v>
      </c>
      <c r="AE96">
        <v>0</v>
      </c>
      <c r="AF96">
        <v>0</v>
      </c>
      <c r="AG96">
        <v>0.96</v>
      </c>
      <c r="AH96">
        <v>0</v>
      </c>
      <c r="AI96">
        <v>100</v>
      </c>
      <c r="AJ96">
        <v>59.55</v>
      </c>
      <c r="AK96">
        <v>0</v>
      </c>
      <c r="AL96">
        <v>50</v>
      </c>
      <c r="AM96">
        <v>132.97999999999999</v>
      </c>
      <c r="AN96">
        <v>0</v>
      </c>
    </row>
    <row r="97" spans="1:133">
      <c r="G97" t="s">
        <v>139</v>
      </c>
      <c r="H97" s="73">
        <v>0.43</v>
      </c>
      <c r="I97" s="46">
        <v>0</v>
      </c>
      <c r="J97" s="46">
        <v>2.2000000000000002</v>
      </c>
      <c r="K97" s="46">
        <v>0</v>
      </c>
      <c r="L97" s="46">
        <v>5.77</v>
      </c>
      <c r="M97" s="74">
        <v>0</v>
      </c>
      <c r="N97" s="73">
        <v>192.52999999999997</v>
      </c>
      <c r="O97" s="46">
        <v>250.49</v>
      </c>
      <c r="P97" s="46">
        <v>0</v>
      </c>
      <c r="Q97" s="46">
        <v>0</v>
      </c>
      <c r="R97" s="46">
        <v>0</v>
      </c>
      <c r="S97" s="74">
        <v>0</v>
      </c>
      <c r="W97">
        <v>25.49</v>
      </c>
      <c r="X97">
        <v>75</v>
      </c>
      <c r="Y97">
        <v>4.8099999999999996</v>
      </c>
      <c r="Z97">
        <v>0</v>
      </c>
      <c r="AA97">
        <v>0</v>
      </c>
      <c r="AB97">
        <v>0</v>
      </c>
      <c r="AC97">
        <v>0.43</v>
      </c>
      <c r="AD97">
        <v>2.2000000000000002</v>
      </c>
      <c r="AE97">
        <v>0</v>
      </c>
      <c r="AF97">
        <v>0</v>
      </c>
      <c r="AG97">
        <v>0.96</v>
      </c>
      <c r="AH97">
        <v>0</v>
      </c>
      <c r="AI97">
        <v>100</v>
      </c>
      <c r="AJ97">
        <v>59.55</v>
      </c>
      <c r="AK97">
        <v>0</v>
      </c>
      <c r="AL97">
        <v>50</v>
      </c>
      <c r="AM97">
        <v>132.97999999999999</v>
      </c>
      <c r="AN97">
        <v>0</v>
      </c>
    </row>
    <row r="98" spans="1:133">
      <c r="G98" t="s">
        <v>140</v>
      </c>
      <c r="H98" s="73">
        <v>0.43</v>
      </c>
      <c r="I98" s="46">
        <v>0</v>
      </c>
      <c r="J98" s="46">
        <v>2.2000000000000002</v>
      </c>
      <c r="K98" s="46">
        <v>0</v>
      </c>
      <c r="L98" s="46">
        <v>5.77</v>
      </c>
      <c r="M98" s="74">
        <v>0</v>
      </c>
      <c r="N98" s="73">
        <v>192.52999999999997</v>
      </c>
      <c r="O98" s="46">
        <v>250.49</v>
      </c>
      <c r="P98" s="46">
        <v>0</v>
      </c>
      <c r="Q98" s="46">
        <v>0</v>
      </c>
      <c r="R98" s="46">
        <v>0</v>
      </c>
      <c r="S98" s="74">
        <v>0</v>
      </c>
      <c r="W98">
        <v>25.49</v>
      </c>
      <c r="X98">
        <v>75</v>
      </c>
      <c r="Y98">
        <v>4.8099999999999996</v>
      </c>
      <c r="Z98">
        <v>0</v>
      </c>
      <c r="AA98">
        <v>0</v>
      </c>
      <c r="AB98">
        <v>0</v>
      </c>
      <c r="AC98">
        <v>0.43</v>
      </c>
      <c r="AD98">
        <v>2.2000000000000002</v>
      </c>
      <c r="AE98">
        <v>0</v>
      </c>
      <c r="AF98">
        <v>0</v>
      </c>
      <c r="AG98">
        <v>0.96</v>
      </c>
      <c r="AH98">
        <v>0</v>
      </c>
      <c r="AI98">
        <v>100</v>
      </c>
      <c r="AJ98">
        <v>59.55</v>
      </c>
      <c r="AK98">
        <v>0</v>
      </c>
      <c r="AL98">
        <v>50</v>
      </c>
      <c r="AM98">
        <v>132.97999999999999</v>
      </c>
      <c r="AN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1.3159999999999991E-2</v>
      </c>
      <c r="I99" s="69">
        <f t="shared" ref="I99:BU99" si="1">SUM(I3:I98)/4000</f>
        <v>0</v>
      </c>
      <c r="J99" s="69">
        <f t="shared" si="1"/>
        <v>5.379999999999998E-2</v>
      </c>
      <c r="K99" s="69">
        <f t="shared" si="1"/>
        <v>0.36828749999999988</v>
      </c>
      <c r="L99" s="69">
        <f t="shared" si="1"/>
        <v>0.13847999999999983</v>
      </c>
      <c r="M99" s="69">
        <f t="shared" si="1"/>
        <v>0</v>
      </c>
      <c r="N99" s="68">
        <f t="shared" si="1"/>
        <v>5.3354399999999975</v>
      </c>
      <c r="O99" s="69">
        <f t="shared" si="1"/>
        <v>6.8539200000000022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W99">
        <f t="shared" si="1"/>
        <v>0.20392000000000005</v>
      </c>
      <c r="X99">
        <f t="shared" si="1"/>
        <v>1.8</v>
      </c>
      <c r="Y99">
        <f t="shared" si="1"/>
        <v>0.11544000000000004</v>
      </c>
      <c r="Z99">
        <f t="shared" si="1"/>
        <v>1.25</v>
      </c>
      <c r="AA99">
        <f t="shared" si="1"/>
        <v>0.1</v>
      </c>
      <c r="AB99">
        <f t="shared" si="1"/>
        <v>0.27500000000000002</v>
      </c>
      <c r="AC99">
        <f t="shared" si="1"/>
        <v>1.3159999999999991E-2</v>
      </c>
      <c r="AD99">
        <f t="shared" si="1"/>
        <v>5.379999999999998E-2</v>
      </c>
      <c r="AE99">
        <f t="shared" si="1"/>
        <v>0.20007750000000002</v>
      </c>
      <c r="AF99">
        <f t="shared" si="1"/>
        <v>0.11102000000000006</v>
      </c>
      <c r="AG99">
        <f t="shared" si="1"/>
        <v>2.3039999999999967E-2</v>
      </c>
      <c r="AH99">
        <f t="shared" si="1"/>
        <v>5.7189999999999963E-2</v>
      </c>
      <c r="AI99">
        <f t="shared" si="1"/>
        <v>2.4</v>
      </c>
      <c r="AJ99">
        <f t="shared" si="1"/>
        <v>0.47639999999999977</v>
      </c>
      <c r="AK99">
        <f t="shared" si="1"/>
        <v>0</v>
      </c>
      <c r="AL99">
        <f t="shared" si="1"/>
        <v>1.2</v>
      </c>
      <c r="AM99">
        <f t="shared" si="1"/>
        <v>4.4840399999999994</v>
      </c>
      <c r="AN99">
        <f t="shared" si="1"/>
        <v>9.6129999999999993E-2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0" spans="1:133">
      <c r="W100" t="s">
        <v>530</v>
      </c>
      <c r="X100" t="s">
        <v>532</v>
      </c>
      <c r="Y100" t="s">
        <v>534</v>
      </c>
      <c r="Z100" t="s">
        <v>536</v>
      </c>
      <c r="AA100" t="s">
        <v>538</v>
      </c>
      <c r="AB100" t="s">
        <v>539</v>
      </c>
      <c r="AC100" t="s">
        <v>541</v>
      </c>
      <c r="AD100" t="s">
        <v>543</v>
      </c>
      <c r="AE100" t="s">
        <v>545</v>
      </c>
      <c r="AF100" t="s">
        <v>546</v>
      </c>
      <c r="AG100" t="s">
        <v>548</v>
      </c>
      <c r="AH100" t="s">
        <v>550</v>
      </c>
      <c r="AI100" t="s">
        <v>552</v>
      </c>
      <c r="AJ100" t="s">
        <v>553</v>
      </c>
      <c r="AK100" t="s">
        <v>555</v>
      </c>
      <c r="AL100" t="s">
        <v>557</v>
      </c>
      <c r="AM100" t="s">
        <v>558</v>
      </c>
      <c r="AN100" t="s">
        <v>561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84" activePane="bottomRight" state="frozen"/>
      <selection sqref="A1:D35"/>
      <selection pane="topRight" sqref="A1:D35"/>
      <selection pane="bottomLeft" sqref="A1:D35"/>
      <selection pane="bottomRight" activeCell="V3" sqref="V3:V98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5" t="s">
        <v>223</v>
      </c>
      <c r="B1" s="215"/>
      <c r="C1" s="215"/>
      <c r="D1" s="215"/>
      <c r="E1" s="140"/>
      <c r="F1" s="140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U1" s="219" t="s">
        <v>317</v>
      </c>
      <c r="V1" s="220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45269</v>
      </c>
      <c r="U2" s="73" t="s">
        <v>225</v>
      </c>
      <c r="V2" s="74" t="s">
        <v>224</v>
      </c>
      <c r="W2" s="28" t="s">
        <v>398</v>
      </c>
    </row>
    <row r="3" spans="1:23">
      <c r="A3" t="s">
        <v>398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U3" s="73"/>
      <c r="V3" s="74">
        <v>0</v>
      </c>
      <c r="W3">
        <v>0</v>
      </c>
    </row>
    <row r="4" spans="1:23"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U4" s="73"/>
      <c r="V4" s="74">
        <v>0</v>
      </c>
      <c r="W4">
        <v>0</v>
      </c>
    </row>
    <row r="5" spans="1:23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U5" s="73"/>
      <c r="V5" s="74">
        <v>0</v>
      </c>
      <c r="W5">
        <v>0</v>
      </c>
    </row>
    <row r="6" spans="1:23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U6" s="73"/>
      <c r="V6" s="74">
        <v>0</v>
      </c>
      <c r="W6">
        <v>0</v>
      </c>
    </row>
    <row r="7" spans="1:23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U7" s="73"/>
      <c r="V7" s="74">
        <v>0</v>
      </c>
      <c r="W7">
        <v>0</v>
      </c>
    </row>
    <row r="8" spans="1:23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U8" s="73"/>
      <c r="V8" s="74">
        <v>0</v>
      </c>
      <c r="W8">
        <v>0</v>
      </c>
    </row>
    <row r="9" spans="1:23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U9" s="73"/>
      <c r="V9" s="74">
        <v>0</v>
      </c>
      <c r="W9">
        <v>0</v>
      </c>
    </row>
    <row r="10" spans="1:23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U10" s="73"/>
      <c r="V10" s="74">
        <v>0</v>
      </c>
      <c r="W10">
        <v>0</v>
      </c>
    </row>
    <row r="11" spans="1:23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U11" s="73"/>
      <c r="V11" s="74">
        <v>0</v>
      </c>
      <c r="W11">
        <v>0</v>
      </c>
    </row>
    <row r="12" spans="1:23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U12" s="73"/>
      <c r="V12" s="74">
        <v>0</v>
      </c>
      <c r="W12">
        <v>0</v>
      </c>
    </row>
    <row r="13" spans="1:23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U13" s="73"/>
      <c r="V13" s="74">
        <v>0</v>
      </c>
      <c r="W13">
        <v>0</v>
      </c>
    </row>
    <row r="14" spans="1:23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U14" s="73"/>
      <c r="V14" s="74">
        <v>0</v>
      </c>
      <c r="W14">
        <v>0</v>
      </c>
    </row>
    <row r="15" spans="1:23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U15" s="73"/>
      <c r="V15" s="74">
        <v>0</v>
      </c>
      <c r="W15">
        <v>0</v>
      </c>
    </row>
    <row r="16" spans="1:23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U16" s="73"/>
      <c r="V16" s="74">
        <v>0</v>
      </c>
      <c r="W16">
        <v>0</v>
      </c>
    </row>
    <row r="17" spans="7:23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U17" s="73"/>
      <c r="V17" s="74">
        <v>0</v>
      </c>
      <c r="W17">
        <v>0</v>
      </c>
    </row>
    <row r="18" spans="7:23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U18" s="73"/>
      <c r="V18" s="74">
        <v>0</v>
      </c>
      <c r="W18">
        <v>0</v>
      </c>
    </row>
    <row r="19" spans="7:23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U19" s="73"/>
      <c r="V19" s="74">
        <v>0</v>
      </c>
      <c r="W19">
        <v>0</v>
      </c>
    </row>
    <row r="20" spans="7:23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U20" s="73"/>
      <c r="V20" s="74">
        <v>0</v>
      </c>
      <c r="W20">
        <v>0</v>
      </c>
    </row>
    <row r="21" spans="7:23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0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U21" s="73"/>
      <c r="V21" s="74">
        <v>0</v>
      </c>
      <c r="W21">
        <v>0</v>
      </c>
    </row>
    <row r="22" spans="7:23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0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U22" s="73"/>
      <c r="V22" s="74">
        <v>0</v>
      </c>
      <c r="W22">
        <v>0</v>
      </c>
    </row>
    <row r="23" spans="7:23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0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U23" s="73"/>
      <c r="V23" s="74">
        <v>0</v>
      </c>
      <c r="W23">
        <v>0</v>
      </c>
    </row>
    <row r="24" spans="7:23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0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U24" s="73"/>
      <c r="V24" s="74">
        <v>0</v>
      </c>
      <c r="W24">
        <v>0</v>
      </c>
    </row>
    <row r="25" spans="7:23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0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U25" s="73"/>
      <c r="V25" s="74">
        <v>0</v>
      </c>
      <c r="W25">
        <v>0</v>
      </c>
    </row>
    <row r="26" spans="7:23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0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U26" s="73"/>
      <c r="V26" s="74">
        <v>0</v>
      </c>
      <c r="W26">
        <v>0</v>
      </c>
    </row>
    <row r="27" spans="7:23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0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U27" s="73"/>
      <c r="V27" s="74">
        <v>0</v>
      </c>
      <c r="W27">
        <v>0</v>
      </c>
    </row>
    <row r="28" spans="7:23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0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U28" s="73"/>
      <c r="V28" s="74">
        <v>0</v>
      </c>
      <c r="W28">
        <v>0</v>
      </c>
    </row>
    <row r="29" spans="7:23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0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/>
      <c r="V29" s="74">
        <v>0</v>
      </c>
      <c r="W29">
        <v>0</v>
      </c>
    </row>
    <row r="30" spans="7:23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0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/>
      <c r="V30" s="74">
        <v>0</v>
      </c>
      <c r="W30">
        <v>0</v>
      </c>
    </row>
    <row r="31" spans="7:23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0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/>
      <c r="V31" s="74">
        <v>0</v>
      </c>
      <c r="W31">
        <v>0</v>
      </c>
    </row>
    <row r="32" spans="7:23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0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/>
      <c r="V32" s="74">
        <v>0</v>
      </c>
      <c r="W32">
        <v>0</v>
      </c>
    </row>
    <row r="33" spans="7:23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0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/>
      <c r="V33" s="74">
        <v>0</v>
      </c>
      <c r="W33">
        <v>0</v>
      </c>
    </row>
    <row r="34" spans="7:23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0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/>
      <c r="V34" s="74">
        <v>0</v>
      </c>
      <c r="W34">
        <v>0</v>
      </c>
    </row>
    <row r="35" spans="7:23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0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/>
      <c r="V35" s="74">
        <v>0</v>
      </c>
      <c r="W35">
        <v>0</v>
      </c>
    </row>
    <row r="36" spans="7:23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0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/>
      <c r="V36" s="74">
        <v>0</v>
      </c>
      <c r="W36">
        <v>0</v>
      </c>
    </row>
    <row r="37" spans="7:23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0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/>
      <c r="V37" s="74">
        <v>0</v>
      </c>
      <c r="W37">
        <v>0</v>
      </c>
    </row>
    <row r="38" spans="7:23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0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/>
      <c r="V38" s="74">
        <v>0</v>
      </c>
      <c r="W38">
        <v>0</v>
      </c>
    </row>
    <row r="39" spans="7:23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0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/>
      <c r="V39" s="74">
        <v>0</v>
      </c>
      <c r="W39">
        <v>0</v>
      </c>
    </row>
    <row r="40" spans="7:23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0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/>
      <c r="V40" s="74">
        <v>0</v>
      </c>
      <c r="W40">
        <v>0</v>
      </c>
    </row>
    <row r="41" spans="7:23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0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/>
      <c r="V41" s="74">
        <v>0</v>
      </c>
      <c r="W41">
        <v>0</v>
      </c>
    </row>
    <row r="42" spans="7:23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0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/>
      <c r="V42" s="74">
        <v>0</v>
      </c>
      <c r="W42">
        <v>0</v>
      </c>
    </row>
    <row r="43" spans="7:23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0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/>
      <c r="V43" s="74">
        <v>0</v>
      </c>
      <c r="W43">
        <v>0</v>
      </c>
    </row>
    <row r="44" spans="7:23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/>
      <c r="V44" s="74">
        <v>0</v>
      </c>
      <c r="W44">
        <v>0</v>
      </c>
    </row>
    <row r="45" spans="7:23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/>
      <c r="V45" s="74">
        <v>0</v>
      </c>
      <c r="W45">
        <v>0</v>
      </c>
    </row>
    <row r="46" spans="7:23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/>
      <c r="V46" s="74">
        <v>0</v>
      </c>
      <c r="W46">
        <v>0</v>
      </c>
    </row>
    <row r="47" spans="7:23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/>
      <c r="V47" s="74">
        <v>0</v>
      </c>
      <c r="W47">
        <v>0</v>
      </c>
    </row>
    <row r="48" spans="7:23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/>
      <c r="V48" s="74">
        <v>0</v>
      </c>
      <c r="W48">
        <v>0</v>
      </c>
    </row>
    <row r="49" spans="7:23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/>
      <c r="V49" s="74">
        <v>0</v>
      </c>
      <c r="W49">
        <v>0</v>
      </c>
    </row>
    <row r="50" spans="7:23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/>
      <c r="V50" s="74">
        <v>0</v>
      </c>
      <c r="W50">
        <v>0</v>
      </c>
    </row>
    <row r="51" spans="7:23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/>
      <c r="V51" s="74">
        <v>0</v>
      </c>
      <c r="W51">
        <v>0</v>
      </c>
    </row>
    <row r="52" spans="7:23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/>
      <c r="V52" s="74">
        <v>0</v>
      </c>
      <c r="W52">
        <v>0</v>
      </c>
    </row>
    <row r="53" spans="7:23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/>
      <c r="V53" s="74">
        <v>0</v>
      </c>
      <c r="W53">
        <v>0</v>
      </c>
    </row>
    <row r="54" spans="7:23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0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/>
      <c r="V54" s="74">
        <v>0</v>
      </c>
      <c r="W54">
        <v>0</v>
      </c>
    </row>
    <row r="55" spans="7:23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0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/>
      <c r="V55" s="74">
        <v>0</v>
      </c>
      <c r="W55">
        <v>0</v>
      </c>
    </row>
    <row r="56" spans="7:23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0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/>
      <c r="V56" s="74">
        <v>0</v>
      </c>
      <c r="W56">
        <v>0</v>
      </c>
    </row>
    <row r="57" spans="7:23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0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/>
      <c r="V57" s="74">
        <v>0</v>
      </c>
      <c r="W57">
        <v>0</v>
      </c>
    </row>
    <row r="58" spans="7:23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0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/>
      <c r="V58" s="74">
        <v>0</v>
      </c>
      <c r="W58">
        <v>0</v>
      </c>
    </row>
    <row r="59" spans="7:23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0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/>
      <c r="V59" s="74">
        <v>0</v>
      </c>
      <c r="W59">
        <v>0</v>
      </c>
    </row>
    <row r="60" spans="7:23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0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/>
      <c r="V60" s="74">
        <v>0</v>
      </c>
      <c r="W60">
        <v>0</v>
      </c>
    </row>
    <row r="61" spans="7:23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0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/>
      <c r="V61" s="74">
        <v>0</v>
      </c>
      <c r="W61">
        <v>0</v>
      </c>
    </row>
    <row r="62" spans="7:23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/>
      <c r="V62" s="74">
        <v>0</v>
      </c>
      <c r="W62">
        <v>0</v>
      </c>
    </row>
    <row r="63" spans="7:23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/>
      <c r="V63" s="74">
        <v>0</v>
      </c>
      <c r="W63">
        <v>0</v>
      </c>
    </row>
    <row r="64" spans="7:23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/>
      <c r="V64" s="74">
        <v>0</v>
      </c>
      <c r="W64">
        <v>0</v>
      </c>
    </row>
    <row r="65" spans="7:23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/>
      <c r="V65" s="74">
        <v>0</v>
      </c>
      <c r="W65">
        <v>0</v>
      </c>
    </row>
    <row r="66" spans="7:23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0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/>
      <c r="V66" s="74">
        <v>0</v>
      </c>
      <c r="W66">
        <v>0</v>
      </c>
    </row>
    <row r="67" spans="7:23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0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/>
      <c r="V67" s="74">
        <v>0</v>
      </c>
      <c r="W67">
        <v>0</v>
      </c>
    </row>
    <row r="68" spans="7:23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/>
      <c r="V68" s="74">
        <v>0</v>
      </c>
      <c r="W68">
        <v>0</v>
      </c>
    </row>
    <row r="69" spans="7:23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0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/>
      <c r="V69" s="74">
        <v>0</v>
      </c>
      <c r="W69">
        <v>0</v>
      </c>
    </row>
    <row r="70" spans="7:23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0</v>
      </c>
      <c r="M70" s="74">
        <v>0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/>
      <c r="V70" s="74">
        <v>0</v>
      </c>
      <c r="W70">
        <v>0</v>
      </c>
    </row>
    <row r="71" spans="7:23">
      <c r="G71" t="s">
        <v>113</v>
      </c>
      <c r="H71" s="73">
        <v>0</v>
      </c>
      <c r="I71" s="46">
        <v>0</v>
      </c>
      <c r="J71" s="46">
        <v>0</v>
      </c>
      <c r="K71" s="46">
        <v>0</v>
      </c>
      <c r="L71" s="46">
        <v>0</v>
      </c>
      <c r="M71" s="74">
        <v>0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/>
      <c r="V71" s="74">
        <v>0</v>
      </c>
      <c r="W71">
        <v>0</v>
      </c>
    </row>
    <row r="72" spans="7:23">
      <c r="G72" t="s">
        <v>114</v>
      </c>
      <c r="H72" s="73">
        <v>0</v>
      </c>
      <c r="I72" s="46">
        <v>0</v>
      </c>
      <c r="J72" s="46">
        <v>0</v>
      </c>
      <c r="K72" s="46">
        <v>0</v>
      </c>
      <c r="L72" s="46">
        <v>0</v>
      </c>
      <c r="M72" s="74">
        <v>0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/>
      <c r="V72" s="74">
        <v>0</v>
      </c>
      <c r="W72">
        <v>0</v>
      </c>
    </row>
    <row r="73" spans="7:23">
      <c r="G73" t="s">
        <v>115</v>
      </c>
      <c r="H73" s="73">
        <v>96.13</v>
      </c>
      <c r="I73" s="46">
        <v>0</v>
      </c>
      <c r="J73" s="46">
        <v>0</v>
      </c>
      <c r="K73" s="46">
        <v>0</v>
      </c>
      <c r="L73" s="46">
        <v>0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/>
      <c r="V73" s="74">
        <v>96.13</v>
      </c>
      <c r="W73">
        <v>96.13</v>
      </c>
    </row>
    <row r="74" spans="7:23">
      <c r="G74" t="s">
        <v>116</v>
      </c>
      <c r="H74" s="73">
        <v>96.13</v>
      </c>
      <c r="I74" s="46">
        <v>0</v>
      </c>
      <c r="J74" s="46">
        <v>0</v>
      </c>
      <c r="K74" s="46">
        <v>0</v>
      </c>
      <c r="L74" s="46">
        <v>0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/>
      <c r="V74" s="74">
        <v>96.13</v>
      </c>
      <c r="W74">
        <v>96.13</v>
      </c>
    </row>
    <row r="75" spans="7:23">
      <c r="G75" t="s">
        <v>117</v>
      </c>
      <c r="H75" s="73">
        <v>96.13</v>
      </c>
      <c r="I75" s="46">
        <v>0</v>
      </c>
      <c r="J75" s="46">
        <v>0</v>
      </c>
      <c r="K75" s="46">
        <v>0</v>
      </c>
      <c r="L75" s="46">
        <v>0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/>
      <c r="V75" s="74">
        <v>96.13</v>
      </c>
      <c r="W75">
        <v>96.13</v>
      </c>
    </row>
    <row r="76" spans="7:23">
      <c r="G76" t="s">
        <v>118</v>
      </c>
      <c r="H76" s="73">
        <v>96.13</v>
      </c>
      <c r="I76" s="46">
        <v>0</v>
      </c>
      <c r="J76" s="46">
        <v>0</v>
      </c>
      <c r="K76" s="46">
        <v>0</v>
      </c>
      <c r="L76" s="46">
        <v>0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/>
      <c r="V76" s="74">
        <v>96.13</v>
      </c>
      <c r="W76">
        <v>96.13</v>
      </c>
    </row>
    <row r="77" spans="7:23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0</v>
      </c>
      <c r="M77" s="74">
        <v>0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/>
      <c r="V77" s="74">
        <v>0</v>
      </c>
      <c r="W77">
        <v>0</v>
      </c>
    </row>
    <row r="78" spans="7:23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0</v>
      </c>
      <c r="M78" s="74">
        <v>0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/>
      <c r="V78" s="74">
        <v>0</v>
      </c>
      <c r="W78">
        <v>0</v>
      </c>
    </row>
    <row r="79" spans="7:23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0</v>
      </c>
      <c r="M79" s="74">
        <v>0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/>
      <c r="V79" s="74">
        <v>0</v>
      </c>
      <c r="W79">
        <v>0</v>
      </c>
    </row>
    <row r="80" spans="7:23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0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/>
      <c r="V80" s="74">
        <v>0</v>
      </c>
      <c r="W80">
        <v>0</v>
      </c>
    </row>
    <row r="81" spans="7:23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0</v>
      </c>
      <c r="M81" s="74">
        <v>0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/>
      <c r="V81" s="74">
        <v>0</v>
      </c>
      <c r="W81">
        <v>0</v>
      </c>
    </row>
    <row r="82" spans="7:23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0</v>
      </c>
      <c r="M82" s="74">
        <v>0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/>
      <c r="V82" s="74">
        <v>0</v>
      </c>
      <c r="W82">
        <v>0</v>
      </c>
    </row>
    <row r="83" spans="7:23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0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/>
      <c r="V83" s="74">
        <v>0</v>
      </c>
      <c r="W83">
        <v>0</v>
      </c>
    </row>
    <row r="84" spans="7:23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0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/>
      <c r="V84" s="74">
        <v>0</v>
      </c>
      <c r="W84">
        <v>0</v>
      </c>
    </row>
    <row r="85" spans="7:23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0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/>
      <c r="V85" s="74">
        <v>0</v>
      </c>
      <c r="W85">
        <v>0</v>
      </c>
    </row>
    <row r="86" spans="7:23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</v>
      </c>
      <c r="M86" s="74">
        <v>0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/>
      <c r="V86" s="74">
        <v>0</v>
      </c>
      <c r="W86">
        <v>0</v>
      </c>
    </row>
    <row r="87" spans="7:23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0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/>
      <c r="V87" s="74">
        <v>0</v>
      </c>
      <c r="W87">
        <v>0</v>
      </c>
    </row>
    <row r="88" spans="7:23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</v>
      </c>
      <c r="M88" s="74">
        <v>0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/>
      <c r="V88" s="74">
        <v>0</v>
      </c>
      <c r="W88">
        <v>0</v>
      </c>
    </row>
    <row r="89" spans="7:23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0</v>
      </c>
      <c r="M89" s="74">
        <v>0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/>
      <c r="V89" s="74">
        <v>0</v>
      </c>
      <c r="W89">
        <v>0</v>
      </c>
    </row>
    <row r="90" spans="7:23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0</v>
      </c>
      <c r="M90" s="74">
        <v>0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/>
      <c r="V90" s="74">
        <v>0</v>
      </c>
      <c r="W90">
        <v>0</v>
      </c>
    </row>
    <row r="91" spans="7:23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0</v>
      </c>
      <c r="M91" s="74">
        <v>0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/>
      <c r="V91" s="74">
        <v>0</v>
      </c>
      <c r="W91">
        <v>0</v>
      </c>
    </row>
    <row r="92" spans="7:23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0</v>
      </c>
      <c r="M92" s="74">
        <v>0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/>
      <c r="V92" s="74">
        <v>0</v>
      </c>
      <c r="W92">
        <v>0</v>
      </c>
    </row>
    <row r="93" spans="7:23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0</v>
      </c>
      <c r="M93" s="74">
        <v>0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/>
      <c r="V93" s="74">
        <v>0</v>
      </c>
      <c r="W93">
        <v>0</v>
      </c>
    </row>
    <row r="94" spans="7:23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0</v>
      </c>
      <c r="M94" s="74">
        <v>0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/>
      <c r="V94" s="74">
        <v>0</v>
      </c>
      <c r="W94">
        <v>0</v>
      </c>
    </row>
    <row r="95" spans="7:23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0</v>
      </c>
      <c r="M95" s="74">
        <v>0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/>
      <c r="V95" s="74">
        <v>0</v>
      </c>
      <c r="W95">
        <v>0</v>
      </c>
    </row>
    <row r="96" spans="7:23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0</v>
      </c>
      <c r="M96" s="74">
        <v>0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/>
      <c r="V96" s="74">
        <v>0</v>
      </c>
      <c r="W96">
        <v>0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0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/>
      <c r="V97" s="74">
        <v>0</v>
      </c>
      <c r="W97">
        <v>0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/>
      <c r="V98" s="74">
        <v>0</v>
      </c>
      <c r="W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9.6129999999999993E-2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9.6129999999999993E-2</v>
      </c>
      <c r="W99">
        <f t="shared" si="1"/>
        <v>9.6129999999999993E-2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W2" sqref="W2:AC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9">
      <c r="A1" s="215" t="s">
        <v>223</v>
      </c>
      <c r="B1" s="215"/>
      <c r="C1" s="215"/>
      <c r="D1" s="215"/>
      <c r="E1" s="140"/>
      <c r="F1" s="140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4</v>
      </c>
      <c r="U1" s="219" t="s">
        <v>317</v>
      </c>
      <c r="V1" s="220"/>
    </row>
    <row r="2" spans="1:29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45269</v>
      </c>
      <c r="U2" s="73" t="s">
        <v>225</v>
      </c>
      <c r="V2" s="74" t="s">
        <v>224</v>
      </c>
      <c r="W2" s="28" t="s">
        <v>256</v>
      </c>
      <c r="X2" t="s">
        <v>257</v>
      </c>
      <c r="Y2" t="s">
        <v>563</v>
      </c>
      <c r="Z2" t="s">
        <v>333</v>
      </c>
      <c r="AA2" t="s">
        <v>439</v>
      </c>
      <c r="AB2" t="s">
        <v>334</v>
      </c>
      <c r="AC2" t="s">
        <v>265</v>
      </c>
    </row>
    <row r="3" spans="1:29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35.56</v>
      </c>
      <c r="I3" s="53">
        <v>0</v>
      </c>
      <c r="J3" s="53">
        <v>19.23</v>
      </c>
      <c r="K3" s="53">
        <v>0</v>
      </c>
      <c r="L3" s="53">
        <v>0</v>
      </c>
      <c r="M3" s="72">
        <v>0</v>
      </c>
      <c r="N3" s="71">
        <v>0</v>
      </c>
      <c r="O3" s="53">
        <v>-5</v>
      </c>
      <c r="P3" s="53">
        <v>0</v>
      </c>
      <c r="Q3" s="53">
        <v>0</v>
      </c>
      <c r="R3" s="53">
        <v>-2</v>
      </c>
      <c r="S3" s="72">
        <v>0</v>
      </c>
      <c r="T3" t="s">
        <v>563</v>
      </c>
      <c r="U3" s="73">
        <v>54.79</v>
      </c>
      <c r="V3" s="74">
        <v>-7</v>
      </c>
      <c r="W3">
        <v>35.56</v>
      </c>
      <c r="X3">
        <v>-5</v>
      </c>
      <c r="Y3">
        <v>0</v>
      </c>
      <c r="Z3">
        <v>-2</v>
      </c>
      <c r="AA3">
        <v>0</v>
      </c>
      <c r="AB3">
        <v>0</v>
      </c>
      <c r="AC3">
        <v>19.23</v>
      </c>
    </row>
    <row r="4" spans="1:29">
      <c r="B4" t="s">
        <v>257</v>
      </c>
      <c r="D4" t="s">
        <v>439</v>
      </c>
      <c r="F4" t="s">
        <v>438</v>
      </c>
      <c r="G4" t="s">
        <v>46</v>
      </c>
      <c r="H4" s="73">
        <v>9.61</v>
      </c>
      <c r="I4" s="46">
        <v>0</v>
      </c>
      <c r="J4" s="46">
        <v>10.58</v>
      </c>
      <c r="K4" s="46">
        <v>0</v>
      </c>
      <c r="L4" s="46">
        <v>0</v>
      </c>
      <c r="M4" s="74">
        <v>0</v>
      </c>
      <c r="N4" s="73">
        <v>0</v>
      </c>
      <c r="O4" s="46">
        <v>-5</v>
      </c>
      <c r="P4" s="46">
        <v>0</v>
      </c>
      <c r="Q4" s="46">
        <v>0</v>
      </c>
      <c r="R4" s="46">
        <v>-2.2999999999999998</v>
      </c>
      <c r="S4" s="74">
        <v>0</v>
      </c>
      <c r="U4" s="73">
        <v>20.190000000000001</v>
      </c>
      <c r="V4" s="74">
        <v>-7.3</v>
      </c>
      <c r="W4">
        <v>9.61</v>
      </c>
      <c r="X4">
        <v>-5</v>
      </c>
      <c r="Y4">
        <v>0</v>
      </c>
      <c r="Z4">
        <v>-2.2999999999999998</v>
      </c>
      <c r="AA4">
        <v>0</v>
      </c>
      <c r="AB4">
        <v>0</v>
      </c>
      <c r="AC4">
        <v>10.58</v>
      </c>
    </row>
    <row r="5" spans="1:29">
      <c r="G5" t="s">
        <v>47</v>
      </c>
      <c r="H5" s="73">
        <v>0</v>
      </c>
      <c r="I5" s="46">
        <v>0</v>
      </c>
      <c r="J5" s="46">
        <v>24.99</v>
      </c>
      <c r="K5" s="46">
        <v>0</v>
      </c>
      <c r="L5" s="46">
        <v>0</v>
      </c>
      <c r="M5" s="74">
        <v>0</v>
      </c>
      <c r="N5" s="73">
        <v>0</v>
      </c>
      <c r="O5" s="46">
        <v>-8</v>
      </c>
      <c r="P5" s="46">
        <v>0</v>
      </c>
      <c r="Q5" s="46">
        <v>0</v>
      </c>
      <c r="R5" s="46">
        <v>-2.5</v>
      </c>
      <c r="S5" s="74">
        <v>0</v>
      </c>
      <c r="U5" s="73">
        <v>24.99</v>
      </c>
      <c r="V5" s="74">
        <v>-10.5</v>
      </c>
      <c r="W5">
        <v>0</v>
      </c>
      <c r="X5">
        <v>-8</v>
      </c>
      <c r="Y5">
        <v>0</v>
      </c>
      <c r="Z5">
        <v>-2.5</v>
      </c>
      <c r="AA5">
        <v>0</v>
      </c>
      <c r="AB5">
        <v>0</v>
      </c>
      <c r="AC5">
        <v>24.99</v>
      </c>
    </row>
    <row r="6" spans="1:29">
      <c r="G6" t="s">
        <v>48</v>
      </c>
      <c r="H6" s="73">
        <v>0</v>
      </c>
      <c r="I6" s="46">
        <v>0</v>
      </c>
      <c r="J6" s="46">
        <v>13.46</v>
      </c>
      <c r="K6" s="46">
        <v>0</v>
      </c>
      <c r="L6" s="46">
        <v>0</v>
      </c>
      <c r="M6" s="74">
        <v>0</v>
      </c>
      <c r="N6" s="73">
        <v>0</v>
      </c>
      <c r="O6" s="46">
        <v>-8</v>
      </c>
      <c r="P6" s="46">
        <v>0</v>
      </c>
      <c r="Q6" s="46">
        <v>0</v>
      </c>
      <c r="R6" s="46">
        <v>-2.5</v>
      </c>
      <c r="S6" s="74">
        <v>0</v>
      </c>
      <c r="U6" s="73">
        <v>13.46</v>
      </c>
      <c r="V6" s="74">
        <v>-10.5</v>
      </c>
      <c r="W6">
        <v>0</v>
      </c>
      <c r="X6">
        <v>-8</v>
      </c>
      <c r="Y6">
        <v>0</v>
      </c>
      <c r="Z6">
        <v>-2.5</v>
      </c>
      <c r="AA6">
        <v>0</v>
      </c>
      <c r="AB6">
        <v>0</v>
      </c>
      <c r="AC6">
        <v>13.46</v>
      </c>
    </row>
    <row r="7" spans="1:29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1.73</v>
      </c>
      <c r="N7" s="73">
        <v>-46</v>
      </c>
      <c r="O7" s="46">
        <v>0</v>
      </c>
      <c r="P7" s="46">
        <v>-8</v>
      </c>
      <c r="Q7" s="46">
        <v>0</v>
      </c>
      <c r="R7" s="46">
        <v>-2.5</v>
      </c>
      <c r="S7" s="74">
        <v>0</v>
      </c>
      <c r="U7" s="73">
        <v>1.73</v>
      </c>
      <c r="V7" s="74">
        <v>-56.5</v>
      </c>
      <c r="W7">
        <v>-46</v>
      </c>
      <c r="X7">
        <v>0</v>
      </c>
      <c r="Y7">
        <v>0</v>
      </c>
      <c r="Z7">
        <v>-2.5</v>
      </c>
      <c r="AA7">
        <v>0</v>
      </c>
      <c r="AB7">
        <v>1.73</v>
      </c>
      <c r="AC7">
        <v>-8</v>
      </c>
    </row>
    <row r="8" spans="1:29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1.73</v>
      </c>
      <c r="N8" s="73">
        <v>-46</v>
      </c>
      <c r="O8" s="46">
        <v>0</v>
      </c>
      <c r="P8" s="46">
        <v>-19</v>
      </c>
      <c r="Q8" s="46">
        <v>0</v>
      </c>
      <c r="R8" s="46">
        <v>-3.2</v>
      </c>
      <c r="S8" s="74">
        <v>0</v>
      </c>
      <c r="U8" s="73">
        <v>1.73</v>
      </c>
      <c r="V8" s="74">
        <v>-68.2</v>
      </c>
      <c r="W8">
        <v>-46</v>
      </c>
      <c r="X8">
        <v>0</v>
      </c>
      <c r="Y8">
        <v>0</v>
      </c>
      <c r="Z8">
        <v>-3.2</v>
      </c>
      <c r="AA8">
        <v>0</v>
      </c>
      <c r="AB8">
        <v>1.73</v>
      </c>
      <c r="AC8">
        <v>-19</v>
      </c>
    </row>
    <row r="9" spans="1:29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1.73</v>
      </c>
      <c r="N9" s="73">
        <v>-30</v>
      </c>
      <c r="O9" s="46">
        <v>-15</v>
      </c>
      <c r="P9" s="46">
        <v>-20</v>
      </c>
      <c r="Q9" s="46">
        <v>0</v>
      </c>
      <c r="R9" s="46">
        <v>-3.2</v>
      </c>
      <c r="S9" s="74">
        <v>0</v>
      </c>
      <c r="U9" s="73">
        <v>1.73</v>
      </c>
      <c r="V9" s="74">
        <v>-68.2</v>
      </c>
      <c r="W9">
        <v>-30</v>
      </c>
      <c r="X9">
        <v>-15</v>
      </c>
      <c r="Y9">
        <v>0</v>
      </c>
      <c r="Z9">
        <v>-3.2</v>
      </c>
      <c r="AA9">
        <v>0</v>
      </c>
      <c r="AB9">
        <v>1.73</v>
      </c>
      <c r="AC9">
        <v>-20</v>
      </c>
    </row>
    <row r="10" spans="1:29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1.73</v>
      </c>
      <c r="N10" s="73">
        <v>0</v>
      </c>
      <c r="O10" s="46">
        <v>-5</v>
      </c>
      <c r="P10" s="46">
        <v>0</v>
      </c>
      <c r="Q10" s="46">
        <v>0</v>
      </c>
      <c r="R10" s="46">
        <v>-3.2</v>
      </c>
      <c r="S10" s="74">
        <v>0</v>
      </c>
      <c r="U10" s="73">
        <v>1.73</v>
      </c>
      <c r="V10" s="74">
        <v>-8.1999999999999993</v>
      </c>
      <c r="W10">
        <v>0</v>
      </c>
      <c r="X10">
        <v>-5</v>
      </c>
      <c r="Y10">
        <v>0</v>
      </c>
      <c r="Z10">
        <v>-3.2</v>
      </c>
      <c r="AA10">
        <v>0</v>
      </c>
      <c r="AB10">
        <v>1.73</v>
      </c>
      <c r="AC10">
        <v>0</v>
      </c>
    </row>
    <row r="11" spans="1:29">
      <c r="G11" t="s">
        <v>53</v>
      </c>
      <c r="H11" s="73">
        <v>42.3</v>
      </c>
      <c r="I11" s="46">
        <v>0</v>
      </c>
      <c r="J11" s="46">
        <v>0</v>
      </c>
      <c r="K11" s="46">
        <v>0</v>
      </c>
      <c r="L11" s="46">
        <v>0</v>
      </c>
      <c r="M11" s="74">
        <v>1.73</v>
      </c>
      <c r="N11" s="73">
        <v>0</v>
      </c>
      <c r="O11" s="46">
        <v>0</v>
      </c>
      <c r="P11" s="46">
        <v>-4</v>
      </c>
      <c r="Q11" s="46">
        <v>0</v>
      </c>
      <c r="R11" s="46">
        <v>-3.2</v>
      </c>
      <c r="S11" s="74">
        <v>0</v>
      </c>
      <c r="U11" s="73">
        <v>44.03</v>
      </c>
      <c r="V11" s="74">
        <v>-7.2</v>
      </c>
      <c r="W11">
        <v>42.3</v>
      </c>
      <c r="X11">
        <v>0</v>
      </c>
      <c r="Y11">
        <v>0</v>
      </c>
      <c r="Z11">
        <v>-3.2</v>
      </c>
      <c r="AA11">
        <v>0</v>
      </c>
      <c r="AB11">
        <v>1.73</v>
      </c>
      <c r="AC11">
        <v>-4</v>
      </c>
    </row>
    <row r="12" spans="1:29">
      <c r="G12" t="s">
        <v>54</v>
      </c>
      <c r="H12" s="73">
        <v>35.57</v>
      </c>
      <c r="I12" s="46">
        <v>0</v>
      </c>
      <c r="J12" s="46">
        <v>0</v>
      </c>
      <c r="K12" s="46">
        <v>0</v>
      </c>
      <c r="L12" s="46">
        <v>0</v>
      </c>
      <c r="M12" s="74">
        <v>1.73</v>
      </c>
      <c r="N12" s="73">
        <v>0</v>
      </c>
      <c r="O12" s="46">
        <v>0</v>
      </c>
      <c r="P12" s="46">
        <v>-9</v>
      </c>
      <c r="Q12" s="46">
        <v>0</v>
      </c>
      <c r="R12" s="46">
        <v>-3.2</v>
      </c>
      <c r="S12" s="74">
        <v>0</v>
      </c>
      <c r="U12" s="73">
        <v>37.299999999999997</v>
      </c>
      <c r="V12" s="74">
        <v>-12.2</v>
      </c>
      <c r="W12">
        <v>35.57</v>
      </c>
      <c r="X12">
        <v>0</v>
      </c>
      <c r="Y12">
        <v>0</v>
      </c>
      <c r="Z12">
        <v>-3.2</v>
      </c>
      <c r="AA12">
        <v>0</v>
      </c>
      <c r="AB12">
        <v>1.73</v>
      </c>
      <c r="AC12">
        <v>-9</v>
      </c>
    </row>
    <row r="13" spans="1:29">
      <c r="G13" t="s">
        <v>55</v>
      </c>
      <c r="H13" s="73">
        <v>50.95</v>
      </c>
      <c r="I13" s="46">
        <v>0</v>
      </c>
      <c r="J13" s="46">
        <v>0</v>
      </c>
      <c r="K13" s="46">
        <v>0</v>
      </c>
      <c r="L13" s="46">
        <v>0</v>
      </c>
      <c r="M13" s="74">
        <v>1.73</v>
      </c>
      <c r="N13" s="73">
        <v>0</v>
      </c>
      <c r="O13" s="46">
        <v>0</v>
      </c>
      <c r="P13" s="46">
        <v>-13</v>
      </c>
      <c r="Q13" s="46">
        <v>0</v>
      </c>
      <c r="R13" s="46">
        <v>-3.2</v>
      </c>
      <c r="S13" s="74">
        <v>0</v>
      </c>
      <c r="U13" s="73">
        <v>52.68</v>
      </c>
      <c r="V13" s="74">
        <v>-16.2</v>
      </c>
      <c r="W13">
        <v>50.95</v>
      </c>
      <c r="X13">
        <v>0</v>
      </c>
      <c r="Y13">
        <v>0</v>
      </c>
      <c r="Z13">
        <v>-3.2</v>
      </c>
      <c r="AA13">
        <v>0</v>
      </c>
      <c r="AB13">
        <v>1.73</v>
      </c>
      <c r="AC13">
        <v>-13</v>
      </c>
    </row>
    <row r="14" spans="1:29">
      <c r="G14" t="s">
        <v>56</v>
      </c>
      <c r="H14" s="73">
        <v>46.14</v>
      </c>
      <c r="I14" s="46">
        <v>0</v>
      </c>
      <c r="J14" s="46">
        <v>0</v>
      </c>
      <c r="K14" s="46">
        <v>0</v>
      </c>
      <c r="L14" s="46">
        <v>0</v>
      </c>
      <c r="M14" s="74">
        <v>1.73</v>
      </c>
      <c r="N14" s="73">
        <v>0</v>
      </c>
      <c r="O14" s="46">
        <v>0</v>
      </c>
      <c r="P14" s="46">
        <v>-13</v>
      </c>
      <c r="Q14" s="46">
        <v>0</v>
      </c>
      <c r="R14" s="46">
        <v>-3.2</v>
      </c>
      <c r="S14" s="74">
        <v>0</v>
      </c>
      <c r="U14" s="73">
        <v>47.87</v>
      </c>
      <c r="V14" s="74">
        <v>-16.2</v>
      </c>
      <c r="W14">
        <v>46.14</v>
      </c>
      <c r="X14">
        <v>0</v>
      </c>
      <c r="Y14">
        <v>0</v>
      </c>
      <c r="Z14">
        <v>-3.2</v>
      </c>
      <c r="AA14">
        <v>0</v>
      </c>
      <c r="AB14">
        <v>1.73</v>
      </c>
      <c r="AC14">
        <v>-13</v>
      </c>
    </row>
    <row r="15" spans="1:29">
      <c r="G15" t="s">
        <v>57</v>
      </c>
      <c r="H15" s="73">
        <v>38.450000000000003</v>
      </c>
      <c r="I15" s="46">
        <v>0</v>
      </c>
      <c r="J15" s="46">
        <v>0</v>
      </c>
      <c r="K15" s="46">
        <v>0</v>
      </c>
      <c r="L15" s="46">
        <v>0</v>
      </c>
      <c r="M15" s="74">
        <v>1.73</v>
      </c>
      <c r="N15" s="73">
        <v>0</v>
      </c>
      <c r="O15" s="46">
        <v>0</v>
      </c>
      <c r="P15" s="46">
        <v>-14</v>
      </c>
      <c r="Q15" s="46">
        <v>0</v>
      </c>
      <c r="R15" s="46">
        <v>-3.2</v>
      </c>
      <c r="S15" s="74">
        <v>0</v>
      </c>
      <c r="U15" s="73">
        <v>40.18</v>
      </c>
      <c r="V15" s="74">
        <v>-17.2</v>
      </c>
      <c r="W15">
        <v>38.450000000000003</v>
      </c>
      <c r="X15">
        <v>0</v>
      </c>
      <c r="Y15">
        <v>0</v>
      </c>
      <c r="Z15">
        <v>-3.2</v>
      </c>
      <c r="AA15">
        <v>0</v>
      </c>
      <c r="AB15">
        <v>1.73</v>
      </c>
      <c r="AC15">
        <v>-14</v>
      </c>
    </row>
    <row r="16" spans="1:29">
      <c r="G16" t="s">
        <v>58</v>
      </c>
      <c r="H16" s="73">
        <v>39.409999999999997</v>
      </c>
      <c r="I16" s="46">
        <v>0</v>
      </c>
      <c r="J16" s="46">
        <v>0</v>
      </c>
      <c r="K16" s="46">
        <v>0</v>
      </c>
      <c r="L16" s="46">
        <v>0</v>
      </c>
      <c r="M16" s="74">
        <v>1.73</v>
      </c>
      <c r="N16" s="73">
        <v>0</v>
      </c>
      <c r="O16" s="46">
        <v>0</v>
      </c>
      <c r="P16" s="46">
        <v>-15</v>
      </c>
      <c r="Q16" s="46">
        <v>0</v>
      </c>
      <c r="R16" s="46">
        <v>-3.2</v>
      </c>
      <c r="S16" s="74">
        <v>0</v>
      </c>
      <c r="U16" s="73">
        <v>41.14</v>
      </c>
      <c r="V16" s="74">
        <v>-18.2</v>
      </c>
      <c r="W16">
        <v>39.409999999999997</v>
      </c>
      <c r="X16">
        <v>0</v>
      </c>
      <c r="Y16">
        <v>0</v>
      </c>
      <c r="Z16">
        <v>-3.2</v>
      </c>
      <c r="AA16">
        <v>0</v>
      </c>
      <c r="AB16">
        <v>1.73</v>
      </c>
      <c r="AC16">
        <v>-15</v>
      </c>
    </row>
    <row r="17" spans="7:29">
      <c r="G17" t="s">
        <v>59</v>
      </c>
      <c r="H17" s="73">
        <v>44.22</v>
      </c>
      <c r="I17" s="46">
        <v>0</v>
      </c>
      <c r="J17" s="46">
        <v>0</v>
      </c>
      <c r="K17" s="46">
        <v>0</v>
      </c>
      <c r="L17" s="46">
        <v>0</v>
      </c>
      <c r="M17" s="74">
        <v>1.73</v>
      </c>
      <c r="N17" s="73">
        <v>0</v>
      </c>
      <c r="O17" s="46">
        <v>0</v>
      </c>
      <c r="P17" s="46">
        <v>-22</v>
      </c>
      <c r="Q17" s="46">
        <v>0</v>
      </c>
      <c r="R17" s="46">
        <v>-3.2</v>
      </c>
      <c r="S17" s="74">
        <v>0</v>
      </c>
      <c r="U17" s="73">
        <v>45.95</v>
      </c>
      <c r="V17" s="74">
        <v>-25.2</v>
      </c>
      <c r="W17">
        <v>44.22</v>
      </c>
      <c r="X17">
        <v>0</v>
      </c>
      <c r="Y17">
        <v>0</v>
      </c>
      <c r="Z17">
        <v>-3.2</v>
      </c>
      <c r="AA17">
        <v>0</v>
      </c>
      <c r="AB17">
        <v>1.73</v>
      </c>
      <c r="AC17">
        <v>-22</v>
      </c>
    </row>
    <row r="18" spans="7:29">
      <c r="G18" t="s">
        <v>60</v>
      </c>
      <c r="H18" s="73">
        <v>50.95</v>
      </c>
      <c r="I18" s="46">
        <v>0</v>
      </c>
      <c r="J18" s="46">
        <v>0</v>
      </c>
      <c r="K18" s="46">
        <v>0</v>
      </c>
      <c r="L18" s="46">
        <v>0</v>
      </c>
      <c r="M18" s="74">
        <v>1.73</v>
      </c>
      <c r="N18" s="73">
        <v>0</v>
      </c>
      <c r="O18" s="46">
        <v>0</v>
      </c>
      <c r="P18" s="46">
        <v>-22</v>
      </c>
      <c r="Q18" s="46">
        <v>0</v>
      </c>
      <c r="R18" s="46">
        <v>-3.2</v>
      </c>
      <c r="S18" s="74">
        <v>0</v>
      </c>
      <c r="U18" s="73">
        <v>52.68</v>
      </c>
      <c r="V18" s="74">
        <v>-25.2</v>
      </c>
      <c r="W18">
        <v>50.95</v>
      </c>
      <c r="X18">
        <v>0</v>
      </c>
      <c r="Y18">
        <v>0</v>
      </c>
      <c r="Z18">
        <v>-3.2</v>
      </c>
      <c r="AA18">
        <v>0</v>
      </c>
      <c r="AB18">
        <v>1.73</v>
      </c>
      <c r="AC18">
        <v>-22</v>
      </c>
    </row>
    <row r="19" spans="7:29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1.73</v>
      </c>
      <c r="N19" s="73">
        <v>0</v>
      </c>
      <c r="O19" s="46">
        <v>-11</v>
      </c>
      <c r="P19" s="46">
        <v>-14</v>
      </c>
      <c r="Q19" s="46">
        <v>0</v>
      </c>
      <c r="R19" s="46">
        <v>-3.2</v>
      </c>
      <c r="S19" s="74">
        <v>0</v>
      </c>
      <c r="U19" s="73">
        <v>1.73</v>
      </c>
      <c r="V19" s="74">
        <v>-28.2</v>
      </c>
      <c r="W19">
        <v>0</v>
      </c>
      <c r="X19">
        <v>-11</v>
      </c>
      <c r="Y19">
        <v>0</v>
      </c>
      <c r="Z19">
        <v>-3.2</v>
      </c>
      <c r="AA19">
        <v>0</v>
      </c>
      <c r="AB19">
        <v>1.73</v>
      </c>
      <c r="AC19">
        <v>-14</v>
      </c>
    </row>
    <row r="20" spans="7:29">
      <c r="G20" t="s">
        <v>62</v>
      </c>
      <c r="H20" s="73">
        <v>6.73</v>
      </c>
      <c r="I20" s="46">
        <v>0</v>
      </c>
      <c r="J20" s="46">
        <v>0</v>
      </c>
      <c r="K20" s="46">
        <v>0</v>
      </c>
      <c r="L20" s="46">
        <v>0</v>
      </c>
      <c r="M20" s="74">
        <v>1.73</v>
      </c>
      <c r="N20" s="73">
        <v>0</v>
      </c>
      <c r="O20" s="46">
        <v>-11</v>
      </c>
      <c r="P20" s="46">
        <v>-13</v>
      </c>
      <c r="Q20" s="46">
        <v>0</v>
      </c>
      <c r="R20" s="46">
        <v>-2.5</v>
      </c>
      <c r="S20" s="74">
        <v>0</v>
      </c>
      <c r="U20" s="73">
        <v>8.4600000000000009</v>
      </c>
      <c r="V20" s="74">
        <v>-26.5</v>
      </c>
      <c r="W20">
        <v>6.73</v>
      </c>
      <c r="X20">
        <v>-11</v>
      </c>
      <c r="Y20">
        <v>0</v>
      </c>
      <c r="Z20">
        <v>-2.5</v>
      </c>
      <c r="AA20">
        <v>0</v>
      </c>
      <c r="AB20">
        <v>1.73</v>
      </c>
      <c r="AC20">
        <v>-13</v>
      </c>
    </row>
    <row r="21" spans="7:29">
      <c r="G21" t="s">
        <v>63</v>
      </c>
      <c r="H21" s="73">
        <v>17.3</v>
      </c>
      <c r="I21" s="46">
        <v>0</v>
      </c>
      <c r="J21" s="46">
        <v>0</v>
      </c>
      <c r="K21" s="46">
        <v>0</v>
      </c>
      <c r="L21" s="46">
        <v>0</v>
      </c>
      <c r="M21" s="74">
        <v>1.73</v>
      </c>
      <c r="N21" s="73">
        <v>0</v>
      </c>
      <c r="O21" s="46">
        <v>-9</v>
      </c>
      <c r="P21" s="46">
        <v>-16</v>
      </c>
      <c r="Q21" s="46">
        <v>0</v>
      </c>
      <c r="R21" s="46">
        <v>-2.5</v>
      </c>
      <c r="S21" s="74">
        <v>0</v>
      </c>
      <c r="U21" s="73">
        <v>19.03</v>
      </c>
      <c r="V21" s="74">
        <v>-28</v>
      </c>
      <c r="W21">
        <v>17.3</v>
      </c>
      <c r="X21">
        <v>-9</v>
      </c>
      <c r="Y21">
        <v>-0.5</v>
      </c>
      <c r="Z21">
        <v>-2.5</v>
      </c>
      <c r="AA21">
        <v>0</v>
      </c>
      <c r="AB21">
        <v>1.73</v>
      </c>
      <c r="AC21">
        <v>-16</v>
      </c>
    </row>
    <row r="22" spans="7:29">
      <c r="G22" t="s">
        <v>64</v>
      </c>
      <c r="H22" s="73">
        <v>5.77</v>
      </c>
      <c r="I22" s="46">
        <v>0</v>
      </c>
      <c r="J22" s="46">
        <v>0</v>
      </c>
      <c r="K22" s="46">
        <v>0</v>
      </c>
      <c r="L22" s="46">
        <v>0</v>
      </c>
      <c r="M22" s="74">
        <v>1.73</v>
      </c>
      <c r="N22" s="73">
        <v>0</v>
      </c>
      <c r="O22" s="46">
        <v>-8</v>
      </c>
      <c r="P22" s="46">
        <v>-11</v>
      </c>
      <c r="Q22" s="46">
        <v>0</v>
      </c>
      <c r="R22" s="46">
        <v>-1.2</v>
      </c>
      <c r="S22" s="74">
        <v>0</v>
      </c>
      <c r="U22" s="73">
        <v>7.5</v>
      </c>
      <c r="V22" s="74">
        <v>-20.7</v>
      </c>
      <c r="W22">
        <v>5.77</v>
      </c>
      <c r="X22">
        <v>-8</v>
      </c>
      <c r="Y22">
        <v>-0.5</v>
      </c>
      <c r="Z22">
        <v>-1.2</v>
      </c>
      <c r="AA22">
        <v>0</v>
      </c>
      <c r="AB22">
        <v>1.73</v>
      </c>
      <c r="AC22">
        <v>-11</v>
      </c>
    </row>
    <row r="23" spans="7:29">
      <c r="G23" t="s">
        <v>65</v>
      </c>
      <c r="H23" s="73">
        <v>9.61</v>
      </c>
      <c r="I23" s="46">
        <v>0</v>
      </c>
      <c r="J23" s="46">
        <v>0</v>
      </c>
      <c r="K23" s="46">
        <v>0</v>
      </c>
      <c r="L23" s="46">
        <v>0</v>
      </c>
      <c r="M23" s="74">
        <v>1.73</v>
      </c>
      <c r="N23" s="73">
        <v>0</v>
      </c>
      <c r="O23" s="46">
        <v>-25</v>
      </c>
      <c r="P23" s="46">
        <v>-12</v>
      </c>
      <c r="Q23" s="46">
        <v>0</v>
      </c>
      <c r="R23" s="46">
        <v>0</v>
      </c>
      <c r="S23" s="74">
        <v>0</v>
      </c>
      <c r="U23" s="73">
        <v>11.34</v>
      </c>
      <c r="V23" s="74">
        <v>-37.5</v>
      </c>
      <c r="W23">
        <v>9.61</v>
      </c>
      <c r="X23">
        <v>-25</v>
      </c>
      <c r="Y23">
        <v>-0.5</v>
      </c>
      <c r="Z23">
        <v>0</v>
      </c>
      <c r="AA23">
        <v>0</v>
      </c>
      <c r="AB23">
        <v>1.73</v>
      </c>
      <c r="AC23">
        <v>-12</v>
      </c>
    </row>
    <row r="24" spans="7:29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0.96</v>
      </c>
      <c r="M24" s="74">
        <v>1.83</v>
      </c>
      <c r="N24" s="73">
        <v>-5</v>
      </c>
      <c r="O24" s="46">
        <v>-25</v>
      </c>
      <c r="P24" s="46">
        <v>-2</v>
      </c>
      <c r="Q24" s="46">
        <v>0</v>
      </c>
      <c r="R24" s="46">
        <v>0</v>
      </c>
      <c r="S24" s="74">
        <v>0</v>
      </c>
      <c r="U24" s="73">
        <v>2.79</v>
      </c>
      <c r="V24" s="74">
        <v>-32.5</v>
      </c>
      <c r="W24">
        <v>-5</v>
      </c>
      <c r="X24">
        <v>-25</v>
      </c>
      <c r="Y24">
        <v>-0.5</v>
      </c>
      <c r="Z24">
        <v>0.96</v>
      </c>
      <c r="AA24">
        <v>0</v>
      </c>
      <c r="AB24">
        <v>1.83</v>
      </c>
      <c r="AC24">
        <v>-2</v>
      </c>
    </row>
    <row r="25" spans="7:29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2.69</v>
      </c>
      <c r="M25" s="74">
        <v>1.83</v>
      </c>
      <c r="N25" s="73">
        <v>-9</v>
      </c>
      <c r="O25" s="46">
        <v>-33</v>
      </c>
      <c r="P25" s="46">
        <v>-36</v>
      </c>
      <c r="Q25" s="46">
        <v>0</v>
      </c>
      <c r="R25" s="46">
        <v>0</v>
      </c>
      <c r="S25" s="74">
        <v>0</v>
      </c>
      <c r="U25" s="73">
        <v>4.5199999999999996</v>
      </c>
      <c r="V25" s="74">
        <v>-78.5</v>
      </c>
      <c r="W25">
        <v>-9</v>
      </c>
      <c r="X25">
        <v>-33</v>
      </c>
      <c r="Y25">
        <v>-0.5</v>
      </c>
      <c r="Z25">
        <v>2.69</v>
      </c>
      <c r="AA25">
        <v>0</v>
      </c>
      <c r="AB25">
        <v>1.83</v>
      </c>
      <c r="AC25">
        <v>-36</v>
      </c>
    </row>
    <row r="26" spans="7:29">
      <c r="G26" t="s">
        <v>68</v>
      </c>
      <c r="H26" s="73">
        <v>3.85</v>
      </c>
      <c r="I26" s="46">
        <v>0</v>
      </c>
      <c r="J26" s="46">
        <v>0</v>
      </c>
      <c r="K26" s="46">
        <v>0</v>
      </c>
      <c r="L26" s="46">
        <v>4.6100000000000003</v>
      </c>
      <c r="M26" s="74">
        <v>1.83</v>
      </c>
      <c r="N26" s="73">
        <v>0</v>
      </c>
      <c r="O26" s="46">
        <v>-18</v>
      </c>
      <c r="P26" s="46">
        <v>-26</v>
      </c>
      <c r="Q26" s="46">
        <v>0</v>
      </c>
      <c r="R26" s="46">
        <v>0</v>
      </c>
      <c r="S26" s="74">
        <v>0</v>
      </c>
      <c r="U26" s="73">
        <v>10.29</v>
      </c>
      <c r="V26" s="74">
        <v>-44.5</v>
      </c>
      <c r="W26">
        <v>3.85</v>
      </c>
      <c r="X26">
        <v>-18</v>
      </c>
      <c r="Y26">
        <v>-0.5</v>
      </c>
      <c r="Z26">
        <v>4.6100000000000003</v>
      </c>
      <c r="AA26">
        <v>0</v>
      </c>
      <c r="AB26">
        <v>1.83</v>
      </c>
      <c r="AC26">
        <v>-26</v>
      </c>
    </row>
    <row r="27" spans="7:29">
      <c r="G27" t="s">
        <v>69</v>
      </c>
      <c r="H27" s="73">
        <v>74.98</v>
      </c>
      <c r="I27" s="46">
        <v>0</v>
      </c>
      <c r="J27" s="46">
        <v>0</v>
      </c>
      <c r="K27" s="46">
        <v>0</v>
      </c>
      <c r="L27" s="46">
        <v>6.06</v>
      </c>
      <c r="M27" s="74">
        <v>1.73</v>
      </c>
      <c r="N27" s="73">
        <v>0</v>
      </c>
      <c r="O27" s="46">
        <v>-12</v>
      </c>
      <c r="P27" s="46">
        <v>-9</v>
      </c>
      <c r="Q27" s="46">
        <v>0</v>
      </c>
      <c r="R27" s="46">
        <v>0</v>
      </c>
      <c r="S27" s="74">
        <v>0</v>
      </c>
      <c r="U27" s="73">
        <v>82.77</v>
      </c>
      <c r="V27" s="74">
        <v>-21</v>
      </c>
      <c r="W27">
        <v>74.98</v>
      </c>
      <c r="X27">
        <v>-12</v>
      </c>
      <c r="Y27">
        <v>0</v>
      </c>
      <c r="Z27">
        <v>6.06</v>
      </c>
      <c r="AA27">
        <v>0</v>
      </c>
      <c r="AB27">
        <v>1.73</v>
      </c>
      <c r="AC27">
        <v>-9</v>
      </c>
    </row>
    <row r="28" spans="7:29">
      <c r="G28" t="s">
        <v>70</v>
      </c>
      <c r="H28" s="73">
        <v>76.900000000000006</v>
      </c>
      <c r="I28" s="46">
        <v>0</v>
      </c>
      <c r="J28" s="46">
        <v>0</v>
      </c>
      <c r="K28" s="46">
        <v>0</v>
      </c>
      <c r="L28" s="46">
        <v>7.5</v>
      </c>
      <c r="M28" s="74">
        <v>1.73</v>
      </c>
      <c r="N28" s="73">
        <v>0</v>
      </c>
      <c r="O28" s="46">
        <v>0</v>
      </c>
      <c r="P28" s="46">
        <v>-10</v>
      </c>
      <c r="Q28" s="46">
        <v>0</v>
      </c>
      <c r="R28" s="46">
        <v>0</v>
      </c>
      <c r="S28" s="74">
        <v>0</v>
      </c>
      <c r="U28" s="73">
        <v>86.13</v>
      </c>
      <c r="V28" s="74">
        <v>-10</v>
      </c>
      <c r="W28">
        <v>76.900000000000006</v>
      </c>
      <c r="X28">
        <v>0</v>
      </c>
      <c r="Y28">
        <v>0</v>
      </c>
      <c r="Z28">
        <v>7.5</v>
      </c>
      <c r="AA28">
        <v>0</v>
      </c>
      <c r="AB28">
        <v>1.73</v>
      </c>
      <c r="AC28">
        <v>-10</v>
      </c>
    </row>
    <row r="29" spans="7:29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8.4600000000000009</v>
      </c>
      <c r="M29" s="74">
        <v>1.73</v>
      </c>
      <c r="N29" s="73">
        <v>0</v>
      </c>
      <c r="O29" s="46">
        <v>-8</v>
      </c>
      <c r="P29" s="46">
        <v>-50</v>
      </c>
      <c r="Q29" s="46">
        <v>0</v>
      </c>
      <c r="R29" s="46">
        <v>0</v>
      </c>
      <c r="S29" s="74">
        <v>0</v>
      </c>
      <c r="U29" s="73">
        <v>10.19</v>
      </c>
      <c r="V29" s="74">
        <v>-58</v>
      </c>
      <c r="W29">
        <v>0</v>
      </c>
      <c r="X29">
        <v>-8</v>
      </c>
      <c r="Y29">
        <v>0</v>
      </c>
      <c r="Z29">
        <v>8.4600000000000009</v>
      </c>
      <c r="AA29">
        <v>0</v>
      </c>
      <c r="AB29">
        <v>1.73</v>
      </c>
      <c r="AC29">
        <v>-50</v>
      </c>
    </row>
    <row r="30" spans="7:29">
      <c r="G30" t="s">
        <v>72</v>
      </c>
      <c r="H30" s="73">
        <v>0</v>
      </c>
      <c r="I30" s="46">
        <v>0</v>
      </c>
      <c r="J30" s="46">
        <v>1.92</v>
      </c>
      <c r="K30" s="46">
        <v>0</v>
      </c>
      <c r="L30" s="46">
        <v>8.4600000000000009</v>
      </c>
      <c r="M30" s="74">
        <v>1.73</v>
      </c>
      <c r="N30" s="73">
        <v>0</v>
      </c>
      <c r="O30" s="46">
        <v>-8</v>
      </c>
      <c r="P30" s="46">
        <v>0</v>
      </c>
      <c r="Q30" s="46">
        <v>0</v>
      </c>
      <c r="R30" s="46">
        <v>0</v>
      </c>
      <c r="S30" s="74">
        <v>0</v>
      </c>
      <c r="U30" s="73">
        <v>12.11</v>
      </c>
      <c r="V30" s="74">
        <v>-8</v>
      </c>
      <c r="W30">
        <v>0</v>
      </c>
      <c r="X30">
        <v>-8</v>
      </c>
      <c r="Y30">
        <v>0</v>
      </c>
      <c r="Z30">
        <v>8.4600000000000009</v>
      </c>
      <c r="AA30">
        <v>0</v>
      </c>
      <c r="AB30">
        <v>1.73</v>
      </c>
      <c r="AC30">
        <v>1.92</v>
      </c>
    </row>
    <row r="31" spans="7:29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10.38</v>
      </c>
      <c r="M31" s="74">
        <v>0</v>
      </c>
      <c r="N31" s="73">
        <v>-56</v>
      </c>
      <c r="O31" s="46">
        <v>-15</v>
      </c>
      <c r="P31" s="46">
        <v>-3</v>
      </c>
      <c r="Q31" s="46">
        <v>0</v>
      </c>
      <c r="R31" s="46">
        <v>0</v>
      </c>
      <c r="S31" s="74">
        <v>0</v>
      </c>
      <c r="U31" s="73">
        <v>10.38</v>
      </c>
      <c r="V31" s="74">
        <v>-74</v>
      </c>
      <c r="W31">
        <v>-56</v>
      </c>
      <c r="X31">
        <v>-15</v>
      </c>
      <c r="Y31">
        <v>0</v>
      </c>
      <c r="Z31">
        <v>10.38</v>
      </c>
      <c r="AA31">
        <v>0</v>
      </c>
      <c r="AB31">
        <v>0</v>
      </c>
      <c r="AC31">
        <v>-3</v>
      </c>
    </row>
    <row r="32" spans="7:29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10.38</v>
      </c>
      <c r="M32" s="74">
        <v>0</v>
      </c>
      <c r="N32" s="73">
        <v>-67</v>
      </c>
      <c r="O32" s="46">
        <v>-12</v>
      </c>
      <c r="P32" s="46">
        <v>-21</v>
      </c>
      <c r="Q32" s="46">
        <v>0</v>
      </c>
      <c r="R32" s="46">
        <v>0</v>
      </c>
      <c r="S32" s="74">
        <v>0</v>
      </c>
      <c r="U32" s="73">
        <v>10.38</v>
      </c>
      <c r="V32" s="74">
        <v>-100</v>
      </c>
      <c r="W32">
        <v>-67</v>
      </c>
      <c r="X32">
        <v>-12</v>
      </c>
      <c r="Y32">
        <v>0</v>
      </c>
      <c r="Z32">
        <v>10.38</v>
      </c>
      <c r="AA32">
        <v>0</v>
      </c>
      <c r="AB32">
        <v>0</v>
      </c>
      <c r="AC32">
        <v>-21</v>
      </c>
    </row>
    <row r="33" spans="7:29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10.09</v>
      </c>
      <c r="M33" s="74">
        <v>0</v>
      </c>
      <c r="N33" s="73">
        <v>-64</v>
      </c>
      <c r="O33" s="46">
        <v>-76</v>
      </c>
      <c r="P33" s="46">
        <v>-10</v>
      </c>
      <c r="Q33" s="46">
        <v>0</v>
      </c>
      <c r="R33" s="46">
        <v>0</v>
      </c>
      <c r="S33" s="74">
        <v>0</v>
      </c>
      <c r="U33" s="73">
        <v>10.09</v>
      </c>
      <c r="V33" s="74">
        <v>-150.5</v>
      </c>
      <c r="W33">
        <v>-64</v>
      </c>
      <c r="X33">
        <v>-76</v>
      </c>
      <c r="Y33">
        <v>-0.5</v>
      </c>
      <c r="Z33">
        <v>10.09</v>
      </c>
      <c r="AA33">
        <v>0</v>
      </c>
      <c r="AB33">
        <v>0</v>
      </c>
      <c r="AC33">
        <v>-10</v>
      </c>
    </row>
    <row r="34" spans="7:29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10.09</v>
      </c>
      <c r="M34" s="74">
        <v>0</v>
      </c>
      <c r="N34" s="73">
        <v>-81</v>
      </c>
      <c r="O34" s="46">
        <v>-68</v>
      </c>
      <c r="P34" s="46">
        <v>-25</v>
      </c>
      <c r="Q34" s="46">
        <v>0</v>
      </c>
      <c r="R34" s="46">
        <v>0</v>
      </c>
      <c r="S34" s="74">
        <v>0</v>
      </c>
      <c r="U34" s="73">
        <v>10.09</v>
      </c>
      <c r="V34" s="74">
        <v>-174.5</v>
      </c>
      <c r="W34">
        <v>-81</v>
      </c>
      <c r="X34">
        <v>-68</v>
      </c>
      <c r="Y34">
        <v>-0.5</v>
      </c>
      <c r="Z34">
        <v>10.09</v>
      </c>
      <c r="AA34">
        <v>0</v>
      </c>
      <c r="AB34">
        <v>0</v>
      </c>
      <c r="AC34">
        <v>-25</v>
      </c>
    </row>
    <row r="35" spans="7:29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10.09</v>
      </c>
      <c r="M35" s="74">
        <v>0</v>
      </c>
      <c r="N35" s="73">
        <v>-41</v>
      </c>
      <c r="O35" s="46">
        <v>-120</v>
      </c>
      <c r="P35" s="46">
        <v>-87</v>
      </c>
      <c r="Q35" s="46">
        <v>0</v>
      </c>
      <c r="R35" s="46">
        <v>0</v>
      </c>
      <c r="S35" s="74">
        <v>0</v>
      </c>
      <c r="U35" s="73">
        <v>10.09</v>
      </c>
      <c r="V35" s="74">
        <v>-248.5</v>
      </c>
      <c r="W35">
        <v>-41</v>
      </c>
      <c r="X35">
        <v>-120</v>
      </c>
      <c r="Y35">
        <v>-0.5</v>
      </c>
      <c r="Z35">
        <v>10.09</v>
      </c>
      <c r="AA35">
        <v>0</v>
      </c>
      <c r="AB35">
        <v>0</v>
      </c>
      <c r="AC35">
        <v>-87</v>
      </c>
    </row>
    <row r="36" spans="7:29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10.09</v>
      </c>
      <c r="M36" s="74">
        <v>0</v>
      </c>
      <c r="N36" s="73">
        <v>-58</v>
      </c>
      <c r="O36" s="46">
        <v>-118</v>
      </c>
      <c r="P36" s="46">
        <v>-85</v>
      </c>
      <c r="Q36" s="46">
        <v>0</v>
      </c>
      <c r="R36" s="46">
        <v>0</v>
      </c>
      <c r="S36" s="74">
        <v>0</v>
      </c>
      <c r="U36" s="73">
        <v>10.09</v>
      </c>
      <c r="V36" s="74">
        <v>-261.5</v>
      </c>
      <c r="W36">
        <v>-58</v>
      </c>
      <c r="X36">
        <v>-118</v>
      </c>
      <c r="Y36">
        <v>-0.5</v>
      </c>
      <c r="Z36">
        <v>10.09</v>
      </c>
      <c r="AA36">
        <v>0</v>
      </c>
      <c r="AB36">
        <v>0</v>
      </c>
      <c r="AC36">
        <v>-85</v>
      </c>
    </row>
    <row r="37" spans="7:29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10.09</v>
      </c>
      <c r="M37" s="74">
        <v>0</v>
      </c>
      <c r="N37" s="73">
        <v>-7</v>
      </c>
      <c r="O37" s="46">
        <v>-37</v>
      </c>
      <c r="P37" s="46">
        <v>-47</v>
      </c>
      <c r="Q37" s="46">
        <v>0</v>
      </c>
      <c r="R37" s="46">
        <v>0</v>
      </c>
      <c r="S37" s="74">
        <v>0</v>
      </c>
      <c r="U37" s="73">
        <v>10.09</v>
      </c>
      <c r="V37" s="74">
        <v>-91.5</v>
      </c>
      <c r="W37">
        <v>-7</v>
      </c>
      <c r="X37">
        <v>-37</v>
      </c>
      <c r="Y37">
        <v>-0.5</v>
      </c>
      <c r="Z37">
        <v>10.09</v>
      </c>
      <c r="AA37">
        <v>0</v>
      </c>
      <c r="AB37">
        <v>0</v>
      </c>
      <c r="AC37">
        <v>-47</v>
      </c>
    </row>
    <row r="38" spans="7:29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9.81</v>
      </c>
      <c r="M38" s="74">
        <v>0</v>
      </c>
      <c r="N38" s="73">
        <v>-19</v>
      </c>
      <c r="O38" s="46">
        <v>-37</v>
      </c>
      <c r="P38" s="46">
        <v>-45</v>
      </c>
      <c r="Q38" s="46">
        <v>0</v>
      </c>
      <c r="R38" s="46">
        <v>0</v>
      </c>
      <c r="S38" s="74">
        <v>0</v>
      </c>
      <c r="U38" s="73">
        <v>9.81</v>
      </c>
      <c r="V38" s="74">
        <v>-101.5</v>
      </c>
      <c r="W38">
        <v>-19</v>
      </c>
      <c r="X38">
        <v>-37</v>
      </c>
      <c r="Y38">
        <v>-0.5</v>
      </c>
      <c r="Z38">
        <v>9.81</v>
      </c>
      <c r="AA38">
        <v>0</v>
      </c>
      <c r="AB38">
        <v>0</v>
      </c>
      <c r="AC38">
        <v>-45</v>
      </c>
    </row>
    <row r="39" spans="7:29">
      <c r="G39" t="s">
        <v>81</v>
      </c>
      <c r="H39" s="73">
        <v>0</v>
      </c>
      <c r="I39" s="46">
        <v>0</v>
      </c>
      <c r="J39" s="46">
        <v>9.61</v>
      </c>
      <c r="K39" s="46">
        <v>0</v>
      </c>
      <c r="L39" s="46">
        <v>9.81</v>
      </c>
      <c r="M39" s="74">
        <v>0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>
        <v>19.420000000000002</v>
      </c>
      <c r="V39" s="74">
        <v>-0.5</v>
      </c>
      <c r="W39">
        <v>0</v>
      </c>
      <c r="X39">
        <v>0</v>
      </c>
      <c r="Y39">
        <v>-0.5</v>
      </c>
      <c r="Z39">
        <v>9.81</v>
      </c>
      <c r="AA39">
        <v>0</v>
      </c>
      <c r="AB39">
        <v>0</v>
      </c>
      <c r="AC39">
        <v>9.61</v>
      </c>
    </row>
    <row r="40" spans="7:29">
      <c r="G40" t="s">
        <v>82</v>
      </c>
      <c r="H40" s="73">
        <v>14.41</v>
      </c>
      <c r="I40" s="46">
        <v>0</v>
      </c>
      <c r="J40" s="46">
        <v>4.8099999999999996</v>
      </c>
      <c r="K40" s="46">
        <v>0</v>
      </c>
      <c r="L40" s="46">
        <v>9.52</v>
      </c>
      <c r="M40" s="74">
        <v>0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>
        <v>28.74</v>
      </c>
      <c r="V40" s="74">
        <v>-0.5</v>
      </c>
      <c r="W40">
        <v>14.41</v>
      </c>
      <c r="X40">
        <v>0</v>
      </c>
      <c r="Y40">
        <v>-0.5</v>
      </c>
      <c r="Z40">
        <v>9.52</v>
      </c>
      <c r="AA40">
        <v>0</v>
      </c>
      <c r="AB40">
        <v>0</v>
      </c>
      <c r="AC40">
        <v>4.8099999999999996</v>
      </c>
    </row>
    <row r="41" spans="7:29">
      <c r="G41" t="s">
        <v>83</v>
      </c>
      <c r="H41" s="73">
        <v>125.93</v>
      </c>
      <c r="I41" s="46">
        <v>0</v>
      </c>
      <c r="J41" s="46">
        <v>14.42</v>
      </c>
      <c r="K41" s="46">
        <v>0</v>
      </c>
      <c r="L41" s="46">
        <v>9.52</v>
      </c>
      <c r="M41" s="74">
        <v>0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>
        <v>149.87</v>
      </c>
      <c r="V41" s="74">
        <v>-0.5</v>
      </c>
      <c r="W41">
        <v>125.93</v>
      </c>
      <c r="X41">
        <v>0</v>
      </c>
      <c r="Y41">
        <v>-0.5</v>
      </c>
      <c r="Z41">
        <v>9.52</v>
      </c>
      <c r="AA41">
        <v>0</v>
      </c>
      <c r="AB41">
        <v>0</v>
      </c>
      <c r="AC41">
        <v>14.42</v>
      </c>
    </row>
    <row r="42" spans="7:29">
      <c r="G42" t="s">
        <v>84</v>
      </c>
      <c r="H42" s="73">
        <v>114.39</v>
      </c>
      <c r="I42" s="46">
        <v>0</v>
      </c>
      <c r="J42" s="46">
        <v>14.42</v>
      </c>
      <c r="K42" s="46">
        <v>0</v>
      </c>
      <c r="L42" s="46">
        <v>8.4600000000000009</v>
      </c>
      <c r="M42" s="74">
        <v>0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>
        <v>137.27000000000001</v>
      </c>
      <c r="V42" s="74">
        <v>-0.5</v>
      </c>
      <c r="W42">
        <v>114.39</v>
      </c>
      <c r="X42">
        <v>0</v>
      </c>
      <c r="Y42">
        <v>-0.5</v>
      </c>
      <c r="Z42">
        <v>8.4600000000000009</v>
      </c>
      <c r="AA42">
        <v>0</v>
      </c>
      <c r="AB42">
        <v>0</v>
      </c>
      <c r="AC42">
        <v>14.42</v>
      </c>
    </row>
    <row r="43" spans="7:29">
      <c r="G43" t="s">
        <v>85</v>
      </c>
      <c r="H43" s="73">
        <v>33.64</v>
      </c>
      <c r="I43" s="46">
        <v>0</v>
      </c>
      <c r="J43" s="46">
        <v>11.54</v>
      </c>
      <c r="K43" s="46">
        <v>0</v>
      </c>
      <c r="L43" s="46">
        <v>9.1300000000000008</v>
      </c>
      <c r="M43" s="74">
        <v>0</v>
      </c>
      <c r="N43" s="73">
        <v>0</v>
      </c>
      <c r="O43" s="46">
        <v>-15</v>
      </c>
      <c r="P43" s="46">
        <v>0</v>
      </c>
      <c r="Q43" s="46">
        <v>0</v>
      </c>
      <c r="R43" s="46">
        <v>0</v>
      </c>
      <c r="S43" s="74">
        <v>0</v>
      </c>
      <c r="U43" s="73">
        <v>54.31</v>
      </c>
      <c r="V43" s="74">
        <v>-15.5</v>
      </c>
      <c r="W43">
        <v>33.64</v>
      </c>
      <c r="X43">
        <v>-15</v>
      </c>
      <c r="Y43">
        <v>-0.5</v>
      </c>
      <c r="Z43">
        <v>9.1300000000000008</v>
      </c>
      <c r="AA43">
        <v>0</v>
      </c>
      <c r="AB43">
        <v>0</v>
      </c>
      <c r="AC43">
        <v>11.54</v>
      </c>
    </row>
    <row r="44" spans="7:29">
      <c r="G44" t="s">
        <v>86</v>
      </c>
      <c r="H44" s="73">
        <v>26.92</v>
      </c>
      <c r="I44" s="46">
        <v>0</v>
      </c>
      <c r="J44" s="46">
        <v>5.77</v>
      </c>
      <c r="K44" s="46">
        <v>0</v>
      </c>
      <c r="L44" s="46">
        <v>9.1300000000000008</v>
      </c>
      <c r="M44" s="74">
        <v>0</v>
      </c>
      <c r="N44" s="73">
        <v>0</v>
      </c>
      <c r="O44" s="46">
        <v>-15</v>
      </c>
      <c r="P44" s="46">
        <v>0</v>
      </c>
      <c r="Q44" s="46">
        <v>0</v>
      </c>
      <c r="R44" s="46">
        <v>0</v>
      </c>
      <c r="S44" s="74">
        <v>0</v>
      </c>
      <c r="U44" s="73">
        <v>41.82</v>
      </c>
      <c r="V44" s="74">
        <v>-15.5</v>
      </c>
      <c r="W44">
        <v>26.92</v>
      </c>
      <c r="X44">
        <v>-15</v>
      </c>
      <c r="Y44">
        <v>-0.5</v>
      </c>
      <c r="Z44">
        <v>9.1300000000000008</v>
      </c>
      <c r="AA44">
        <v>0</v>
      </c>
      <c r="AB44">
        <v>0</v>
      </c>
      <c r="AC44">
        <v>5.77</v>
      </c>
    </row>
    <row r="45" spans="7:29">
      <c r="G45" t="s">
        <v>87</v>
      </c>
      <c r="H45" s="73">
        <v>44.22</v>
      </c>
      <c r="I45" s="46">
        <v>13.46</v>
      </c>
      <c r="J45" s="46">
        <v>52.87</v>
      </c>
      <c r="K45" s="46">
        <v>0</v>
      </c>
      <c r="L45" s="46">
        <v>8.65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>
        <v>119.2</v>
      </c>
      <c r="V45" s="74">
        <v>-0.5</v>
      </c>
      <c r="W45">
        <v>44.22</v>
      </c>
      <c r="X45">
        <v>13.46</v>
      </c>
      <c r="Y45">
        <v>-0.5</v>
      </c>
      <c r="Z45">
        <v>8.65</v>
      </c>
      <c r="AA45">
        <v>0</v>
      </c>
      <c r="AB45">
        <v>0</v>
      </c>
      <c r="AC45">
        <v>52.87</v>
      </c>
    </row>
    <row r="46" spans="7:29">
      <c r="G46" t="s">
        <v>88</v>
      </c>
      <c r="H46" s="73">
        <v>56.72</v>
      </c>
      <c r="I46" s="46">
        <v>8.65</v>
      </c>
      <c r="J46" s="46">
        <v>43.26</v>
      </c>
      <c r="K46" s="46">
        <v>0</v>
      </c>
      <c r="L46" s="46">
        <v>8.17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>
        <v>116.8</v>
      </c>
      <c r="V46" s="74">
        <v>-0.5</v>
      </c>
      <c r="W46">
        <v>56.72</v>
      </c>
      <c r="X46">
        <v>8.65</v>
      </c>
      <c r="Y46">
        <v>-0.5</v>
      </c>
      <c r="Z46">
        <v>8.17</v>
      </c>
      <c r="AA46">
        <v>0</v>
      </c>
      <c r="AB46">
        <v>0</v>
      </c>
      <c r="AC46">
        <v>43.26</v>
      </c>
    </row>
    <row r="47" spans="7:29">
      <c r="G47" t="s">
        <v>89</v>
      </c>
      <c r="H47" s="73">
        <v>127.86</v>
      </c>
      <c r="I47" s="46">
        <v>43.26</v>
      </c>
      <c r="J47" s="46">
        <v>38.450000000000003</v>
      </c>
      <c r="K47" s="46">
        <v>0</v>
      </c>
      <c r="L47" s="46">
        <v>8.65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>
        <v>218.22</v>
      </c>
      <c r="V47" s="74">
        <v>-0.5</v>
      </c>
      <c r="W47">
        <v>127.86</v>
      </c>
      <c r="X47">
        <v>43.26</v>
      </c>
      <c r="Y47">
        <v>-0.5</v>
      </c>
      <c r="Z47">
        <v>8.65</v>
      </c>
      <c r="AA47">
        <v>0</v>
      </c>
      <c r="AB47">
        <v>0</v>
      </c>
      <c r="AC47">
        <v>38.450000000000003</v>
      </c>
    </row>
    <row r="48" spans="7:29">
      <c r="G48" t="s">
        <v>90</v>
      </c>
      <c r="H48" s="73">
        <v>138.43</v>
      </c>
      <c r="I48" s="46">
        <v>33.65</v>
      </c>
      <c r="J48" s="46">
        <v>62.48</v>
      </c>
      <c r="K48" s="46">
        <v>0</v>
      </c>
      <c r="L48" s="46">
        <v>7.69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>
        <v>242.25</v>
      </c>
      <c r="V48" s="74">
        <v>-0.5</v>
      </c>
      <c r="W48">
        <v>138.43</v>
      </c>
      <c r="X48">
        <v>33.65</v>
      </c>
      <c r="Y48">
        <v>-0.5</v>
      </c>
      <c r="Z48">
        <v>7.69</v>
      </c>
      <c r="AA48">
        <v>0</v>
      </c>
      <c r="AB48">
        <v>0</v>
      </c>
      <c r="AC48">
        <v>62.48</v>
      </c>
    </row>
    <row r="49" spans="7:29">
      <c r="G49" t="s">
        <v>91</v>
      </c>
      <c r="H49" s="73">
        <v>141.31</v>
      </c>
      <c r="I49" s="46">
        <v>0</v>
      </c>
      <c r="J49" s="46">
        <v>52.87</v>
      </c>
      <c r="K49" s="46">
        <v>0</v>
      </c>
      <c r="L49" s="46">
        <v>6.73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>
        <v>200.91</v>
      </c>
      <c r="V49" s="74">
        <v>-0.5</v>
      </c>
      <c r="W49">
        <v>141.31</v>
      </c>
      <c r="X49">
        <v>0</v>
      </c>
      <c r="Y49">
        <v>-0.5</v>
      </c>
      <c r="Z49">
        <v>6.73</v>
      </c>
      <c r="AA49">
        <v>0</v>
      </c>
      <c r="AB49">
        <v>0</v>
      </c>
      <c r="AC49">
        <v>52.87</v>
      </c>
    </row>
    <row r="50" spans="7:29">
      <c r="G50" t="s">
        <v>92</v>
      </c>
      <c r="H50" s="73">
        <v>147.08000000000001</v>
      </c>
      <c r="I50" s="46">
        <v>0</v>
      </c>
      <c r="J50" s="46">
        <v>38.450000000000003</v>
      </c>
      <c r="K50" s="46">
        <v>0</v>
      </c>
      <c r="L50" s="46">
        <v>5.77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>
        <v>191.3</v>
      </c>
      <c r="V50" s="74">
        <v>-0.5</v>
      </c>
      <c r="W50">
        <v>147.08000000000001</v>
      </c>
      <c r="X50">
        <v>0</v>
      </c>
      <c r="Y50">
        <v>-0.5</v>
      </c>
      <c r="Z50">
        <v>5.77</v>
      </c>
      <c r="AA50">
        <v>0</v>
      </c>
      <c r="AB50">
        <v>0</v>
      </c>
      <c r="AC50">
        <v>38.450000000000003</v>
      </c>
    </row>
    <row r="51" spans="7:29">
      <c r="G51" t="s">
        <v>93</v>
      </c>
      <c r="H51" s="73">
        <v>134.58000000000001</v>
      </c>
      <c r="I51" s="46">
        <v>0</v>
      </c>
      <c r="J51" s="46">
        <v>43.26</v>
      </c>
      <c r="K51" s="46">
        <v>0</v>
      </c>
      <c r="L51" s="46">
        <v>4.8099999999999996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>
        <v>182.65</v>
      </c>
      <c r="V51" s="74">
        <v>-0.5</v>
      </c>
      <c r="W51">
        <v>134.58000000000001</v>
      </c>
      <c r="X51">
        <v>0</v>
      </c>
      <c r="Y51">
        <v>-0.5</v>
      </c>
      <c r="Z51">
        <v>4.8099999999999996</v>
      </c>
      <c r="AA51">
        <v>0</v>
      </c>
      <c r="AB51">
        <v>0</v>
      </c>
      <c r="AC51">
        <v>43.26</v>
      </c>
    </row>
    <row r="52" spans="7:29">
      <c r="G52" t="s">
        <v>94</v>
      </c>
      <c r="H52" s="73">
        <v>105.74</v>
      </c>
      <c r="I52" s="46">
        <v>0</v>
      </c>
      <c r="J52" s="46">
        <v>57.68</v>
      </c>
      <c r="K52" s="46">
        <v>0</v>
      </c>
      <c r="L52" s="46">
        <v>4.8099999999999996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>
        <v>168.23</v>
      </c>
      <c r="V52" s="74">
        <v>-0.5</v>
      </c>
      <c r="W52">
        <v>105.74</v>
      </c>
      <c r="X52">
        <v>0</v>
      </c>
      <c r="Y52">
        <v>-0.5</v>
      </c>
      <c r="Z52">
        <v>4.8099999999999996</v>
      </c>
      <c r="AA52">
        <v>0</v>
      </c>
      <c r="AB52">
        <v>0</v>
      </c>
      <c r="AC52">
        <v>57.68</v>
      </c>
    </row>
    <row r="53" spans="7:29">
      <c r="G53" t="s">
        <v>95</v>
      </c>
      <c r="H53" s="73">
        <v>111.5</v>
      </c>
      <c r="I53" s="46">
        <v>0</v>
      </c>
      <c r="J53" s="46">
        <v>19.23</v>
      </c>
      <c r="K53" s="46">
        <v>0</v>
      </c>
      <c r="L53" s="46">
        <v>3.85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>
        <v>134.58000000000001</v>
      </c>
      <c r="V53" s="74">
        <v>-0.5</v>
      </c>
      <c r="W53">
        <v>111.5</v>
      </c>
      <c r="X53">
        <v>0</v>
      </c>
      <c r="Y53">
        <v>-0.5</v>
      </c>
      <c r="Z53">
        <v>3.85</v>
      </c>
      <c r="AA53">
        <v>0</v>
      </c>
      <c r="AB53">
        <v>0</v>
      </c>
      <c r="AC53">
        <v>19.23</v>
      </c>
    </row>
    <row r="54" spans="7:29">
      <c r="G54" t="s">
        <v>96</v>
      </c>
      <c r="H54" s="73">
        <v>103.81</v>
      </c>
      <c r="I54" s="46">
        <v>0</v>
      </c>
      <c r="J54" s="46">
        <v>4.8099999999999996</v>
      </c>
      <c r="K54" s="46">
        <v>0</v>
      </c>
      <c r="L54" s="46">
        <v>3.85</v>
      </c>
      <c r="M54" s="74">
        <v>0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>
        <v>112.47</v>
      </c>
      <c r="V54" s="74">
        <v>-0.5</v>
      </c>
      <c r="W54">
        <v>103.81</v>
      </c>
      <c r="X54">
        <v>0</v>
      </c>
      <c r="Y54">
        <v>-0.5</v>
      </c>
      <c r="Z54">
        <v>3.85</v>
      </c>
      <c r="AA54">
        <v>0</v>
      </c>
      <c r="AB54">
        <v>0</v>
      </c>
      <c r="AC54">
        <v>4.8099999999999996</v>
      </c>
    </row>
    <row r="55" spans="7:29">
      <c r="G55" t="s">
        <v>97</v>
      </c>
      <c r="H55" s="73">
        <v>103.82</v>
      </c>
      <c r="I55" s="46">
        <v>0</v>
      </c>
      <c r="J55" s="46">
        <v>9.61</v>
      </c>
      <c r="K55" s="46">
        <v>0</v>
      </c>
      <c r="L55" s="46">
        <v>3.46</v>
      </c>
      <c r="M55" s="74">
        <v>0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>
        <v>116.89</v>
      </c>
      <c r="V55" s="74">
        <v>-0.5</v>
      </c>
      <c r="W55">
        <v>103.82</v>
      </c>
      <c r="X55">
        <v>0</v>
      </c>
      <c r="Y55">
        <v>-0.5</v>
      </c>
      <c r="Z55">
        <v>3.46</v>
      </c>
      <c r="AA55">
        <v>0</v>
      </c>
      <c r="AB55">
        <v>0</v>
      </c>
      <c r="AC55">
        <v>9.61</v>
      </c>
    </row>
    <row r="56" spans="7:29">
      <c r="G56" t="s">
        <v>98</v>
      </c>
      <c r="H56" s="73">
        <v>82.67</v>
      </c>
      <c r="I56" s="46">
        <v>0</v>
      </c>
      <c r="J56" s="46">
        <v>4.8099999999999996</v>
      </c>
      <c r="K56" s="46">
        <v>0</v>
      </c>
      <c r="L56" s="46">
        <v>2.79</v>
      </c>
      <c r="M56" s="74">
        <v>0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>
        <v>90.27</v>
      </c>
      <c r="V56" s="74">
        <v>-0.5</v>
      </c>
      <c r="W56">
        <v>82.67</v>
      </c>
      <c r="X56">
        <v>0</v>
      </c>
      <c r="Y56">
        <v>-0.5</v>
      </c>
      <c r="Z56">
        <v>2.79</v>
      </c>
      <c r="AA56">
        <v>0</v>
      </c>
      <c r="AB56">
        <v>0</v>
      </c>
      <c r="AC56">
        <v>4.8099999999999996</v>
      </c>
    </row>
    <row r="57" spans="7:29">
      <c r="G57" t="s">
        <v>99</v>
      </c>
      <c r="H57" s="73">
        <v>71.14</v>
      </c>
      <c r="I57" s="46">
        <v>0</v>
      </c>
      <c r="J57" s="46">
        <v>28.84</v>
      </c>
      <c r="K57" s="46">
        <v>0</v>
      </c>
      <c r="L57" s="46">
        <v>2.21</v>
      </c>
      <c r="M57" s="74">
        <v>0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>
        <v>102.19</v>
      </c>
      <c r="V57" s="74">
        <v>-0.5</v>
      </c>
      <c r="W57">
        <v>71.14</v>
      </c>
      <c r="X57">
        <v>0</v>
      </c>
      <c r="Y57">
        <v>-0.5</v>
      </c>
      <c r="Z57">
        <v>2.21</v>
      </c>
      <c r="AA57">
        <v>0</v>
      </c>
      <c r="AB57">
        <v>0</v>
      </c>
      <c r="AC57">
        <v>28.84</v>
      </c>
    </row>
    <row r="58" spans="7:29">
      <c r="G58" t="s">
        <v>100</v>
      </c>
      <c r="H58" s="73">
        <v>74.02</v>
      </c>
      <c r="I58" s="46">
        <v>0</v>
      </c>
      <c r="J58" s="46">
        <v>14.42</v>
      </c>
      <c r="K58" s="46">
        <v>0</v>
      </c>
      <c r="L58" s="46">
        <v>1.1499999999999999</v>
      </c>
      <c r="M58" s="74">
        <v>0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>
        <v>89.59</v>
      </c>
      <c r="V58" s="74">
        <v>-0.5</v>
      </c>
      <c r="W58">
        <v>74.02</v>
      </c>
      <c r="X58">
        <v>0</v>
      </c>
      <c r="Y58">
        <v>-0.5</v>
      </c>
      <c r="Z58">
        <v>1.1499999999999999</v>
      </c>
      <c r="AA58">
        <v>0</v>
      </c>
      <c r="AB58">
        <v>0</v>
      </c>
      <c r="AC58">
        <v>14.42</v>
      </c>
    </row>
    <row r="59" spans="7:29">
      <c r="G59" t="s">
        <v>101</v>
      </c>
      <c r="H59" s="73">
        <v>65.37</v>
      </c>
      <c r="I59" s="46">
        <v>0</v>
      </c>
      <c r="J59" s="46">
        <v>43.26</v>
      </c>
      <c r="K59" s="46">
        <v>0</v>
      </c>
      <c r="L59" s="46">
        <v>0.96</v>
      </c>
      <c r="M59" s="74">
        <v>0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>
        <v>109.59</v>
      </c>
      <c r="V59" s="74">
        <v>0</v>
      </c>
      <c r="W59">
        <v>65.37</v>
      </c>
      <c r="X59">
        <v>0</v>
      </c>
      <c r="Y59">
        <v>0</v>
      </c>
      <c r="Z59">
        <v>0.96</v>
      </c>
      <c r="AA59">
        <v>0</v>
      </c>
      <c r="AB59">
        <v>0</v>
      </c>
      <c r="AC59">
        <v>43.26</v>
      </c>
    </row>
    <row r="60" spans="7:29">
      <c r="G60" t="s">
        <v>102</v>
      </c>
      <c r="H60" s="73">
        <v>75.94</v>
      </c>
      <c r="I60" s="46">
        <v>0</v>
      </c>
      <c r="J60" s="46">
        <v>57.68</v>
      </c>
      <c r="K60" s="46">
        <v>0</v>
      </c>
      <c r="L60" s="46">
        <v>0.48</v>
      </c>
      <c r="M60" s="74">
        <v>0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>
        <v>134.1</v>
      </c>
      <c r="V60" s="74">
        <v>0</v>
      </c>
      <c r="W60">
        <v>75.94</v>
      </c>
      <c r="X60">
        <v>0</v>
      </c>
      <c r="Y60">
        <v>0</v>
      </c>
      <c r="Z60">
        <v>0.48</v>
      </c>
      <c r="AA60">
        <v>0</v>
      </c>
      <c r="AB60">
        <v>0</v>
      </c>
      <c r="AC60">
        <v>57.68</v>
      </c>
    </row>
    <row r="61" spans="7:29">
      <c r="G61" t="s">
        <v>103</v>
      </c>
      <c r="H61" s="73">
        <v>29.8</v>
      </c>
      <c r="I61" s="46">
        <v>0</v>
      </c>
      <c r="J61" s="46">
        <v>19.23</v>
      </c>
      <c r="K61" s="46">
        <v>0</v>
      </c>
      <c r="L61" s="46">
        <v>0</v>
      </c>
      <c r="M61" s="74">
        <v>0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>
        <v>49.03</v>
      </c>
      <c r="V61" s="74">
        <v>0</v>
      </c>
      <c r="W61">
        <v>29.8</v>
      </c>
      <c r="X61">
        <v>0</v>
      </c>
      <c r="Y61">
        <v>0</v>
      </c>
      <c r="Z61">
        <v>0</v>
      </c>
      <c r="AA61">
        <v>0</v>
      </c>
      <c r="AB61">
        <v>0</v>
      </c>
      <c r="AC61">
        <v>19.23</v>
      </c>
    </row>
    <row r="62" spans="7:29">
      <c r="G62" t="s">
        <v>104</v>
      </c>
      <c r="H62" s="73">
        <v>0</v>
      </c>
      <c r="I62" s="46">
        <v>0</v>
      </c>
      <c r="J62" s="46">
        <v>19.23</v>
      </c>
      <c r="K62" s="46">
        <v>0</v>
      </c>
      <c r="L62" s="46">
        <v>0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>
        <v>19.23</v>
      </c>
      <c r="V62" s="74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19.23</v>
      </c>
    </row>
    <row r="63" spans="7:29">
      <c r="G63" t="s">
        <v>105</v>
      </c>
      <c r="H63" s="73">
        <v>0</v>
      </c>
      <c r="I63" s="46">
        <v>0</v>
      </c>
      <c r="J63" s="46">
        <v>19.23</v>
      </c>
      <c r="K63" s="46">
        <v>0</v>
      </c>
      <c r="L63" s="46">
        <v>0</v>
      </c>
      <c r="M63" s="74">
        <v>0</v>
      </c>
      <c r="N63" s="73">
        <v>-34</v>
      </c>
      <c r="O63" s="46">
        <v>-15</v>
      </c>
      <c r="P63" s="46">
        <v>0</v>
      </c>
      <c r="Q63" s="46">
        <v>0</v>
      </c>
      <c r="R63" s="46">
        <v>0</v>
      </c>
      <c r="S63" s="74">
        <v>0</v>
      </c>
      <c r="U63" s="73">
        <v>19.23</v>
      </c>
      <c r="V63" s="74">
        <v>-49.5</v>
      </c>
      <c r="W63">
        <v>-34</v>
      </c>
      <c r="X63">
        <v>-15</v>
      </c>
      <c r="Y63">
        <v>-0.5</v>
      </c>
      <c r="Z63">
        <v>0</v>
      </c>
      <c r="AA63">
        <v>0</v>
      </c>
      <c r="AB63">
        <v>0</v>
      </c>
      <c r="AC63">
        <v>19.23</v>
      </c>
    </row>
    <row r="64" spans="7:29">
      <c r="G64" t="s">
        <v>106</v>
      </c>
      <c r="H64" s="73">
        <v>0</v>
      </c>
      <c r="I64" s="46">
        <v>0</v>
      </c>
      <c r="J64" s="46">
        <v>19.23</v>
      </c>
      <c r="K64" s="46">
        <v>0</v>
      </c>
      <c r="L64" s="46">
        <v>0</v>
      </c>
      <c r="M64" s="74">
        <v>0</v>
      </c>
      <c r="N64" s="73">
        <v>-88</v>
      </c>
      <c r="O64" s="46">
        <v>-15</v>
      </c>
      <c r="P64" s="46">
        <v>0</v>
      </c>
      <c r="Q64" s="46">
        <v>0</v>
      </c>
      <c r="R64" s="46">
        <v>0</v>
      </c>
      <c r="S64" s="74">
        <v>0</v>
      </c>
      <c r="U64" s="73">
        <v>19.23</v>
      </c>
      <c r="V64" s="74">
        <v>-103.5</v>
      </c>
      <c r="W64">
        <v>-88</v>
      </c>
      <c r="X64">
        <v>-15</v>
      </c>
      <c r="Y64">
        <v>-0.5</v>
      </c>
      <c r="Z64">
        <v>0</v>
      </c>
      <c r="AA64">
        <v>0</v>
      </c>
      <c r="AB64">
        <v>0</v>
      </c>
      <c r="AC64">
        <v>19.23</v>
      </c>
    </row>
    <row r="65" spans="7:29">
      <c r="G65" t="s">
        <v>107</v>
      </c>
      <c r="H65" s="73">
        <v>0</v>
      </c>
      <c r="I65" s="46">
        <v>0</v>
      </c>
      <c r="J65" s="46">
        <v>14.42</v>
      </c>
      <c r="K65" s="46">
        <v>0</v>
      </c>
      <c r="L65" s="46">
        <v>0</v>
      </c>
      <c r="M65" s="74">
        <v>0</v>
      </c>
      <c r="N65" s="73">
        <v>-73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>
        <v>14.42</v>
      </c>
      <c r="V65" s="74">
        <v>-73.5</v>
      </c>
      <c r="W65">
        <v>-73</v>
      </c>
      <c r="X65">
        <v>0</v>
      </c>
      <c r="Y65">
        <v>-0.5</v>
      </c>
      <c r="Z65">
        <v>0</v>
      </c>
      <c r="AA65">
        <v>0</v>
      </c>
      <c r="AB65">
        <v>0</v>
      </c>
      <c r="AC65">
        <v>14.42</v>
      </c>
    </row>
    <row r="66" spans="7:29">
      <c r="G66" t="s">
        <v>108</v>
      </c>
      <c r="H66" s="73">
        <v>0</v>
      </c>
      <c r="I66" s="46">
        <v>0</v>
      </c>
      <c r="J66" s="46">
        <v>14.42</v>
      </c>
      <c r="K66" s="46">
        <v>0</v>
      </c>
      <c r="L66" s="46">
        <v>0</v>
      </c>
      <c r="M66" s="74">
        <v>0</v>
      </c>
      <c r="N66" s="73">
        <v>-37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>
        <v>14.42</v>
      </c>
      <c r="V66" s="74">
        <v>-37.5</v>
      </c>
      <c r="W66">
        <v>-37</v>
      </c>
      <c r="X66">
        <v>0</v>
      </c>
      <c r="Y66">
        <v>-0.5</v>
      </c>
      <c r="Z66">
        <v>0</v>
      </c>
      <c r="AA66">
        <v>0</v>
      </c>
      <c r="AB66">
        <v>0</v>
      </c>
      <c r="AC66">
        <v>14.42</v>
      </c>
    </row>
    <row r="67" spans="7:29">
      <c r="G67" t="s">
        <v>109</v>
      </c>
      <c r="H67" s="73">
        <v>0</v>
      </c>
      <c r="I67" s="46">
        <v>0</v>
      </c>
      <c r="J67" s="46">
        <v>24.03</v>
      </c>
      <c r="K67" s="46">
        <v>44.22</v>
      </c>
      <c r="L67" s="46">
        <v>0.28999999999999998</v>
      </c>
      <c r="M67" s="74">
        <v>0</v>
      </c>
      <c r="N67" s="73">
        <v>-6</v>
      </c>
      <c r="O67" s="46">
        <v>-15</v>
      </c>
      <c r="P67" s="46">
        <v>0</v>
      </c>
      <c r="Q67" s="46">
        <v>0</v>
      </c>
      <c r="R67" s="46">
        <v>0</v>
      </c>
      <c r="S67" s="74">
        <v>0</v>
      </c>
      <c r="U67" s="73">
        <v>68.540000000000006</v>
      </c>
      <c r="V67" s="74">
        <v>-21.5</v>
      </c>
      <c r="W67">
        <v>-6</v>
      </c>
      <c r="X67">
        <v>-15</v>
      </c>
      <c r="Y67">
        <v>-0.5</v>
      </c>
      <c r="Z67">
        <v>0.28999999999999998</v>
      </c>
      <c r="AA67">
        <v>44.22</v>
      </c>
      <c r="AB67">
        <v>0</v>
      </c>
      <c r="AC67">
        <v>24.03</v>
      </c>
    </row>
    <row r="68" spans="7:29">
      <c r="G68" t="s">
        <v>110</v>
      </c>
      <c r="H68" s="73">
        <v>38.450000000000003</v>
      </c>
      <c r="I68" s="46">
        <v>0</v>
      </c>
      <c r="J68" s="46">
        <v>0</v>
      </c>
      <c r="K68" s="46">
        <v>34.61</v>
      </c>
      <c r="L68" s="46">
        <v>0.57999999999999996</v>
      </c>
      <c r="M68" s="74">
        <v>0</v>
      </c>
      <c r="N68" s="73">
        <v>0</v>
      </c>
      <c r="O68" s="46">
        <v>-20</v>
      </c>
      <c r="P68" s="46">
        <v>-10</v>
      </c>
      <c r="Q68" s="46">
        <v>0</v>
      </c>
      <c r="R68" s="46">
        <v>0</v>
      </c>
      <c r="S68" s="74">
        <v>0</v>
      </c>
      <c r="U68" s="73">
        <v>73.64</v>
      </c>
      <c r="V68" s="74">
        <v>-30.5</v>
      </c>
      <c r="W68">
        <v>38.450000000000003</v>
      </c>
      <c r="X68">
        <v>-20</v>
      </c>
      <c r="Y68">
        <v>-0.5</v>
      </c>
      <c r="Z68">
        <v>0.57999999999999996</v>
      </c>
      <c r="AA68">
        <v>34.61</v>
      </c>
      <c r="AB68">
        <v>0</v>
      </c>
      <c r="AC68">
        <v>-10</v>
      </c>
    </row>
    <row r="69" spans="7:29">
      <c r="G69" t="s">
        <v>111</v>
      </c>
      <c r="H69" s="73">
        <v>0</v>
      </c>
      <c r="I69" s="46">
        <v>0</v>
      </c>
      <c r="J69" s="46">
        <v>0</v>
      </c>
      <c r="K69" s="46">
        <v>24.99</v>
      </c>
      <c r="L69" s="46">
        <v>1.35</v>
      </c>
      <c r="M69" s="74">
        <v>0</v>
      </c>
      <c r="N69" s="73">
        <v>0</v>
      </c>
      <c r="O69" s="46">
        <v>-15</v>
      </c>
      <c r="P69" s="46">
        <v>-15</v>
      </c>
      <c r="Q69" s="46">
        <v>0</v>
      </c>
      <c r="R69" s="46">
        <v>0</v>
      </c>
      <c r="S69" s="74">
        <v>0</v>
      </c>
      <c r="U69" s="73">
        <v>26.34</v>
      </c>
      <c r="V69" s="74">
        <v>-30.5</v>
      </c>
      <c r="W69">
        <v>0</v>
      </c>
      <c r="X69">
        <v>-15</v>
      </c>
      <c r="Y69">
        <v>-0.5</v>
      </c>
      <c r="Z69">
        <v>1.35</v>
      </c>
      <c r="AA69">
        <v>24.99</v>
      </c>
      <c r="AB69">
        <v>0</v>
      </c>
      <c r="AC69">
        <v>-15</v>
      </c>
    </row>
    <row r="70" spans="7:29">
      <c r="G70" t="s">
        <v>112</v>
      </c>
      <c r="H70" s="73">
        <v>9.61</v>
      </c>
      <c r="I70" s="46">
        <v>0</v>
      </c>
      <c r="J70" s="46">
        <v>0</v>
      </c>
      <c r="K70" s="46">
        <v>15.38</v>
      </c>
      <c r="L70" s="46">
        <v>1.63</v>
      </c>
      <c r="M70" s="74">
        <v>0.1</v>
      </c>
      <c r="N70" s="73">
        <v>0</v>
      </c>
      <c r="O70" s="46">
        <v>-18</v>
      </c>
      <c r="P70" s="46">
        <v>-20</v>
      </c>
      <c r="Q70" s="46">
        <v>0</v>
      </c>
      <c r="R70" s="46">
        <v>0</v>
      </c>
      <c r="S70" s="74">
        <v>0</v>
      </c>
      <c r="U70" s="73">
        <v>26.72</v>
      </c>
      <c r="V70" s="74">
        <v>-38.5</v>
      </c>
      <c r="W70">
        <v>9.61</v>
      </c>
      <c r="X70">
        <v>-18</v>
      </c>
      <c r="Y70">
        <v>-0.5</v>
      </c>
      <c r="Z70">
        <v>1.63</v>
      </c>
      <c r="AA70">
        <v>15.38</v>
      </c>
      <c r="AB70">
        <v>0.1</v>
      </c>
      <c r="AC70">
        <v>-20</v>
      </c>
    </row>
    <row r="71" spans="7:29">
      <c r="G71" t="s">
        <v>113</v>
      </c>
      <c r="H71" s="73">
        <v>0</v>
      </c>
      <c r="I71" s="46">
        <v>0</v>
      </c>
      <c r="J71" s="46">
        <v>0</v>
      </c>
      <c r="K71" s="46">
        <v>8.1</v>
      </c>
      <c r="L71" s="46">
        <v>2.91</v>
      </c>
      <c r="M71" s="74">
        <v>0</v>
      </c>
      <c r="N71" s="73">
        <v>-28</v>
      </c>
      <c r="O71" s="46">
        <v>-20</v>
      </c>
      <c r="P71" s="46">
        <v>-12</v>
      </c>
      <c r="Q71" s="46">
        <v>0</v>
      </c>
      <c r="R71" s="46">
        <v>0</v>
      </c>
      <c r="S71" s="74">
        <v>0</v>
      </c>
      <c r="U71" s="73">
        <v>11.01</v>
      </c>
      <c r="V71" s="74">
        <v>-60.5</v>
      </c>
      <c r="W71">
        <v>-28</v>
      </c>
      <c r="X71">
        <v>-20</v>
      </c>
      <c r="Y71">
        <v>-0.5</v>
      </c>
      <c r="Z71">
        <v>2.91</v>
      </c>
      <c r="AA71">
        <v>8.1</v>
      </c>
      <c r="AB71">
        <v>0</v>
      </c>
      <c r="AC71">
        <v>-12</v>
      </c>
    </row>
    <row r="72" spans="7:29">
      <c r="G72" t="s">
        <v>114</v>
      </c>
      <c r="H72" s="73">
        <v>0</v>
      </c>
      <c r="I72" s="46">
        <v>6.27</v>
      </c>
      <c r="J72" s="46">
        <v>0</v>
      </c>
      <c r="K72" s="46">
        <v>16.3</v>
      </c>
      <c r="L72" s="46">
        <v>3.26</v>
      </c>
      <c r="M72" s="74">
        <v>1.51</v>
      </c>
      <c r="N72" s="73">
        <v>-45</v>
      </c>
      <c r="O72" s="46">
        <v>0</v>
      </c>
      <c r="P72" s="46">
        <v>-11</v>
      </c>
      <c r="Q72" s="46">
        <v>0</v>
      </c>
      <c r="R72" s="46">
        <v>0</v>
      </c>
      <c r="S72" s="74">
        <v>0</v>
      </c>
      <c r="U72" s="73">
        <v>27.34</v>
      </c>
      <c r="V72" s="74">
        <v>-56.5</v>
      </c>
      <c r="W72">
        <v>-45</v>
      </c>
      <c r="X72">
        <v>6.27</v>
      </c>
      <c r="Y72">
        <v>-0.5</v>
      </c>
      <c r="Z72">
        <v>3.26</v>
      </c>
      <c r="AA72">
        <v>16.3</v>
      </c>
      <c r="AB72">
        <v>1.51</v>
      </c>
      <c r="AC72">
        <v>-11</v>
      </c>
    </row>
    <row r="73" spans="7:29">
      <c r="G73" t="s">
        <v>115</v>
      </c>
      <c r="H73" s="73">
        <v>55.34</v>
      </c>
      <c r="I73" s="46">
        <v>0</v>
      </c>
      <c r="J73" s="46">
        <v>0</v>
      </c>
      <c r="K73" s="46">
        <v>24.99</v>
      </c>
      <c r="L73" s="46">
        <v>2.86</v>
      </c>
      <c r="M73" s="74">
        <v>2.99</v>
      </c>
      <c r="N73" s="73">
        <v>0</v>
      </c>
      <c r="O73" s="46">
        <v>0</v>
      </c>
      <c r="P73" s="46">
        <v>-12</v>
      </c>
      <c r="Q73" s="46">
        <v>0</v>
      </c>
      <c r="R73" s="46">
        <v>0</v>
      </c>
      <c r="S73" s="74">
        <v>0</v>
      </c>
      <c r="U73" s="73">
        <v>86.18</v>
      </c>
      <c r="V73" s="74">
        <v>-12.5</v>
      </c>
      <c r="W73">
        <v>55.34</v>
      </c>
      <c r="X73">
        <v>0</v>
      </c>
      <c r="Y73">
        <v>-0.5</v>
      </c>
      <c r="Z73">
        <v>2.86</v>
      </c>
      <c r="AA73">
        <v>24.99</v>
      </c>
      <c r="AB73">
        <v>2.99</v>
      </c>
      <c r="AC73">
        <v>-12</v>
      </c>
    </row>
    <row r="74" spans="7:29">
      <c r="G74" t="s">
        <v>116</v>
      </c>
      <c r="H74" s="73">
        <v>50.19</v>
      </c>
      <c r="I74" s="46">
        <v>0</v>
      </c>
      <c r="J74" s="46">
        <v>0</v>
      </c>
      <c r="K74" s="46">
        <v>28.16</v>
      </c>
      <c r="L74" s="46">
        <v>3.35</v>
      </c>
      <c r="M74" s="74">
        <v>3.51</v>
      </c>
      <c r="N74" s="73">
        <v>0</v>
      </c>
      <c r="O74" s="46">
        <v>0</v>
      </c>
      <c r="P74" s="46">
        <v>-9</v>
      </c>
      <c r="Q74" s="46">
        <v>0</v>
      </c>
      <c r="R74" s="46">
        <v>0</v>
      </c>
      <c r="S74" s="74">
        <v>0</v>
      </c>
      <c r="U74" s="73">
        <v>85.21</v>
      </c>
      <c r="V74" s="74">
        <v>-9.5</v>
      </c>
      <c r="W74">
        <v>50.19</v>
      </c>
      <c r="X74">
        <v>0</v>
      </c>
      <c r="Y74">
        <v>-0.5</v>
      </c>
      <c r="Z74">
        <v>3.35</v>
      </c>
      <c r="AA74">
        <v>28.16</v>
      </c>
      <c r="AB74">
        <v>3.51</v>
      </c>
      <c r="AC74">
        <v>-9</v>
      </c>
    </row>
    <row r="75" spans="7:29">
      <c r="G75" t="s">
        <v>117</v>
      </c>
      <c r="H75" s="73">
        <v>38.520000000000003</v>
      </c>
      <c r="I75" s="46">
        <v>0</v>
      </c>
      <c r="J75" s="46">
        <v>0</v>
      </c>
      <c r="K75" s="46">
        <v>25.18</v>
      </c>
      <c r="L75" s="46">
        <v>4.32</v>
      </c>
      <c r="M75" s="74">
        <v>3.34</v>
      </c>
      <c r="N75" s="73">
        <v>0</v>
      </c>
      <c r="O75" s="46">
        <v>0</v>
      </c>
      <c r="P75" s="46">
        <v>-7</v>
      </c>
      <c r="Q75" s="46">
        <v>0</v>
      </c>
      <c r="R75" s="46">
        <v>0</v>
      </c>
      <c r="S75" s="74">
        <v>0</v>
      </c>
      <c r="U75" s="73">
        <v>71.36</v>
      </c>
      <c r="V75" s="74">
        <v>-7.5</v>
      </c>
      <c r="W75">
        <v>38.520000000000003</v>
      </c>
      <c r="X75">
        <v>0</v>
      </c>
      <c r="Y75">
        <v>-0.5</v>
      </c>
      <c r="Z75">
        <v>4.32</v>
      </c>
      <c r="AA75">
        <v>25.18</v>
      </c>
      <c r="AB75">
        <v>3.34</v>
      </c>
      <c r="AC75">
        <v>-7</v>
      </c>
    </row>
    <row r="76" spans="7:29">
      <c r="G76" t="s">
        <v>118</v>
      </c>
      <c r="H76" s="73">
        <v>48.95</v>
      </c>
      <c r="I76" s="46">
        <v>0</v>
      </c>
      <c r="J76" s="46">
        <v>0</v>
      </c>
      <c r="K76" s="46">
        <v>25.79</v>
      </c>
      <c r="L76" s="46">
        <v>4.2699999999999996</v>
      </c>
      <c r="M76" s="74">
        <v>4.0999999999999996</v>
      </c>
      <c r="N76" s="73">
        <v>0</v>
      </c>
      <c r="O76" s="46">
        <v>0</v>
      </c>
      <c r="P76" s="46">
        <v>-7</v>
      </c>
      <c r="Q76" s="46">
        <v>0</v>
      </c>
      <c r="R76" s="46">
        <v>0</v>
      </c>
      <c r="S76" s="74">
        <v>0</v>
      </c>
      <c r="U76" s="73">
        <v>83.11</v>
      </c>
      <c r="V76" s="74">
        <v>-7.5</v>
      </c>
      <c r="W76">
        <v>48.95</v>
      </c>
      <c r="X76">
        <v>0</v>
      </c>
      <c r="Y76">
        <v>-0.5</v>
      </c>
      <c r="Z76">
        <v>4.2699999999999996</v>
      </c>
      <c r="AA76">
        <v>25.79</v>
      </c>
      <c r="AB76">
        <v>4.0999999999999996</v>
      </c>
      <c r="AC76">
        <v>-7</v>
      </c>
    </row>
    <row r="77" spans="7:29">
      <c r="G77" t="s">
        <v>119</v>
      </c>
      <c r="H77" s="73">
        <v>0</v>
      </c>
      <c r="I77" s="46">
        <v>0</v>
      </c>
      <c r="J77" s="46">
        <v>0</v>
      </c>
      <c r="K77" s="46">
        <v>42.71</v>
      </c>
      <c r="L77" s="46">
        <v>5.58</v>
      </c>
      <c r="M77" s="74">
        <v>5.14</v>
      </c>
      <c r="N77" s="73">
        <v>-24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>
        <v>53.43</v>
      </c>
      <c r="V77" s="74">
        <v>-24.5</v>
      </c>
      <c r="W77">
        <v>-24</v>
      </c>
      <c r="X77">
        <v>0</v>
      </c>
      <c r="Y77">
        <v>-0.5</v>
      </c>
      <c r="Z77">
        <v>5.58</v>
      </c>
      <c r="AA77">
        <v>42.71</v>
      </c>
      <c r="AB77">
        <v>5.14</v>
      </c>
      <c r="AC77">
        <v>0</v>
      </c>
    </row>
    <row r="78" spans="7:29">
      <c r="G78" t="s">
        <v>120</v>
      </c>
      <c r="H78" s="73">
        <v>0</v>
      </c>
      <c r="I78" s="46">
        <v>0</v>
      </c>
      <c r="J78" s="46">
        <v>0</v>
      </c>
      <c r="K78" s="46">
        <v>21.14</v>
      </c>
      <c r="L78" s="46">
        <v>7.31</v>
      </c>
      <c r="M78" s="74">
        <v>3.56</v>
      </c>
      <c r="N78" s="73">
        <v>-19</v>
      </c>
      <c r="O78" s="46">
        <v>-15</v>
      </c>
      <c r="P78" s="46">
        <v>0</v>
      </c>
      <c r="Q78" s="46">
        <v>0</v>
      </c>
      <c r="R78" s="46">
        <v>0</v>
      </c>
      <c r="S78" s="74">
        <v>0</v>
      </c>
      <c r="U78" s="73">
        <v>32.01</v>
      </c>
      <c r="V78" s="74">
        <v>-34.5</v>
      </c>
      <c r="W78">
        <v>-19</v>
      </c>
      <c r="X78">
        <v>-15</v>
      </c>
      <c r="Y78">
        <v>-0.5</v>
      </c>
      <c r="Z78">
        <v>7.31</v>
      </c>
      <c r="AA78">
        <v>21.14</v>
      </c>
      <c r="AB78">
        <v>3.56</v>
      </c>
      <c r="AC78">
        <v>0</v>
      </c>
    </row>
    <row r="79" spans="7:29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7.21</v>
      </c>
      <c r="M79" s="74">
        <v>0</v>
      </c>
      <c r="N79" s="73">
        <v>-31</v>
      </c>
      <c r="O79" s="46">
        <v>-43</v>
      </c>
      <c r="P79" s="46">
        <v>0</v>
      </c>
      <c r="Q79" s="46">
        <v>0</v>
      </c>
      <c r="R79" s="46">
        <v>0</v>
      </c>
      <c r="S79" s="74">
        <v>0</v>
      </c>
      <c r="U79" s="73">
        <v>7.21</v>
      </c>
      <c r="V79" s="74">
        <v>-74.5</v>
      </c>
      <c r="W79">
        <v>-31</v>
      </c>
      <c r="X79">
        <v>-43</v>
      </c>
      <c r="Y79">
        <v>-0.5</v>
      </c>
      <c r="Z79">
        <v>7.21</v>
      </c>
      <c r="AA79">
        <v>0</v>
      </c>
      <c r="AB79">
        <v>0</v>
      </c>
      <c r="AC79">
        <v>0</v>
      </c>
    </row>
    <row r="80" spans="7:29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7.02</v>
      </c>
      <c r="M80" s="74">
        <v>0</v>
      </c>
      <c r="N80" s="73">
        <v>-24</v>
      </c>
      <c r="O80" s="46">
        <v>-37</v>
      </c>
      <c r="P80" s="46">
        <v>0</v>
      </c>
      <c r="Q80" s="46">
        <v>0</v>
      </c>
      <c r="R80" s="46">
        <v>0</v>
      </c>
      <c r="S80" s="74">
        <v>0</v>
      </c>
      <c r="U80" s="73">
        <v>7.02</v>
      </c>
      <c r="V80" s="74">
        <v>-61.5</v>
      </c>
      <c r="W80">
        <v>-24</v>
      </c>
      <c r="X80">
        <v>-37</v>
      </c>
      <c r="Y80">
        <v>-0.5</v>
      </c>
      <c r="Z80">
        <v>7.02</v>
      </c>
      <c r="AA80">
        <v>0</v>
      </c>
      <c r="AB80">
        <v>0</v>
      </c>
      <c r="AC80">
        <v>0</v>
      </c>
    </row>
    <row r="81" spans="7:29">
      <c r="G81" t="s">
        <v>123</v>
      </c>
      <c r="H81" s="73">
        <v>9.61</v>
      </c>
      <c r="I81" s="46">
        <v>0</v>
      </c>
      <c r="J81" s="46">
        <v>0</v>
      </c>
      <c r="K81" s="46">
        <v>0</v>
      </c>
      <c r="L81" s="46">
        <v>6.92</v>
      </c>
      <c r="M81" s="74">
        <v>0</v>
      </c>
      <c r="N81" s="73">
        <v>0</v>
      </c>
      <c r="O81" s="46">
        <v>-15</v>
      </c>
      <c r="P81" s="46">
        <v>0</v>
      </c>
      <c r="Q81" s="46">
        <v>0</v>
      </c>
      <c r="R81" s="46">
        <v>0</v>
      </c>
      <c r="S81" s="74">
        <v>0</v>
      </c>
      <c r="U81" s="73">
        <v>16.53</v>
      </c>
      <c r="V81" s="74">
        <v>-15.5</v>
      </c>
      <c r="W81">
        <v>9.61</v>
      </c>
      <c r="X81">
        <v>-15</v>
      </c>
      <c r="Y81">
        <v>-0.5</v>
      </c>
      <c r="Z81">
        <v>6.92</v>
      </c>
      <c r="AA81">
        <v>0</v>
      </c>
      <c r="AB81">
        <v>0</v>
      </c>
      <c r="AC81">
        <v>0</v>
      </c>
    </row>
    <row r="82" spans="7:29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6.54</v>
      </c>
      <c r="M82" s="74">
        <v>0</v>
      </c>
      <c r="N82" s="73">
        <v>0</v>
      </c>
      <c r="O82" s="46">
        <v>-10</v>
      </c>
      <c r="P82" s="46">
        <v>0</v>
      </c>
      <c r="Q82" s="46">
        <v>0</v>
      </c>
      <c r="R82" s="46">
        <v>0</v>
      </c>
      <c r="S82" s="74">
        <v>0</v>
      </c>
      <c r="U82" s="73">
        <v>6.54</v>
      </c>
      <c r="V82" s="74">
        <v>-10.5</v>
      </c>
      <c r="W82">
        <v>0</v>
      </c>
      <c r="X82">
        <v>-10</v>
      </c>
      <c r="Y82">
        <v>-0.5</v>
      </c>
      <c r="Z82">
        <v>6.54</v>
      </c>
      <c r="AA82">
        <v>0</v>
      </c>
      <c r="AB82">
        <v>0</v>
      </c>
      <c r="AC82">
        <v>0</v>
      </c>
    </row>
    <row r="83" spans="7:29">
      <c r="G83" t="s">
        <v>125</v>
      </c>
      <c r="H83" s="73">
        <v>93.25</v>
      </c>
      <c r="I83" s="46">
        <v>9.61</v>
      </c>
      <c r="J83" s="46">
        <v>0</v>
      </c>
      <c r="K83" s="46">
        <v>0</v>
      </c>
      <c r="L83" s="46">
        <v>6.06</v>
      </c>
      <c r="M83" s="74">
        <v>0</v>
      </c>
      <c r="N83" s="73">
        <v>0</v>
      </c>
      <c r="O83" s="46">
        <v>0</v>
      </c>
      <c r="P83" s="46">
        <v>-20</v>
      </c>
      <c r="Q83" s="46">
        <v>0</v>
      </c>
      <c r="R83" s="46">
        <v>0</v>
      </c>
      <c r="S83" s="74">
        <v>0</v>
      </c>
      <c r="U83" s="73">
        <v>108.92</v>
      </c>
      <c r="V83" s="74">
        <v>-20.5</v>
      </c>
      <c r="W83">
        <v>93.25</v>
      </c>
      <c r="X83">
        <v>9.61</v>
      </c>
      <c r="Y83">
        <v>-0.5</v>
      </c>
      <c r="Z83">
        <v>6.06</v>
      </c>
      <c r="AA83">
        <v>0</v>
      </c>
      <c r="AB83">
        <v>0</v>
      </c>
      <c r="AC83">
        <v>-20</v>
      </c>
    </row>
    <row r="84" spans="7:29">
      <c r="G84" t="s">
        <v>126</v>
      </c>
      <c r="H84" s="73">
        <v>115.36</v>
      </c>
      <c r="I84" s="46">
        <v>9.61</v>
      </c>
      <c r="J84" s="46">
        <v>0</v>
      </c>
      <c r="K84" s="46">
        <v>0</v>
      </c>
      <c r="L84" s="46">
        <v>5.96</v>
      </c>
      <c r="M84" s="74">
        <v>0</v>
      </c>
      <c r="N84" s="73">
        <v>0</v>
      </c>
      <c r="O84" s="46">
        <v>0</v>
      </c>
      <c r="P84" s="46">
        <v>-20</v>
      </c>
      <c r="Q84" s="46">
        <v>0</v>
      </c>
      <c r="R84" s="46">
        <v>0</v>
      </c>
      <c r="S84" s="74">
        <v>0</v>
      </c>
      <c r="U84" s="73">
        <v>130.93</v>
      </c>
      <c r="V84" s="74">
        <v>-20.5</v>
      </c>
      <c r="W84">
        <v>115.36</v>
      </c>
      <c r="X84">
        <v>9.61</v>
      </c>
      <c r="Y84">
        <v>-0.5</v>
      </c>
      <c r="Z84">
        <v>5.96</v>
      </c>
      <c r="AA84">
        <v>0</v>
      </c>
      <c r="AB84">
        <v>0</v>
      </c>
      <c r="AC84">
        <v>-20</v>
      </c>
    </row>
    <row r="85" spans="7:29">
      <c r="G85" t="s">
        <v>127</v>
      </c>
      <c r="H85" s="73">
        <v>124</v>
      </c>
      <c r="I85" s="46">
        <v>0</v>
      </c>
      <c r="J85" s="46">
        <v>0</v>
      </c>
      <c r="K85" s="46">
        <v>0</v>
      </c>
      <c r="L85" s="46">
        <v>6.54</v>
      </c>
      <c r="M85" s="74">
        <v>0</v>
      </c>
      <c r="N85" s="73">
        <v>0</v>
      </c>
      <c r="O85" s="46">
        <v>0</v>
      </c>
      <c r="P85" s="46">
        <v>-10</v>
      </c>
      <c r="Q85" s="46">
        <v>0</v>
      </c>
      <c r="R85" s="46">
        <v>0</v>
      </c>
      <c r="S85" s="74">
        <v>0</v>
      </c>
      <c r="U85" s="73">
        <v>130.54</v>
      </c>
      <c r="V85" s="74">
        <v>-10.5</v>
      </c>
      <c r="W85">
        <v>124</v>
      </c>
      <c r="X85">
        <v>0</v>
      </c>
      <c r="Y85">
        <v>-0.5</v>
      </c>
      <c r="Z85">
        <v>6.54</v>
      </c>
      <c r="AA85">
        <v>0</v>
      </c>
      <c r="AB85">
        <v>0</v>
      </c>
      <c r="AC85">
        <v>-10</v>
      </c>
    </row>
    <row r="86" spans="7:29">
      <c r="G86" t="s">
        <v>128</v>
      </c>
      <c r="H86" s="73">
        <v>132.66</v>
      </c>
      <c r="I86" s="46">
        <v>0</v>
      </c>
      <c r="J86" s="46">
        <v>0</v>
      </c>
      <c r="K86" s="46">
        <v>0</v>
      </c>
      <c r="L86" s="46">
        <v>6.54</v>
      </c>
      <c r="M86" s="74">
        <v>0</v>
      </c>
      <c r="N86" s="73">
        <v>0</v>
      </c>
      <c r="O86" s="46">
        <v>0</v>
      </c>
      <c r="P86" s="46">
        <v>-10</v>
      </c>
      <c r="Q86" s="46">
        <v>0</v>
      </c>
      <c r="R86" s="46">
        <v>0</v>
      </c>
      <c r="S86" s="74">
        <v>0</v>
      </c>
      <c r="U86" s="73">
        <v>139.19999999999999</v>
      </c>
      <c r="V86" s="74">
        <v>-10.5</v>
      </c>
      <c r="W86">
        <v>132.66</v>
      </c>
      <c r="X86">
        <v>0</v>
      </c>
      <c r="Y86">
        <v>-0.5</v>
      </c>
      <c r="Z86">
        <v>6.54</v>
      </c>
      <c r="AA86">
        <v>0</v>
      </c>
      <c r="AB86">
        <v>0</v>
      </c>
      <c r="AC86">
        <v>-10</v>
      </c>
    </row>
    <row r="87" spans="7:29">
      <c r="G87" t="s">
        <v>129</v>
      </c>
      <c r="H87" s="73">
        <v>133.62</v>
      </c>
      <c r="I87" s="46">
        <v>0</v>
      </c>
      <c r="J87" s="46">
        <v>0</v>
      </c>
      <c r="K87" s="46">
        <v>0</v>
      </c>
      <c r="L87" s="46">
        <v>6.54</v>
      </c>
      <c r="M87" s="74">
        <v>0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>
        <v>140.16</v>
      </c>
      <c r="V87" s="74">
        <v>-0.5</v>
      </c>
      <c r="W87">
        <v>133.62</v>
      </c>
      <c r="X87">
        <v>0</v>
      </c>
      <c r="Y87">
        <v>-0.5</v>
      </c>
      <c r="Z87">
        <v>6.54</v>
      </c>
      <c r="AA87">
        <v>0</v>
      </c>
      <c r="AB87">
        <v>0</v>
      </c>
      <c r="AC87">
        <v>0</v>
      </c>
    </row>
    <row r="88" spans="7:29">
      <c r="G88" t="s">
        <v>130</v>
      </c>
      <c r="H88" s="73">
        <v>128.81</v>
      </c>
      <c r="I88" s="46">
        <v>0</v>
      </c>
      <c r="J88" s="46">
        <v>0</v>
      </c>
      <c r="K88" s="46">
        <v>0</v>
      </c>
      <c r="L88" s="46">
        <v>5.29</v>
      </c>
      <c r="M88" s="74">
        <v>0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>
        <v>134.1</v>
      </c>
      <c r="V88" s="74">
        <v>-0.5</v>
      </c>
      <c r="W88">
        <v>128.81</v>
      </c>
      <c r="X88">
        <v>0</v>
      </c>
      <c r="Y88">
        <v>-0.5</v>
      </c>
      <c r="Z88">
        <v>5.29</v>
      </c>
      <c r="AA88">
        <v>0</v>
      </c>
      <c r="AB88">
        <v>0</v>
      </c>
      <c r="AC88">
        <v>0</v>
      </c>
    </row>
    <row r="89" spans="7:29">
      <c r="G89" t="s">
        <v>131</v>
      </c>
      <c r="H89" s="73">
        <v>96.13</v>
      </c>
      <c r="I89" s="46">
        <v>0</v>
      </c>
      <c r="J89" s="46">
        <v>9.61</v>
      </c>
      <c r="K89" s="46">
        <v>0</v>
      </c>
      <c r="L89" s="46">
        <v>5.29</v>
      </c>
      <c r="M89" s="74">
        <v>0</v>
      </c>
      <c r="N89" s="73">
        <v>0</v>
      </c>
      <c r="O89" s="46">
        <v>-10</v>
      </c>
      <c r="P89" s="46">
        <v>0</v>
      </c>
      <c r="Q89" s="46">
        <v>0</v>
      </c>
      <c r="R89" s="46">
        <v>0</v>
      </c>
      <c r="S89" s="74">
        <v>0</v>
      </c>
      <c r="U89" s="73">
        <v>111.03</v>
      </c>
      <c r="V89" s="74">
        <v>-10.5</v>
      </c>
      <c r="W89">
        <v>96.13</v>
      </c>
      <c r="X89">
        <v>-10</v>
      </c>
      <c r="Y89">
        <v>-0.5</v>
      </c>
      <c r="Z89">
        <v>5.29</v>
      </c>
      <c r="AA89">
        <v>0</v>
      </c>
      <c r="AB89">
        <v>0</v>
      </c>
      <c r="AC89">
        <v>9.61</v>
      </c>
    </row>
    <row r="90" spans="7:29">
      <c r="G90" t="s">
        <v>132</v>
      </c>
      <c r="H90" s="73">
        <v>83.64</v>
      </c>
      <c r="I90" s="46">
        <v>0</v>
      </c>
      <c r="J90" s="46">
        <v>0</v>
      </c>
      <c r="K90" s="46">
        <v>0</v>
      </c>
      <c r="L90" s="46">
        <v>3.65</v>
      </c>
      <c r="M90" s="74">
        <v>0</v>
      </c>
      <c r="N90" s="73">
        <v>0</v>
      </c>
      <c r="O90" s="46">
        <v>-10</v>
      </c>
      <c r="P90" s="46">
        <v>0</v>
      </c>
      <c r="Q90" s="46">
        <v>0</v>
      </c>
      <c r="R90" s="46">
        <v>0</v>
      </c>
      <c r="S90" s="74">
        <v>0</v>
      </c>
      <c r="U90" s="73">
        <v>87.29</v>
      </c>
      <c r="V90" s="74">
        <v>-10.5</v>
      </c>
      <c r="W90">
        <v>83.64</v>
      </c>
      <c r="X90">
        <v>-10</v>
      </c>
      <c r="Y90">
        <v>-0.5</v>
      </c>
      <c r="Z90">
        <v>3.65</v>
      </c>
      <c r="AA90">
        <v>0</v>
      </c>
      <c r="AB90">
        <v>0</v>
      </c>
      <c r="AC90">
        <v>0</v>
      </c>
    </row>
    <row r="91" spans="7:29">
      <c r="G91" t="s">
        <v>133</v>
      </c>
      <c r="H91" s="73">
        <v>73.06</v>
      </c>
      <c r="I91" s="46">
        <v>0</v>
      </c>
      <c r="J91" s="46">
        <v>0</v>
      </c>
      <c r="K91" s="46">
        <v>0</v>
      </c>
      <c r="L91" s="46">
        <v>3.36</v>
      </c>
      <c r="M91" s="74">
        <v>0</v>
      </c>
      <c r="N91" s="73">
        <v>0</v>
      </c>
      <c r="O91" s="46">
        <v>-10</v>
      </c>
      <c r="P91" s="46">
        <v>-10</v>
      </c>
      <c r="Q91" s="46">
        <v>0</v>
      </c>
      <c r="R91" s="46">
        <v>0</v>
      </c>
      <c r="S91" s="74">
        <v>0</v>
      </c>
      <c r="U91" s="73">
        <v>76.42</v>
      </c>
      <c r="V91" s="74">
        <v>-20.7</v>
      </c>
      <c r="W91">
        <v>73.06</v>
      </c>
      <c r="X91">
        <v>-10</v>
      </c>
      <c r="Y91">
        <v>-0.7</v>
      </c>
      <c r="Z91">
        <v>3.36</v>
      </c>
      <c r="AA91">
        <v>0</v>
      </c>
      <c r="AB91">
        <v>0</v>
      </c>
      <c r="AC91">
        <v>-10</v>
      </c>
    </row>
    <row r="92" spans="7:29">
      <c r="G92" t="s">
        <v>134</v>
      </c>
      <c r="H92" s="73">
        <v>44.22</v>
      </c>
      <c r="I92" s="46">
        <v>0</v>
      </c>
      <c r="J92" s="46">
        <v>0</v>
      </c>
      <c r="K92" s="46">
        <v>0</v>
      </c>
      <c r="L92" s="46">
        <v>2.88</v>
      </c>
      <c r="M92" s="74">
        <v>0</v>
      </c>
      <c r="N92" s="73">
        <v>0</v>
      </c>
      <c r="O92" s="46">
        <v>-10</v>
      </c>
      <c r="P92" s="46">
        <v>-18</v>
      </c>
      <c r="Q92" s="46">
        <v>0</v>
      </c>
      <c r="R92" s="46">
        <v>0</v>
      </c>
      <c r="S92" s="74">
        <v>0</v>
      </c>
      <c r="U92" s="73">
        <v>47.1</v>
      </c>
      <c r="V92" s="74">
        <v>-28.7</v>
      </c>
      <c r="W92">
        <v>44.22</v>
      </c>
      <c r="X92">
        <v>-10</v>
      </c>
      <c r="Y92">
        <v>-0.7</v>
      </c>
      <c r="Z92">
        <v>2.88</v>
      </c>
      <c r="AA92">
        <v>0</v>
      </c>
      <c r="AB92">
        <v>0</v>
      </c>
      <c r="AC92">
        <v>-18</v>
      </c>
    </row>
    <row r="93" spans="7:29">
      <c r="G93" t="s">
        <v>135</v>
      </c>
      <c r="H93" s="73">
        <v>26.91</v>
      </c>
      <c r="I93" s="46">
        <v>0</v>
      </c>
      <c r="J93" s="46">
        <v>0</v>
      </c>
      <c r="K93" s="46">
        <v>0</v>
      </c>
      <c r="L93" s="46">
        <v>1.06</v>
      </c>
      <c r="M93" s="74">
        <v>0</v>
      </c>
      <c r="N93" s="73">
        <v>0</v>
      </c>
      <c r="O93" s="46">
        <v>-10</v>
      </c>
      <c r="P93" s="46">
        <v>0</v>
      </c>
      <c r="Q93" s="46">
        <v>0</v>
      </c>
      <c r="R93" s="46">
        <v>0</v>
      </c>
      <c r="S93" s="74">
        <v>0</v>
      </c>
      <c r="U93" s="73">
        <v>27.97</v>
      </c>
      <c r="V93" s="74">
        <v>-10.7</v>
      </c>
      <c r="W93">
        <v>26.91</v>
      </c>
      <c r="X93">
        <v>-10</v>
      </c>
      <c r="Y93">
        <v>-0.7</v>
      </c>
      <c r="Z93">
        <v>1.06</v>
      </c>
      <c r="AA93">
        <v>0</v>
      </c>
      <c r="AB93">
        <v>0</v>
      </c>
      <c r="AC93">
        <v>0</v>
      </c>
    </row>
    <row r="94" spans="7:29">
      <c r="G94" t="s">
        <v>136</v>
      </c>
      <c r="H94" s="73">
        <v>30.77</v>
      </c>
      <c r="I94" s="46">
        <v>0</v>
      </c>
      <c r="J94" s="46">
        <v>0</v>
      </c>
      <c r="K94" s="46">
        <v>0</v>
      </c>
      <c r="L94" s="46">
        <v>0.38</v>
      </c>
      <c r="M94" s="74">
        <v>0</v>
      </c>
      <c r="N94" s="73">
        <v>0</v>
      </c>
      <c r="O94" s="46">
        <v>-10</v>
      </c>
      <c r="P94" s="46">
        <v>-15</v>
      </c>
      <c r="Q94" s="46">
        <v>0</v>
      </c>
      <c r="R94" s="46">
        <v>0</v>
      </c>
      <c r="S94" s="74">
        <v>0</v>
      </c>
      <c r="U94" s="73">
        <v>31.15</v>
      </c>
      <c r="V94" s="74">
        <v>-25.7</v>
      </c>
      <c r="W94">
        <v>30.77</v>
      </c>
      <c r="X94">
        <v>-10</v>
      </c>
      <c r="Y94">
        <v>-0.7</v>
      </c>
      <c r="Z94">
        <v>0.38</v>
      </c>
      <c r="AA94">
        <v>0</v>
      </c>
      <c r="AB94">
        <v>0</v>
      </c>
      <c r="AC94">
        <v>-15</v>
      </c>
    </row>
    <row r="95" spans="7:29">
      <c r="G95" t="s">
        <v>137</v>
      </c>
      <c r="H95" s="73">
        <v>2.88</v>
      </c>
      <c r="I95" s="46">
        <v>0</v>
      </c>
      <c r="J95" s="46">
        <v>0</v>
      </c>
      <c r="K95" s="46">
        <v>0</v>
      </c>
      <c r="L95" s="46">
        <v>0</v>
      </c>
      <c r="M95" s="74">
        <v>0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>
        <v>2.88</v>
      </c>
      <c r="V95" s="74">
        <v>-0.7</v>
      </c>
      <c r="W95">
        <v>2.88</v>
      </c>
      <c r="X95">
        <v>0</v>
      </c>
      <c r="Y95">
        <v>-0.7</v>
      </c>
      <c r="Z95">
        <v>0</v>
      </c>
      <c r="AA95">
        <v>0</v>
      </c>
      <c r="AB95">
        <v>0</v>
      </c>
      <c r="AC95">
        <v>0</v>
      </c>
    </row>
    <row r="96" spans="7:29">
      <c r="G96" t="s">
        <v>138</v>
      </c>
      <c r="H96" s="73">
        <v>20.190000000000001</v>
      </c>
      <c r="I96" s="46">
        <v>0</v>
      </c>
      <c r="J96" s="46">
        <v>0</v>
      </c>
      <c r="K96" s="46">
        <v>0</v>
      </c>
      <c r="L96" s="46">
        <v>0</v>
      </c>
      <c r="M96" s="74">
        <v>0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>
        <v>20.190000000000001</v>
      </c>
      <c r="V96" s="74">
        <v>-0.7</v>
      </c>
      <c r="W96">
        <v>20.190000000000001</v>
      </c>
      <c r="X96">
        <v>0</v>
      </c>
      <c r="Y96">
        <v>-0.7</v>
      </c>
      <c r="Z96">
        <v>0</v>
      </c>
      <c r="AA96">
        <v>0</v>
      </c>
      <c r="AB96">
        <v>0</v>
      </c>
      <c r="AC96">
        <v>0</v>
      </c>
    </row>
    <row r="97" spans="1:83">
      <c r="G97" t="s">
        <v>139</v>
      </c>
      <c r="H97" s="73">
        <v>26.92</v>
      </c>
      <c r="I97" s="46">
        <v>0</v>
      </c>
      <c r="J97" s="46">
        <v>0</v>
      </c>
      <c r="K97" s="46">
        <v>0</v>
      </c>
      <c r="L97" s="46">
        <v>0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-0.5</v>
      </c>
      <c r="S97" s="74">
        <v>0</v>
      </c>
      <c r="U97" s="73">
        <v>26.92</v>
      </c>
      <c r="V97" s="74">
        <v>-1.2</v>
      </c>
      <c r="W97">
        <v>26.92</v>
      </c>
      <c r="X97">
        <v>0</v>
      </c>
      <c r="Y97">
        <v>-0.7</v>
      </c>
      <c r="Z97">
        <v>-0.5</v>
      </c>
      <c r="AA97">
        <v>0</v>
      </c>
      <c r="AB97">
        <v>0</v>
      </c>
      <c r="AC97">
        <v>0</v>
      </c>
    </row>
    <row r="98" spans="1:83">
      <c r="G98" t="s">
        <v>140</v>
      </c>
      <c r="H98" s="73">
        <v>41.34</v>
      </c>
      <c r="I98" s="46">
        <v>0</v>
      </c>
      <c r="J98" s="46">
        <v>0</v>
      </c>
      <c r="K98" s="46">
        <v>0</v>
      </c>
      <c r="L98" s="46">
        <v>0</v>
      </c>
      <c r="M98" s="74">
        <v>0</v>
      </c>
      <c r="N98" s="73">
        <v>0</v>
      </c>
      <c r="O98" s="46">
        <v>0</v>
      </c>
      <c r="P98" s="46">
        <v>-18</v>
      </c>
      <c r="Q98" s="46">
        <v>0</v>
      </c>
      <c r="R98" s="46">
        <v>-0.7</v>
      </c>
      <c r="S98" s="74">
        <v>0</v>
      </c>
      <c r="U98" s="73">
        <v>41.34</v>
      </c>
      <c r="V98" s="74">
        <v>-19.399999999999999</v>
      </c>
      <c r="W98">
        <v>41.34</v>
      </c>
      <c r="X98">
        <v>0</v>
      </c>
      <c r="Y98">
        <v>-0.7</v>
      </c>
      <c r="Z98">
        <v>-0.7</v>
      </c>
      <c r="AA98">
        <v>0</v>
      </c>
      <c r="AB98">
        <v>0</v>
      </c>
      <c r="AC98">
        <v>-18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0.98550749999999998</v>
      </c>
      <c r="I99" s="69">
        <f t="shared" ref="I99:BQ99" si="1">SUM(I3:I98)/4000</f>
        <v>3.1127500000000002E-2</v>
      </c>
      <c r="J99" s="69">
        <f t="shared" si="1"/>
        <v>0.21053249999999996</v>
      </c>
      <c r="K99" s="69">
        <f t="shared" si="1"/>
        <v>7.7892500000000003E-2</v>
      </c>
      <c r="L99" s="69">
        <f t="shared" si="1"/>
        <v>9.2077500000000034E-2</v>
      </c>
      <c r="M99" s="69">
        <f t="shared" si="1"/>
        <v>1.6517499999999994E-2</v>
      </c>
      <c r="N99" s="68">
        <f t="shared" si="1"/>
        <v>-0.23449999999999999</v>
      </c>
      <c r="O99" s="69">
        <f t="shared" si="1"/>
        <v>-0.25624999999999998</v>
      </c>
      <c r="P99" s="69">
        <f t="shared" si="1"/>
        <v>-0.22625000000000001</v>
      </c>
      <c r="Q99" s="69">
        <f t="shared" si="1"/>
        <v>0</v>
      </c>
      <c r="R99" s="69">
        <f t="shared" si="1"/>
        <v>-1.4400000000000003E-2</v>
      </c>
      <c r="S99" s="70">
        <f t="shared" si="1"/>
        <v>0</v>
      </c>
      <c r="U99" s="68">
        <f t="shared" si="1"/>
        <v>1.4136550000000001</v>
      </c>
      <c r="V99" s="70">
        <f t="shared" si="1"/>
        <v>-0.74029999999999963</v>
      </c>
      <c r="W99">
        <f t="shared" si="1"/>
        <v>0.75100749999999994</v>
      </c>
      <c r="X99">
        <f t="shared" si="1"/>
        <v>-0.2251225</v>
      </c>
      <c r="Y99">
        <f t="shared" si="1"/>
        <v>-8.9000000000000034E-3</v>
      </c>
      <c r="Z99">
        <f t="shared" si="1"/>
        <v>7.7677500000000024E-2</v>
      </c>
      <c r="AA99">
        <f t="shared" si="1"/>
        <v>7.7892500000000003E-2</v>
      </c>
      <c r="AB99">
        <f t="shared" si="1"/>
        <v>1.6517499999999994E-2</v>
      </c>
      <c r="AC99">
        <f t="shared" si="1"/>
        <v>-1.5717500000000027E-2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5" t="s">
        <v>223</v>
      </c>
      <c r="B1" s="215"/>
      <c r="C1" s="215"/>
      <c r="D1" s="215"/>
      <c r="E1" s="140"/>
      <c r="F1" s="140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U1" s="219" t="s">
        <v>317</v>
      </c>
      <c r="V1" s="220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45269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398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Y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5">
      <c r="A1" s="215" t="s">
        <v>223</v>
      </c>
      <c r="B1" s="215"/>
      <c r="C1" s="215"/>
      <c r="D1" s="215"/>
      <c r="E1" s="147"/>
      <c r="F1" s="147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U1" s="219" t="s">
        <v>317</v>
      </c>
      <c r="V1" s="220"/>
    </row>
    <row r="2" spans="1:25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45269</v>
      </c>
      <c r="U2" s="73" t="s">
        <v>225</v>
      </c>
      <c r="V2" s="74" t="s">
        <v>224</v>
      </c>
      <c r="W2" s="28" t="s">
        <v>256</v>
      </c>
      <c r="X2" t="s">
        <v>439</v>
      </c>
      <c r="Y2" t="s">
        <v>438</v>
      </c>
    </row>
    <row r="3" spans="1:25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69.209999999999994</v>
      </c>
      <c r="L3" s="53">
        <v>0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U3" s="73"/>
      <c r="V3" s="74">
        <v>69.209999999999994</v>
      </c>
      <c r="W3">
        <v>0</v>
      </c>
      <c r="X3">
        <v>69.209999999999994</v>
      </c>
      <c r="Y3">
        <v>0</v>
      </c>
    </row>
    <row r="4" spans="1:25">
      <c r="A4" t="s">
        <v>377</v>
      </c>
      <c r="B4" t="s">
        <v>257</v>
      </c>
      <c r="D4" t="s">
        <v>397</v>
      </c>
      <c r="F4" t="s">
        <v>438</v>
      </c>
      <c r="G4" t="s">
        <v>46</v>
      </c>
      <c r="H4" s="73">
        <v>0</v>
      </c>
      <c r="I4" s="46">
        <v>0</v>
      </c>
      <c r="J4" s="46">
        <v>0</v>
      </c>
      <c r="K4" s="46">
        <v>66.33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U4" s="73"/>
      <c r="V4" s="74">
        <v>66.33</v>
      </c>
      <c r="W4">
        <v>0</v>
      </c>
      <c r="X4">
        <v>66.33</v>
      </c>
      <c r="Y4">
        <v>0</v>
      </c>
    </row>
    <row r="5" spans="1:25">
      <c r="B5" t="s">
        <v>379</v>
      </c>
      <c r="D5" t="s">
        <v>439</v>
      </c>
      <c r="G5" t="s">
        <v>47</v>
      </c>
      <c r="H5" s="73">
        <v>0</v>
      </c>
      <c r="I5" s="46">
        <v>0</v>
      </c>
      <c r="J5" s="46">
        <v>0</v>
      </c>
      <c r="K5" s="46">
        <v>65.37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U5" s="73"/>
      <c r="V5" s="74">
        <v>65.37</v>
      </c>
      <c r="W5">
        <v>0</v>
      </c>
      <c r="X5">
        <v>65.37</v>
      </c>
      <c r="Y5">
        <v>0</v>
      </c>
    </row>
    <row r="6" spans="1:25">
      <c r="B6" t="s">
        <v>379</v>
      </c>
      <c r="G6" t="s">
        <v>48</v>
      </c>
      <c r="H6" s="73">
        <v>0</v>
      </c>
      <c r="I6" s="46">
        <v>0</v>
      </c>
      <c r="J6" s="46">
        <v>0</v>
      </c>
      <c r="K6" s="46">
        <v>62.48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U6" s="73"/>
      <c r="V6" s="74">
        <v>62.48</v>
      </c>
      <c r="W6">
        <v>0</v>
      </c>
      <c r="X6">
        <v>62.48</v>
      </c>
      <c r="Y6">
        <v>0</v>
      </c>
    </row>
    <row r="7" spans="1:25">
      <c r="G7" t="s">
        <v>49</v>
      </c>
      <c r="H7" s="73">
        <v>0</v>
      </c>
      <c r="I7" s="46">
        <v>0</v>
      </c>
      <c r="J7" s="46">
        <v>0</v>
      </c>
      <c r="K7" s="46">
        <v>61.52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U7" s="73"/>
      <c r="V7" s="74">
        <v>61.52</v>
      </c>
      <c r="W7">
        <v>0</v>
      </c>
      <c r="X7">
        <v>61.52</v>
      </c>
      <c r="Y7">
        <v>0</v>
      </c>
    </row>
    <row r="8" spans="1:25">
      <c r="G8" t="s">
        <v>50</v>
      </c>
      <c r="H8" s="73">
        <v>0</v>
      </c>
      <c r="I8" s="46">
        <v>0</v>
      </c>
      <c r="J8" s="46">
        <v>0</v>
      </c>
      <c r="K8" s="46">
        <v>58.64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U8" s="73"/>
      <c r="V8" s="74">
        <v>58.64</v>
      </c>
      <c r="W8">
        <v>0</v>
      </c>
      <c r="X8">
        <v>58.64</v>
      </c>
      <c r="Y8">
        <v>0</v>
      </c>
    </row>
    <row r="9" spans="1:25">
      <c r="G9" t="s">
        <v>51</v>
      </c>
      <c r="H9" s="73">
        <v>0</v>
      </c>
      <c r="I9" s="46">
        <v>0</v>
      </c>
      <c r="J9" s="46">
        <v>0</v>
      </c>
      <c r="K9" s="46">
        <v>59.6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U9" s="73"/>
      <c r="V9" s="74">
        <v>59.6</v>
      </c>
      <c r="W9">
        <v>0</v>
      </c>
      <c r="X9">
        <v>59.6</v>
      </c>
      <c r="Y9">
        <v>0</v>
      </c>
    </row>
    <row r="10" spans="1:25">
      <c r="G10" t="s">
        <v>52</v>
      </c>
      <c r="H10" s="73">
        <v>0</v>
      </c>
      <c r="I10" s="46">
        <v>0</v>
      </c>
      <c r="J10" s="46">
        <v>0</v>
      </c>
      <c r="K10" s="46">
        <v>59.6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U10" s="73"/>
      <c r="V10" s="74">
        <v>59.6</v>
      </c>
      <c r="W10">
        <v>0</v>
      </c>
      <c r="X10">
        <v>59.6</v>
      </c>
      <c r="Y10">
        <v>0</v>
      </c>
    </row>
    <row r="11" spans="1:25">
      <c r="G11" t="s">
        <v>53</v>
      </c>
      <c r="H11" s="73">
        <v>0</v>
      </c>
      <c r="I11" s="46">
        <v>0</v>
      </c>
      <c r="J11" s="46">
        <v>0</v>
      </c>
      <c r="K11" s="46">
        <v>55.76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U11" s="73"/>
      <c r="V11" s="74">
        <v>55.76</v>
      </c>
      <c r="W11">
        <v>0</v>
      </c>
      <c r="X11">
        <v>55.76</v>
      </c>
      <c r="Y11">
        <v>0</v>
      </c>
    </row>
    <row r="12" spans="1:25">
      <c r="G12" t="s">
        <v>54</v>
      </c>
      <c r="H12" s="73">
        <v>0</v>
      </c>
      <c r="I12" s="46">
        <v>0</v>
      </c>
      <c r="J12" s="46">
        <v>0</v>
      </c>
      <c r="K12" s="46">
        <v>55.76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U12" s="73"/>
      <c r="V12" s="74">
        <v>55.76</v>
      </c>
      <c r="W12">
        <v>0</v>
      </c>
      <c r="X12">
        <v>55.76</v>
      </c>
      <c r="Y12">
        <v>0</v>
      </c>
    </row>
    <row r="13" spans="1:25">
      <c r="G13" t="s">
        <v>55</v>
      </c>
      <c r="H13" s="73">
        <v>0</v>
      </c>
      <c r="I13" s="46">
        <v>0</v>
      </c>
      <c r="J13" s="46">
        <v>0</v>
      </c>
      <c r="K13" s="46">
        <v>54.79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U13" s="73"/>
      <c r="V13" s="74">
        <v>54.79</v>
      </c>
      <c r="W13">
        <v>0</v>
      </c>
      <c r="X13">
        <v>54.79</v>
      </c>
      <c r="Y13">
        <v>0</v>
      </c>
    </row>
    <row r="14" spans="1:25">
      <c r="G14" t="s">
        <v>56</v>
      </c>
      <c r="H14" s="73">
        <v>0</v>
      </c>
      <c r="I14" s="46">
        <v>0</v>
      </c>
      <c r="J14" s="46">
        <v>0</v>
      </c>
      <c r="K14" s="46">
        <v>54.79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U14" s="73"/>
      <c r="V14" s="74">
        <v>54.79</v>
      </c>
      <c r="W14">
        <v>0</v>
      </c>
      <c r="X14">
        <v>54.79</v>
      </c>
      <c r="Y14">
        <v>0</v>
      </c>
    </row>
    <row r="15" spans="1:25">
      <c r="G15" t="s">
        <v>57</v>
      </c>
      <c r="H15" s="73">
        <v>0</v>
      </c>
      <c r="I15" s="46">
        <v>0</v>
      </c>
      <c r="J15" s="46">
        <v>0</v>
      </c>
      <c r="K15" s="46">
        <v>55.76</v>
      </c>
      <c r="L15" s="46">
        <v>0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U15" s="73"/>
      <c r="V15" s="74">
        <v>55.76</v>
      </c>
      <c r="W15">
        <v>0</v>
      </c>
      <c r="X15">
        <v>55.76</v>
      </c>
      <c r="Y15">
        <v>0</v>
      </c>
    </row>
    <row r="16" spans="1:25">
      <c r="G16" t="s">
        <v>58</v>
      </c>
      <c r="H16" s="73">
        <v>0</v>
      </c>
      <c r="I16" s="46">
        <v>0</v>
      </c>
      <c r="J16" s="46">
        <v>0</v>
      </c>
      <c r="K16" s="46">
        <v>55.76</v>
      </c>
      <c r="L16" s="46">
        <v>0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U16" s="73"/>
      <c r="V16" s="74">
        <v>55.76</v>
      </c>
      <c r="W16">
        <v>0</v>
      </c>
      <c r="X16">
        <v>55.76</v>
      </c>
      <c r="Y16">
        <v>0</v>
      </c>
    </row>
    <row r="17" spans="7:25">
      <c r="G17" t="s">
        <v>59</v>
      </c>
      <c r="H17" s="73">
        <v>0</v>
      </c>
      <c r="I17" s="46">
        <v>0</v>
      </c>
      <c r="J17" s="46">
        <v>0</v>
      </c>
      <c r="K17" s="46">
        <v>55.76</v>
      </c>
      <c r="L17" s="46">
        <v>0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U17" s="73"/>
      <c r="V17" s="74">
        <v>55.76</v>
      </c>
      <c r="W17">
        <v>0</v>
      </c>
      <c r="X17">
        <v>55.76</v>
      </c>
      <c r="Y17">
        <v>0</v>
      </c>
    </row>
    <row r="18" spans="7:25">
      <c r="G18" t="s">
        <v>60</v>
      </c>
      <c r="H18" s="73">
        <v>0</v>
      </c>
      <c r="I18" s="46">
        <v>0</v>
      </c>
      <c r="J18" s="46">
        <v>0</v>
      </c>
      <c r="K18" s="46">
        <v>55.76</v>
      </c>
      <c r="L18" s="46">
        <v>0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U18" s="73"/>
      <c r="V18" s="74">
        <v>55.76</v>
      </c>
      <c r="W18">
        <v>0</v>
      </c>
      <c r="X18">
        <v>55.76</v>
      </c>
      <c r="Y18">
        <v>0</v>
      </c>
    </row>
    <row r="19" spans="7:25">
      <c r="G19" t="s">
        <v>61</v>
      </c>
      <c r="H19" s="73">
        <v>0</v>
      </c>
      <c r="I19" s="46">
        <v>0</v>
      </c>
      <c r="J19" s="46">
        <v>0</v>
      </c>
      <c r="K19" s="46">
        <v>56.72</v>
      </c>
      <c r="L19" s="46">
        <v>0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U19" s="73"/>
      <c r="V19" s="74">
        <v>56.72</v>
      </c>
      <c r="W19">
        <v>0</v>
      </c>
      <c r="X19">
        <v>56.72</v>
      </c>
      <c r="Y19">
        <v>0</v>
      </c>
    </row>
    <row r="20" spans="7:25">
      <c r="G20" t="s">
        <v>62</v>
      </c>
      <c r="H20" s="73">
        <v>0</v>
      </c>
      <c r="I20" s="46">
        <v>0</v>
      </c>
      <c r="J20" s="46">
        <v>0</v>
      </c>
      <c r="K20" s="46">
        <v>55.76</v>
      </c>
      <c r="L20" s="46">
        <v>0</v>
      </c>
      <c r="M20" s="74">
        <v>0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U20" s="73"/>
      <c r="V20" s="74">
        <v>55.76</v>
      </c>
      <c r="W20">
        <v>0</v>
      </c>
      <c r="X20">
        <v>55.76</v>
      </c>
      <c r="Y20">
        <v>0</v>
      </c>
    </row>
    <row r="21" spans="7:25">
      <c r="G21" t="s">
        <v>63</v>
      </c>
      <c r="H21" s="73">
        <v>0</v>
      </c>
      <c r="I21" s="46">
        <v>0</v>
      </c>
      <c r="J21" s="46">
        <v>0</v>
      </c>
      <c r="K21" s="46">
        <v>55.76</v>
      </c>
      <c r="L21" s="46">
        <v>0</v>
      </c>
      <c r="M21" s="74">
        <v>0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U21" s="73"/>
      <c r="V21" s="74">
        <v>55.76</v>
      </c>
      <c r="W21">
        <v>0</v>
      </c>
      <c r="X21">
        <v>55.76</v>
      </c>
      <c r="Y21">
        <v>0</v>
      </c>
    </row>
    <row r="22" spans="7:25">
      <c r="G22" t="s">
        <v>64</v>
      </c>
      <c r="H22" s="73">
        <v>0</v>
      </c>
      <c r="I22" s="46">
        <v>0</v>
      </c>
      <c r="J22" s="46">
        <v>0</v>
      </c>
      <c r="K22" s="46">
        <v>56.72</v>
      </c>
      <c r="L22" s="46">
        <v>0</v>
      </c>
      <c r="M22" s="74">
        <v>0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U22" s="73"/>
      <c r="V22" s="74">
        <v>56.72</v>
      </c>
      <c r="W22">
        <v>0</v>
      </c>
      <c r="X22">
        <v>56.72</v>
      </c>
      <c r="Y22">
        <v>0</v>
      </c>
    </row>
    <row r="23" spans="7:25">
      <c r="G23" t="s">
        <v>65</v>
      </c>
      <c r="H23" s="73">
        <v>0</v>
      </c>
      <c r="I23" s="46">
        <v>0</v>
      </c>
      <c r="J23" s="46">
        <v>0</v>
      </c>
      <c r="K23" s="46">
        <v>57.68</v>
      </c>
      <c r="L23" s="46">
        <v>0</v>
      </c>
      <c r="M23" s="74">
        <v>0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U23" s="73"/>
      <c r="V23" s="74">
        <v>57.68</v>
      </c>
      <c r="W23">
        <v>0</v>
      </c>
      <c r="X23">
        <v>57.68</v>
      </c>
      <c r="Y23">
        <v>0</v>
      </c>
    </row>
    <row r="24" spans="7:25">
      <c r="G24" t="s">
        <v>66</v>
      </c>
      <c r="H24" s="73">
        <v>0</v>
      </c>
      <c r="I24" s="46">
        <v>0</v>
      </c>
      <c r="J24" s="46">
        <v>0</v>
      </c>
      <c r="K24" s="46">
        <v>59.6</v>
      </c>
      <c r="L24" s="46">
        <v>0</v>
      </c>
      <c r="M24" s="74">
        <v>1.57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U24" s="73"/>
      <c r="V24" s="74">
        <v>61.17</v>
      </c>
      <c r="W24">
        <v>0</v>
      </c>
      <c r="X24">
        <v>59.6</v>
      </c>
      <c r="Y24">
        <v>1.57</v>
      </c>
    </row>
    <row r="25" spans="7:25">
      <c r="G25" t="s">
        <v>67</v>
      </c>
      <c r="H25" s="73">
        <v>0</v>
      </c>
      <c r="I25" s="46">
        <v>0</v>
      </c>
      <c r="J25" s="46">
        <v>0</v>
      </c>
      <c r="K25" s="46">
        <v>60.57</v>
      </c>
      <c r="L25" s="46">
        <v>0</v>
      </c>
      <c r="M25" s="74">
        <v>0.63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U25" s="73"/>
      <c r="V25" s="74">
        <v>61.2</v>
      </c>
      <c r="W25">
        <v>0</v>
      </c>
      <c r="X25">
        <v>60.57</v>
      </c>
      <c r="Y25">
        <v>0.63</v>
      </c>
    </row>
    <row r="26" spans="7:25">
      <c r="G26" t="s">
        <v>68</v>
      </c>
      <c r="H26" s="73">
        <v>0</v>
      </c>
      <c r="I26" s="46">
        <v>0</v>
      </c>
      <c r="J26" s="46">
        <v>0</v>
      </c>
      <c r="K26" s="46">
        <v>61.52</v>
      </c>
      <c r="L26" s="46">
        <v>0</v>
      </c>
      <c r="M26" s="74">
        <v>0.35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U26" s="73"/>
      <c r="V26" s="74">
        <v>61.87</v>
      </c>
      <c r="W26">
        <v>0</v>
      </c>
      <c r="X26">
        <v>61.52</v>
      </c>
      <c r="Y26">
        <v>0.35</v>
      </c>
    </row>
    <row r="27" spans="7:25">
      <c r="G27" t="s">
        <v>69</v>
      </c>
      <c r="H27" s="73">
        <v>0</v>
      </c>
      <c r="I27" s="46">
        <v>0</v>
      </c>
      <c r="J27" s="46">
        <v>0</v>
      </c>
      <c r="K27" s="46">
        <v>63.45</v>
      </c>
      <c r="L27" s="46">
        <v>0</v>
      </c>
      <c r="M27" s="74">
        <v>0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U27" s="73"/>
      <c r="V27" s="74">
        <v>63.45</v>
      </c>
      <c r="W27">
        <v>0</v>
      </c>
      <c r="X27">
        <v>63.45</v>
      </c>
      <c r="Y27">
        <v>0</v>
      </c>
    </row>
    <row r="28" spans="7:25">
      <c r="G28" t="s">
        <v>70</v>
      </c>
      <c r="H28" s="73">
        <v>0</v>
      </c>
      <c r="I28" s="46">
        <v>0</v>
      </c>
      <c r="J28" s="46">
        <v>0</v>
      </c>
      <c r="K28" s="46">
        <v>68.25</v>
      </c>
      <c r="L28" s="46">
        <v>0</v>
      </c>
      <c r="M28" s="74">
        <v>0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U28" s="73"/>
      <c r="V28" s="74">
        <v>68.25</v>
      </c>
      <c r="W28">
        <v>0</v>
      </c>
      <c r="X28">
        <v>68.25</v>
      </c>
      <c r="Y28">
        <v>0</v>
      </c>
    </row>
    <row r="29" spans="7:25">
      <c r="G29" t="s">
        <v>71</v>
      </c>
      <c r="H29" s="73">
        <v>0</v>
      </c>
      <c r="I29" s="46">
        <v>0</v>
      </c>
      <c r="J29" s="46">
        <v>0</v>
      </c>
      <c r="K29" s="46">
        <v>69.209999999999994</v>
      </c>
      <c r="L29" s="46">
        <v>0</v>
      </c>
      <c r="M29" s="74">
        <v>0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/>
      <c r="V29" s="74">
        <v>69.209999999999994</v>
      </c>
      <c r="W29">
        <v>0</v>
      </c>
      <c r="X29">
        <v>69.209999999999994</v>
      </c>
      <c r="Y29">
        <v>0</v>
      </c>
    </row>
    <row r="30" spans="7:25">
      <c r="G30" t="s">
        <v>72</v>
      </c>
      <c r="H30" s="73">
        <v>0</v>
      </c>
      <c r="I30" s="46">
        <v>0</v>
      </c>
      <c r="J30" s="46">
        <v>0</v>
      </c>
      <c r="K30" s="46">
        <v>73.06</v>
      </c>
      <c r="L30" s="46">
        <v>0</v>
      </c>
      <c r="M30" s="74">
        <v>0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/>
      <c r="V30" s="74">
        <v>73.06</v>
      </c>
      <c r="W30">
        <v>0</v>
      </c>
      <c r="X30">
        <v>73.06</v>
      </c>
      <c r="Y30">
        <v>0</v>
      </c>
    </row>
    <row r="31" spans="7:25">
      <c r="G31" t="s">
        <v>73</v>
      </c>
      <c r="H31" s="73">
        <v>0</v>
      </c>
      <c r="I31" s="46">
        <v>0</v>
      </c>
      <c r="J31" s="46">
        <v>0</v>
      </c>
      <c r="K31" s="46">
        <v>75.94</v>
      </c>
      <c r="L31" s="46">
        <v>0</v>
      </c>
      <c r="M31" s="74">
        <v>0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/>
      <c r="V31" s="74">
        <v>75.94</v>
      </c>
      <c r="W31">
        <v>0</v>
      </c>
      <c r="X31">
        <v>75.94</v>
      </c>
      <c r="Y31">
        <v>0</v>
      </c>
    </row>
    <row r="32" spans="7:25">
      <c r="G32" t="s">
        <v>74</v>
      </c>
      <c r="H32" s="73">
        <v>0</v>
      </c>
      <c r="I32" s="46">
        <v>0</v>
      </c>
      <c r="J32" s="46">
        <v>0</v>
      </c>
      <c r="K32" s="46">
        <v>78.83</v>
      </c>
      <c r="L32" s="46">
        <v>0</v>
      </c>
      <c r="M32" s="74">
        <v>0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/>
      <c r="V32" s="74">
        <v>78.83</v>
      </c>
      <c r="W32">
        <v>0</v>
      </c>
      <c r="X32">
        <v>78.83</v>
      </c>
      <c r="Y32">
        <v>0</v>
      </c>
    </row>
    <row r="33" spans="7:25">
      <c r="G33" t="s">
        <v>75</v>
      </c>
      <c r="H33" s="73">
        <v>0</v>
      </c>
      <c r="I33" s="46">
        <v>0</v>
      </c>
      <c r="J33" s="46">
        <v>0</v>
      </c>
      <c r="K33" s="46">
        <v>83.63</v>
      </c>
      <c r="L33" s="46">
        <v>0</v>
      </c>
      <c r="M33" s="74">
        <v>0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/>
      <c r="V33" s="74">
        <v>83.63</v>
      </c>
      <c r="W33">
        <v>0</v>
      </c>
      <c r="X33">
        <v>83.63</v>
      </c>
      <c r="Y33">
        <v>0</v>
      </c>
    </row>
    <row r="34" spans="7:25">
      <c r="G34" t="s">
        <v>76</v>
      </c>
      <c r="H34" s="73">
        <v>0</v>
      </c>
      <c r="I34" s="46">
        <v>0</v>
      </c>
      <c r="J34" s="46">
        <v>0</v>
      </c>
      <c r="K34" s="46">
        <v>86.52</v>
      </c>
      <c r="L34" s="46">
        <v>0</v>
      </c>
      <c r="M34" s="74">
        <v>0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/>
      <c r="V34" s="74">
        <v>86.52</v>
      </c>
      <c r="W34">
        <v>0</v>
      </c>
      <c r="X34">
        <v>86.52</v>
      </c>
      <c r="Y34">
        <v>0</v>
      </c>
    </row>
    <row r="35" spans="7:25">
      <c r="G35" t="s">
        <v>77</v>
      </c>
      <c r="H35" s="73">
        <v>0</v>
      </c>
      <c r="I35" s="46">
        <v>0</v>
      </c>
      <c r="J35" s="46">
        <v>0</v>
      </c>
      <c r="K35" s="46">
        <v>94.21</v>
      </c>
      <c r="L35" s="46">
        <v>0</v>
      </c>
      <c r="M35" s="74">
        <v>0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/>
      <c r="V35" s="74">
        <v>94.21</v>
      </c>
      <c r="W35">
        <v>0</v>
      </c>
      <c r="X35">
        <v>94.21</v>
      </c>
      <c r="Y35">
        <v>0</v>
      </c>
    </row>
    <row r="36" spans="7:25">
      <c r="G36" t="s">
        <v>78</v>
      </c>
      <c r="H36" s="73">
        <v>0</v>
      </c>
      <c r="I36" s="46">
        <v>0</v>
      </c>
      <c r="J36" s="46">
        <v>0</v>
      </c>
      <c r="K36" s="46">
        <v>94.21</v>
      </c>
      <c r="L36" s="46">
        <v>0</v>
      </c>
      <c r="M36" s="74">
        <v>0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/>
      <c r="V36" s="74">
        <v>94.21</v>
      </c>
      <c r="W36">
        <v>0</v>
      </c>
      <c r="X36">
        <v>94.21</v>
      </c>
      <c r="Y36">
        <v>0</v>
      </c>
    </row>
    <row r="37" spans="7:25">
      <c r="G37" t="s">
        <v>79</v>
      </c>
      <c r="H37" s="73">
        <v>0</v>
      </c>
      <c r="I37" s="46">
        <v>0</v>
      </c>
      <c r="J37" s="46">
        <v>0</v>
      </c>
      <c r="K37" s="46">
        <v>94.21</v>
      </c>
      <c r="L37" s="46">
        <v>0</v>
      </c>
      <c r="M37" s="74">
        <v>0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/>
      <c r="V37" s="74">
        <v>94.21</v>
      </c>
      <c r="W37">
        <v>0</v>
      </c>
      <c r="X37">
        <v>94.21</v>
      </c>
      <c r="Y37">
        <v>0</v>
      </c>
    </row>
    <row r="38" spans="7:25">
      <c r="G38" t="s">
        <v>80</v>
      </c>
      <c r="H38" s="73">
        <v>0</v>
      </c>
      <c r="I38" s="46">
        <v>0</v>
      </c>
      <c r="J38" s="46">
        <v>0</v>
      </c>
      <c r="K38" s="46">
        <v>94.21</v>
      </c>
      <c r="L38" s="46">
        <v>0</v>
      </c>
      <c r="M38" s="74">
        <v>0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/>
      <c r="V38" s="74">
        <v>94.21</v>
      </c>
      <c r="W38">
        <v>0</v>
      </c>
      <c r="X38">
        <v>94.21</v>
      </c>
      <c r="Y38">
        <v>0</v>
      </c>
    </row>
    <row r="39" spans="7:25">
      <c r="G39" t="s">
        <v>81</v>
      </c>
      <c r="H39" s="73">
        <v>0</v>
      </c>
      <c r="I39" s="46">
        <v>0</v>
      </c>
      <c r="J39" s="46">
        <v>0</v>
      </c>
      <c r="K39" s="46">
        <v>53.83</v>
      </c>
      <c r="L39" s="46">
        <v>0</v>
      </c>
      <c r="M39" s="74">
        <v>0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/>
      <c r="V39" s="74">
        <v>53.83</v>
      </c>
      <c r="W39">
        <v>0</v>
      </c>
      <c r="X39">
        <v>53.83</v>
      </c>
      <c r="Y39">
        <v>0</v>
      </c>
    </row>
    <row r="40" spans="7:25">
      <c r="G40" t="s">
        <v>82</v>
      </c>
      <c r="H40" s="73">
        <v>0</v>
      </c>
      <c r="I40" s="46">
        <v>0</v>
      </c>
      <c r="J40" s="46">
        <v>0</v>
      </c>
      <c r="K40" s="46">
        <v>53.83</v>
      </c>
      <c r="L40" s="46">
        <v>0</v>
      </c>
      <c r="M40" s="74">
        <v>0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/>
      <c r="V40" s="74">
        <v>53.83</v>
      </c>
      <c r="W40">
        <v>0</v>
      </c>
      <c r="X40">
        <v>53.83</v>
      </c>
      <c r="Y40">
        <v>0</v>
      </c>
    </row>
    <row r="41" spans="7:25">
      <c r="G41" t="s">
        <v>83</v>
      </c>
      <c r="H41" s="73">
        <v>0</v>
      </c>
      <c r="I41" s="46">
        <v>0</v>
      </c>
      <c r="J41" s="46">
        <v>0</v>
      </c>
      <c r="K41" s="46">
        <v>53.83</v>
      </c>
      <c r="L41" s="46">
        <v>0</v>
      </c>
      <c r="M41" s="74">
        <v>0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/>
      <c r="V41" s="74">
        <v>53.83</v>
      </c>
      <c r="W41">
        <v>0</v>
      </c>
      <c r="X41">
        <v>53.83</v>
      </c>
      <c r="Y41">
        <v>0</v>
      </c>
    </row>
    <row r="42" spans="7:25">
      <c r="G42" t="s">
        <v>84</v>
      </c>
      <c r="H42" s="73">
        <v>0</v>
      </c>
      <c r="I42" s="46">
        <v>0</v>
      </c>
      <c r="J42" s="46">
        <v>0</v>
      </c>
      <c r="K42" s="46">
        <v>53.83</v>
      </c>
      <c r="L42" s="46">
        <v>0</v>
      </c>
      <c r="M42" s="74">
        <v>0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/>
      <c r="V42" s="74">
        <v>53.83</v>
      </c>
      <c r="W42">
        <v>0</v>
      </c>
      <c r="X42">
        <v>53.83</v>
      </c>
      <c r="Y42">
        <v>0</v>
      </c>
    </row>
    <row r="43" spans="7:25">
      <c r="G43" t="s">
        <v>85</v>
      </c>
      <c r="H43" s="73">
        <v>0</v>
      </c>
      <c r="I43" s="46">
        <v>0</v>
      </c>
      <c r="J43" s="46">
        <v>0</v>
      </c>
      <c r="K43" s="46">
        <v>53.83</v>
      </c>
      <c r="L43" s="46">
        <v>0</v>
      </c>
      <c r="M43" s="74">
        <v>0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/>
      <c r="V43" s="74">
        <v>53.83</v>
      </c>
      <c r="W43">
        <v>0</v>
      </c>
      <c r="X43">
        <v>53.83</v>
      </c>
      <c r="Y43">
        <v>0</v>
      </c>
    </row>
    <row r="44" spans="7:25">
      <c r="G44" t="s">
        <v>86</v>
      </c>
      <c r="H44" s="73">
        <v>0</v>
      </c>
      <c r="I44" s="46">
        <v>0</v>
      </c>
      <c r="J44" s="46">
        <v>0</v>
      </c>
      <c r="K44" s="46">
        <v>53.83</v>
      </c>
      <c r="L44" s="46">
        <v>0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/>
      <c r="V44" s="74">
        <v>53.83</v>
      </c>
      <c r="W44">
        <v>0</v>
      </c>
      <c r="X44">
        <v>53.83</v>
      </c>
      <c r="Y44">
        <v>0</v>
      </c>
    </row>
    <row r="45" spans="7:25">
      <c r="G45" t="s">
        <v>87</v>
      </c>
      <c r="H45" s="73">
        <v>0</v>
      </c>
      <c r="I45" s="46">
        <v>0</v>
      </c>
      <c r="J45" s="46">
        <v>0</v>
      </c>
      <c r="K45" s="46">
        <v>53.83</v>
      </c>
      <c r="L45" s="46">
        <v>0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/>
      <c r="V45" s="74">
        <v>53.83</v>
      </c>
      <c r="W45">
        <v>0</v>
      </c>
      <c r="X45">
        <v>53.83</v>
      </c>
      <c r="Y45">
        <v>0</v>
      </c>
    </row>
    <row r="46" spans="7:25">
      <c r="G46" t="s">
        <v>88</v>
      </c>
      <c r="H46" s="73">
        <v>0</v>
      </c>
      <c r="I46" s="46">
        <v>0</v>
      </c>
      <c r="J46" s="46">
        <v>0</v>
      </c>
      <c r="K46" s="46">
        <v>53.83</v>
      </c>
      <c r="L46" s="46">
        <v>0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/>
      <c r="V46" s="74">
        <v>53.83</v>
      </c>
      <c r="W46">
        <v>0</v>
      </c>
      <c r="X46">
        <v>53.83</v>
      </c>
      <c r="Y46">
        <v>0</v>
      </c>
    </row>
    <row r="47" spans="7:25">
      <c r="G47" t="s">
        <v>89</v>
      </c>
      <c r="H47" s="73">
        <v>0</v>
      </c>
      <c r="I47" s="46">
        <v>0</v>
      </c>
      <c r="J47" s="46">
        <v>0</v>
      </c>
      <c r="K47" s="46">
        <v>53.83</v>
      </c>
      <c r="L47" s="46">
        <v>0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/>
      <c r="V47" s="74">
        <v>53.83</v>
      </c>
      <c r="W47">
        <v>0</v>
      </c>
      <c r="X47">
        <v>53.83</v>
      </c>
      <c r="Y47">
        <v>0</v>
      </c>
    </row>
    <row r="48" spans="7:25">
      <c r="G48" t="s">
        <v>90</v>
      </c>
      <c r="H48" s="73">
        <v>0</v>
      </c>
      <c r="I48" s="46">
        <v>0</v>
      </c>
      <c r="J48" s="46">
        <v>0</v>
      </c>
      <c r="K48" s="46">
        <v>53.83</v>
      </c>
      <c r="L48" s="46">
        <v>0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/>
      <c r="V48" s="74">
        <v>53.83</v>
      </c>
      <c r="W48">
        <v>0</v>
      </c>
      <c r="X48">
        <v>53.83</v>
      </c>
      <c r="Y48">
        <v>0</v>
      </c>
    </row>
    <row r="49" spans="7:25">
      <c r="G49" t="s">
        <v>91</v>
      </c>
      <c r="H49" s="73">
        <v>0</v>
      </c>
      <c r="I49" s="46">
        <v>0</v>
      </c>
      <c r="J49" s="46">
        <v>0</v>
      </c>
      <c r="K49" s="46">
        <v>53.83</v>
      </c>
      <c r="L49" s="46">
        <v>0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/>
      <c r="V49" s="74">
        <v>53.83</v>
      </c>
      <c r="W49">
        <v>0</v>
      </c>
      <c r="X49">
        <v>53.83</v>
      </c>
      <c r="Y49">
        <v>0</v>
      </c>
    </row>
    <row r="50" spans="7:25">
      <c r="G50" t="s">
        <v>92</v>
      </c>
      <c r="H50" s="73">
        <v>0</v>
      </c>
      <c r="I50" s="46">
        <v>0</v>
      </c>
      <c r="J50" s="46">
        <v>0</v>
      </c>
      <c r="K50" s="46">
        <v>53.83</v>
      </c>
      <c r="L50" s="46">
        <v>0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/>
      <c r="V50" s="74">
        <v>53.83</v>
      </c>
      <c r="W50">
        <v>0</v>
      </c>
      <c r="X50">
        <v>53.83</v>
      </c>
      <c r="Y50">
        <v>0</v>
      </c>
    </row>
    <row r="51" spans="7:25">
      <c r="G51" t="s">
        <v>93</v>
      </c>
      <c r="H51" s="73">
        <v>0</v>
      </c>
      <c r="I51" s="46">
        <v>0</v>
      </c>
      <c r="J51" s="46">
        <v>0</v>
      </c>
      <c r="K51" s="46">
        <v>47.1</v>
      </c>
      <c r="L51" s="46">
        <v>0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/>
      <c r="V51" s="74">
        <v>47.1</v>
      </c>
      <c r="W51">
        <v>0</v>
      </c>
      <c r="X51">
        <v>47.1</v>
      </c>
      <c r="Y51">
        <v>0</v>
      </c>
    </row>
    <row r="52" spans="7:25">
      <c r="G52" t="s">
        <v>94</v>
      </c>
      <c r="H52" s="73">
        <v>0</v>
      </c>
      <c r="I52" s="46">
        <v>0</v>
      </c>
      <c r="J52" s="46">
        <v>0</v>
      </c>
      <c r="K52" s="46">
        <v>44.22</v>
      </c>
      <c r="L52" s="46">
        <v>0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/>
      <c r="V52" s="74">
        <v>44.22</v>
      </c>
      <c r="W52">
        <v>0</v>
      </c>
      <c r="X52">
        <v>44.22</v>
      </c>
      <c r="Y52">
        <v>0</v>
      </c>
    </row>
    <row r="53" spans="7:25">
      <c r="G53" t="s">
        <v>95</v>
      </c>
      <c r="H53" s="73">
        <v>0</v>
      </c>
      <c r="I53" s="46">
        <v>0</v>
      </c>
      <c r="J53" s="46">
        <v>0</v>
      </c>
      <c r="K53" s="46">
        <v>42.3</v>
      </c>
      <c r="L53" s="46">
        <v>0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/>
      <c r="V53" s="74">
        <v>42.3</v>
      </c>
      <c r="W53">
        <v>0</v>
      </c>
      <c r="X53">
        <v>42.3</v>
      </c>
      <c r="Y53">
        <v>0</v>
      </c>
    </row>
    <row r="54" spans="7:25">
      <c r="G54" t="s">
        <v>96</v>
      </c>
      <c r="H54" s="73">
        <v>0</v>
      </c>
      <c r="I54" s="46">
        <v>0</v>
      </c>
      <c r="J54" s="46">
        <v>0</v>
      </c>
      <c r="K54" s="46">
        <v>44.22</v>
      </c>
      <c r="L54" s="46">
        <v>0</v>
      </c>
      <c r="M54" s="74">
        <v>0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/>
      <c r="V54" s="74">
        <v>44.22</v>
      </c>
      <c r="W54">
        <v>0</v>
      </c>
      <c r="X54">
        <v>44.22</v>
      </c>
      <c r="Y54">
        <v>0</v>
      </c>
    </row>
    <row r="55" spans="7:25">
      <c r="G55" t="s">
        <v>97</v>
      </c>
      <c r="H55" s="73">
        <v>0</v>
      </c>
      <c r="I55" s="46">
        <v>0</v>
      </c>
      <c r="J55" s="46">
        <v>0</v>
      </c>
      <c r="K55" s="46">
        <v>43.26</v>
      </c>
      <c r="L55" s="46">
        <v>0</v>
      </c>
      <c r="M55" s="74">
        <v>0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/>
      <c r="V55" s="74">
        <v>43.26</v>
      </c>
      <c r="W55">
        <v>0</v>
      </c>
      <c r="X55">
        <v>43.26</v>
      </c>
      <c r="Y55">
        <v>0</v>
      </c>
    </row>
    <row r="56" spans="7:25">
      <c r="G56" t="s">
        <v>98</v>
      </c>
      <c r="H56" s="73">
        <v>0</v>
      </c>
      <c r="I56" s="46">
        <v>0</v>
      </c>
      <c r="J56" s="46">
        <v>0</v>
      </c>
      <c r="K56" s="46">
        <v>43.26</v>
      </c>
      <c r="L56" s="46">
        <v>0</v>
      </c>
      <c r="M56" s="74">
        <v>0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/>
      <c r="V56" s="74">
        <v>43.26</v>
      </c>
      <c r="W56">
        <v>0</v>
      </c>
      <c r="X56">
        <v>43.26</v>
      </c>
      <c r="Y56">
        <v>0</v>
      </c>
    </row>
    <row r="57" spans="7:25">
      <c r="G57" t="s">
        <v>99</v>
      </c>
      <c r="H57" s="73">
        <v>0</v>
      </c>
      <c r="I57" s="46">
        <v>0</v>
      </c>
      <c r="J57" s="46">
        <v>0</v>
      </c>
      <c r="K57" s="46">
        <v>42.3</v>
      </c>
      <c r="L57" s="46">
        <v>0</v>
      </c>
      <c r="M57" s="74">
        <v>0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/>
      <c r="V57" s="74">
        <v>42.3</v>
      </c>
      <c r="W57">
        <v>0</v>
      </c>
      <c r="X57">
        <v>42.3</v>
      </c>
      <c r="Y57">
        <v>0</v>
      </c>
    </row>
    <row r="58" spans="7:25">
      <c r="G58" t="s">
        <v>100</v>
      </c>
      <c r="H58" s="73">
        <v>0</v>
      </c>
      <c r="I58" s="46">
        <v>0</v>
      </c>
      <c r="J58" s="46">
        <v>0</v>
      </c>
      <c r="K58" s="46">
        <v>35.57</v>
      </c>
      <c r="L58" s="46">
        <v>0</v>
      </c>
      <c r="M58" s="74">
        <v>0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/>
      <c r="V58" s="74">
        <v>35.57</v>
      </c>
      <c r="W58">
        <v>0</v>
      </c>
      <c r="X58">
        <v>35.57</v>
      </c>
      <c r="Y58">
        <v>0</v>
      </c>
    </row>
    <row r="59" spans="7:25">
      <c r="G59" t="s">
        <v>101</v>
      </c>
      <c r="H59" s="73">
        <v>0</v>
      </c>
      <c r="I59" s="46">
        <v>0</v>
      </c>
      <c r="J59" s="46">
        <v>0</v>
      </c>
      <c r="K59" s="46">
        <v>32.68</v>
      </c>
      <c r="L59" s="46">
        <v>0</v>
      </c>
      <c r="M59" s="74">
        <v>0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/>
      <c r="V59" s="74">
        <v>32.68</v>
      </c>
      <c r="W59">
        <v>0</v>
      </c>
      <c r="X59">
        <v>32.68</v>
      </c>
      <c r="Y59">
        <v>0</v>
      </c>
    </row>
    <row r="60" spans="7:25">
      <c r="G60" t="s">
        <v>102</v>
      </c>
      <c r="H60" s="73">
        <v>0</v>
      </c>
      <c r="I60" s="46">
        <v>0</v>
      </c>
      <c r="J60" s="46">
        <v>0</v>
      </c>
      <c r="K60" s="46">
        <v>33.65</v>
      </c>
      <c r="L60" s="46">
        <v>0</v>
      </c>
      <c r="M60" s="74">
        <v>0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/>
      <c r="V60" s="74">
        <v>33.65</v>
      </c>
      <c r="W60">
        <v>0</v>
      </c>
      <c r="X60">
        <v>33.65</v>
      </c>
      <c r="Y60">
        <v>0</v>
      </c>
    </row>
    <row r="61" spans="7:25">
      <c r="G61" t="s">
        <v>103</v>
      </c>
      <c r="H61" s="73">
        <v>0</v>
      </c>
      <c r="I61" s="46">
        <v>0</v>
      </c>
      <c r="J61" s="46">
        <v>0</v>
      </c>
      <c r="K61" s="46">
        <v>32.68</v>
      </c>
      <c r="L61" s="46">
        <v>0</v>
      </c>
      <c r="M61" s="74">
        <v>0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/>
      <c r="V61" s="74">
        <v>32.68</v>
      </c>
      <c r="W61">
        <v>0</v>
      </c>
      <c r="X61">
        <v>32.68</v>
      </c>
      <c r="Y61">
        <v>0</v>
      </c>
    </row>
    <row r="62" spans="7:25">
      <c r="G62" t="s">
        <v>104</v>
      </c>
      <c r="H62" s="73">
        <v>0</v>
      </c>
      <c r="I62" s="46">
        <v>0</v>
      </c>
      <c r="J62" s="46">
        <v>0</v>
      </c>
      <c r="K62" s="46">
        <v>33.65</v>
      </c>
      <c r="L62" s="46">
        <v>0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/>
      <c r="V62" s="74">
        <v>33.65</v>
      </c>
      <c r="W62">
        <v>0</v>
      </c>
      <c r="X62">
        <v>33.65</v>
      </c>
      <c r="Y62">
        <v>0</v>
      </c>
    </row>
    <row r="63" spans="7:25">
      <c r="G63" t="s">
        <v>105</v>
      </c>
      <c r="H63" s="73">
        <v>0</v>
      </c>
      <c r="I63" s="46">
        <v>0</v>
      </c>
      <c r="J63" s="46">
        <v>0</v>
      </c>
      <c r="K63" s="46">
        <v>34.61</v>
      </c>
      <c r="L63" s="46">
        <v>0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/>
      <c r="V63" s="74">
        <v>34.61</v>
      </c>
      <c r="W63">
        <v>0</v>
      </c>
      <c r="X63">
        <v>34.61</v>
      </c>
      <c r="Y63">
        <v>0</v>
      </c>
    </row>
    <row r="64" spans="7:25">
      <c r="G64" t="s">
        <v>106</v>
      </c>
      <c r="H64" s="73">
        <v>0</v>
      </c>
      <c r="I64" s="46">
        <v>0</v>
      </c>
      <c r="J64" s="46">
        <v>0</v>
      </c>
      <c r="K64" s="46">
        <v>34.61</v>
      </c>
      <c r="L64" s="46">
        <v>0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/>
      <c r="V64" s="74">
        <v>34.61</v>
      </c>
      <c r="W64">
        <v>0</v>
      </c>
      <c r="X64">
        <v>34.61</v>
      </c>
      <c r="Y64">
        <v>0</v>
      </c>
    </row>
    <row r="65" spans="7:25">
      <c r="G65" t="s">
        <v>107</v>
      </c>
      <c r="H65" s="73">
        <v>0</v>
      </c>
      <c r="I65" s="46">
        <v>0</v>
      </c>
      <c r="J65" s="46">
        <v>0</v>
      </c>
      <c r="K65" s="46">
        <v>32.68</v>
      </c>
      <c r="L65" s="46">
        <v>0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/>
      <c r="V65" s="74">
        <v>32.68</v>
      </c>
      <c r="W65">
        <v>0</v>
      </c>
      <c r="X65">
        <v>32.68</v>
      </c>
      <c r="Y65">
        <v>0</v>
      </c>
    </row>
    <row r="66" spans="7:25">
      <c r="G66" t="s">
        <v>108</v>
      </c>
      <c r="H66" s="73">
        <v>0</v>
      </c>
      <c r="I66" s="46">
        <v>0</v>
      </c>
      <c r="J66" s="46">
        <v>0</v>
      </c>
      <c r="K66" s="46">
        <v>42.3</v>
      </c>
      <c r="L66" s="46">
        <v>0</v>
      </c>
      <c r="M66" s="74">
        <v>9.61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/>
      <c r="V66" s="74">
        <v>51.91</v>
      </c>
      <c r="W66">
        <v>0</v>
      </c>
      <c r="X66">
        <v>42.3</v>
      </c>
      <c r="Y66">
        <v>9.61</v>
      </c>
    </row>
    <row r="67" spans="7:25">
      <c r="G67" t="s">
        <v>109</v>
      </c>
      <c r="H67" s="73">
        <v>0</v>
      </c>
      <c r="I67" s="46">
        <v>0</v>
      </c>
      <c r="J67" s="46">
        <v>0</v>
      </c>
      <c r="K67" s="46">
        <v>45.18</v>
      </c>
      <c r="L67" s="46">
        <v>0</v>
      </c>
      <c r="M67" s="74">
        <v>9.61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/>
      <c r="V67" s="74">
        <v>54.79</v>
      </c>
      <c r="W67">
        <v>0</v>
      </c>
      <c r="X67">
        <v>45.18</v>
      </c>
      <c r="Y67">
        <v>9.61</v>
      </c>
    </row>
    <row r="68" spans="7:25">
      <c r="G68" t="s">
        <v>110</v>
      </c>
      <c r="H68" s="73">
        <v>0</v>
      </c>
      <c r="I68" s="46">
        <v>0</v>
      </c>
      <c r="J68" s="46">
        <v>0</v>
      </c>
      <c r="K68" s="46">
        <v>52.87</v>
      </c>
      <c r="L68" s="46">
        <v>0</v>
      </c>
      <c r="M68" s="74">
        <v>9.61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/>
      <c r="V68" s="74">
        <v>62.48</v>
      </c>
      <c r="W68">
        <v>0</v>
      </c>
      <c r="X68">
        <v>52.87</v>
      </c>
      <c r="Y68">
        <v>9.61</v>
      </c>
    </row>
    <row r="69" spans="7:25">
      <c r="G69" t="s">
        <v>111</v>
      </c>
      <c r="H69" s="73">
        <v>0</v>
      </c>
      <c r="I69" s="46">
        <v>0</v>
      </c>
      <c r="J69" s="46">
        <v>0</v>
      </c>
      <c r="K69" s="46">
        <v>62.49</v>
      </c>
      <c r="L69" s="46">
        <v>0</v>
      </c>
      <c r="M69" s="74">
        <v>9.61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/>
      <c r="V69" s="74">
        <v>72.099999999999994</v>
      </c>
      <c r="W69">
        <v>0</v>
      </c>
      <c r="X69">
        <v>62.49</v>
      </c>
      <c r="Y69">
        <v>9.61</v>
      </c>
    </row>
    <row r="70" spans="7:25">
      <c r="G70" t="s">
        <v>112</v>
      </c>
      <c r="H70" s="73">
        <v>0</v>
      </c>
      <c r="I70" s="46">
        <v>0</v>
      </c>
      <c r="J70" s="46">
        <v>0</v>
      </c>
      <c r="K70" s="46">
        <v>71.14</v>
      </c>
      <c r="L70" s="46">
        <v>0</v>
      </c>
      <c r="M70" s="74">
        <v>3.49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/>
      <c r="V70" s="74">
        <v>74.63</v>
      </c>
      <c r="W70">
        <v>0</v>
      </c>
      <c r="X70">
        <v>71.14</v>
      </c>
      <c r="Y70">
        <v>3.49</v>
      </c>
    </row>
    <row r="71" spans="7:25">
      <c r="G71" t="s">
        <v>113</v>
      </c>
      <c r="H71" s="73">
        <v>0</v>
      </c>
      <c r="I71" s="46">
        <v>0</v>
      </c>
      <c r="J71" s="46">
        <v>0</v>
      </c>
      <c r="K71" s="46">
        <v>69.3</v>
      </c>
      <c r="L71" s="46">
        <v>0</v>
      </c>
      <c r="M71" s="74">
        <v>0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/>
      <c r="V71" s="74">
        <v>69.3</v>
      </c>
      <c r="W71">
        <v>0</v>
      </c>
      <c r="X71">
        <v>69.3</v>
      </c>
      <c r="Y71">
        <v>0</v>
      </c>
    </row>
    <row r="72" spans="7:25">
      <c r="G72" t="s">
        <v>114</v>
      </c>
      <c r="H72" s="73">
        <v>70.06</v>
      </c>
      <c r="I72" s="46">
        <v>0</v>
      </c>
      <c r="J72" s="46">
        <v>0</v>
      </c>
      <c r="K72" s="46">
        <v>21.54</v>
      </c>
      <c r="L72" s="46">
        <v>0</v>
      </c>
      <c r="M72" s="74">
        <v>0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/>
      <c r="V72" s="74">
        <v>91.6</v>
      </c>
      <c r="W72">
        <v>70.06</v>
      </c>
      <c r="X72">
        <v>21.54</v>
      </c>
      <c r="Y72">
        <v>0</v>
      </c>
    </row>
    <row r="73" spans="7:25">
      <c r="G73" t="s">
        <v>115</v>
      </c>
      <c r="H73" s="73">
        <v>55.4</v>
      </c>
      <c r="I73" s="46">
        <v>0</v>
      </c>
      <c r="J73" s="46">
        <v>0</v>
      </c>
      <c r="K73" s="46">
        <v>26.09</v>
      </c>
      <c r="L73" s="46">
        <v>0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/>
      <c r="V73" s="74">
        <v>81.489999999999995</v>
      </c>
      <c r="W73">
        <v>55.4</v>
      </c>
      <c r="X73">
        <v>26.09</v>
      </c>
      <c r="Y73">
        <v>0</v>
      </c>
    </row>
    <row r="74" spans="7:25">
      <c r="G74" t="s">
        <v>116</v>
      </c>
      <c r="H74" s="73">
        <v>47.67</v>
      </c>
      <c r="I74" s="46">
        <v>0</v>
      </c>
      <c r="J74" s="46">
        <v>0</v>
      </c>
      <c r="K74" s="46">
        <v>30.37</v>
      </c>
      <c r="L74" s="46">
        <v>0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/>
      <c r="V74" s="74">
        <v>78.040000000000006</v>
      </c>
      <c r="W74">
        <v>47.67</v>
      </c>
      <c r="X74">
        <v>30.37</v>
      </c>
      <c r="Y74">
        <v>0</v>
      </c>
    </row>
    <row r="75" spans="7:25">
      <c r="G75" t="s">
        <v>117</v>
      </c>
      <c r="H75" s="73">
        <v>31.49</v>
      </c>
      <c r="I75" s="46">
        <v>0</v>
      </c>
      <c r="J75" s="46">
        <v>0</v>
      </c>
      <c r="K75" s="46">
        <v>38.21</v>
      </c>
      <c r="L75" s="46">
        <v>0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/>
      <c r="V75" s="74">
        <v>69.7</v>
      </c>
      <c r="W75">
        <v>31.49</v>
      </c>
      <c r="X75">
        <v>38.21</v>
      </c>
      <c r="Y75">
        <v>0</v>
      </c>
    </row>
    <row r="76" spans="7:25">
      <c r="G76" t="s">
        <v>118</v>
      </c>
      <c r="H76" s="73">
        <v>16.89</v>
      </c>
      <c r="I76" s="46">
        <v>0</v>
      </c>
      <c r="J76" s="46">
        <v>0</v>
      </c>
      <c r="K76" s="46">
        <v>43.43</v>
      </c>
      <c r="L76" s="46">
        <v>0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/>
      <c r="V76" s="74">
        <v>60.32</v>
      </c>
      <c r="W76">
        <v>16.89</v>
      </c>
      <c r="X76">
        <v>43.43</v>
      </c>
      <c r="Y76">
        <v>0</v>
      </c>
    </row>
    <row r="77" spans="7:25">
      <c r="G77" t="s">
        <v>119</v>
      </c>
      <c r="H77" s="73">
        <v>56.08</v>
      </c>
      <c r="I77" s="46">
        <v>0</v>
      </c>
      <c r="J77" s="46">
        <v>0</v>
      </c>
      <c r="K77" s="46">
        <v>25.99</v>
      </c>
      <c r="L77" s="46">
        <v>0</v>
      </c>
      <c r="M77" s="74">
        <v>0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/>
      <c r="V77" s="74">
        <v>82.07</v>
      </c>
      <c r="W77">
        <v>56.08</v>
      </c>
      <c r="X77">
        <v>25.99</v>
      </c>
      <c r="Y77">
        <v>0</v>
      </c>
    </row>
    <row r="78" spans="7:25">
      <c r="G78" t="s">
        <v>120</v>
      </c>
      <c r="H78" s="73">
        <v>0</v>
      </c>
      <c r="I78" s="46">
        <v>0</v>
      </c>
      <c r="J78" s="46">
        <v>0</v>
      </c>
      <c r="K78" s="46">
        <v>74.34</v>
      </c>
      <c r="L78" s="46">
        <v>0</v>
      </c>
      <c r="M78" s="74">
        <v>0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/>
      <c r="V78" s="74">
        <v>74.34</v>
      </c>
      <c r="W78">
        <v>0</v>
      </c>
      <c r="X78">
        <v>74.34</v>
      </c>
      <c r="Y78">
        <v>0</v>
      </c>
    </row>
    <row r="79" spans="7:25">
      <c r="G79" t="s">
        <v>121</v>
      </c>
      <c r="H79" s="73">
        <v>0</v>
      </c>
      <c r="I79" s="46">
        <v>0</v>
      </c>
      <c r="J79" s="46">
        <v>0</v>
      </c>
      <c r="K79" s="46">
        <v>105.74</v>
      </c>
      <c r="L79" s="46">
        <v>0</v>
      </c>
      <c r="M79" s="74">
        <v>0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/>
      <c r="V79" s="74">
        <v>105.74</v>
      </c>
      <c r="W79">
        <v>0</v>
      </c>
      <c r="X79">
        <v>105.74</v>
      </c>
      <c r="Y79">
        <v>0</v>
      </c>
    </row>
    <row r="80" spans="7:25">
      <c r="G80" t="s">
        <v>122</v>
      </c>
      <c r="H80" s="73">
        <v>0</v>
      </c>
      <c r="I80" s="46">
        <v>0</v>
      </c>
      <c r="J80" s="46">
        <v>0</v>
      </c>
      <c r="K80" s="46">
        <v>104.78</v>
      </c>
      <c r="L80" s="46">
        <v>0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/>
      <c r="V80" s="74">
        <v>104.78</v>
      </c>
      <c r="W80">
        <v>0</v>
      </c>
      <c r="X80">
        <v>104.78</v>
      </c>
      <c r="Y80">
        <v>0</v>
      </c>
    </row>
    <row r="81" spans="7:25">
      <c r="G81" t="s">
        <v>123</v>
      </c>
      <c r="H81" s="73">
        <v>0</v>
      </c>
      <c r="I81" s="46">
        <v>0</v>
      </c>
      <c r="J81" s="46">
        <v>0</v>
      </c>
      <c r="K81" s="46">
        <v>103.82</v>
      </c>
      <c r="L81" s="46">
        <v>0</v>
      </c>
      <c r="M81" s="74">
        <v>0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/>
      <c r="V81" s="74">
        <v>103.82</v>
      </c>
      <c r="W81">
        <v>0</v>
      </c>
      <c r="X81">
        <v>103.82</v>
      </c>
      <c r="Y81">
        <v>0</v>
      </c>
    </row>
    <row r="82" spans="7:25">
      <c r="G82" t="s">
        <v>124</v>
      </c>
      <c r="H82" s="73">
        <v>0</v>
      </c>
      <c r="I82" s="46">
        <v>0</v>
      </c>
      <c r="J82" s="46">
        <v>0</v>
      </c>
      <c r="K82" s="46">
        <v>101.9</v>
      </c>
      <c r="L82" s="46">
        <v>0</v>
      </c>
      <c r="M82" s="74">
        <v>0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/>
      <c r="V82" s="74">
        <v>101.9</v>
      </c>
      <c r="W82">
        <v>0</v>
      </c>
      <c r="X82">
        <v>101.9</v>
      </c>
      <c r="Y82">
        <v>0</v>
      </c>
    </row>
    <row r="83" spans="7:25">
      <c r="G83" t="s">
        <v>125</v>
      </c>
      <c r="H83" s="73">
        <v>0</v>
      </c>
      <c r="I83" s="46">
        <v>0</v>
      </c>
      <c r="J83" s="46">
        <v>0</v>
      </c>
      <c r="K83" s="46">
        <v>100.94</v>
      </c>
      <c r="L83" s="46">
        <v>0</v>
      </c>
      <c r="M83" s="74">
        <v>0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/>
      <c r="V83" s="74">
        <v>100.94</v>
      </c>
      <c r="W83">
        <v>0</v>
      </c>
      <c r="X83">
        <v>100.94</v>
      </c>
      <c r="Y83">
        <v>0</v>
      </c>
    </row>
    <row r="84" spans="7:25">
      <c r="G84" t="s">
        <v>126</v>
      </c>
      <c r="H84" s="73">
        <v>0</v>
      </c>
      <c r="I84" s="46">
        <v>0</v>
      </c>
      <c r="J84" s="46">
        <v>0</v>
      </c>
      <c r="K84" s="46">
        <v>98.05</v>
      </c>
      <c r="L84" s="46">
        <v>0</v>
      </c>
      <c r="M84" s="74">
        <v>0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/>
      <c r="V84" s="74">
        <v>98.05</v>
      </c>
      <c r="W84">
        <v>0</v>
      </c>
      <c r="X84">
        <v>98.05</v>
      </c>
      <c r="Y84">
        <v>0</v>
      </c>
    </row>
    <row r="85" spans="7:25">
      <c r="G85" t="s">
        <v>127</v>
      </c>
      <c r="H85" s="73">
        <v>0</v>
      </c>
      <c r="I85" s="46">
        <v>0</v>
      </c>
      <c r="J85" s="46">
        <v>0</v>
      </c>
      <c r="K85" s="46">
        <v>98.05</v>
      </c>
      <c r="L85" s="46">
        <v>0</v>
      </c>
      <c r="M85" s="74">
        <v>0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/>
      <c r="V85" s="74">
        <v>98.05</v>
      </c>
      <c r="W85">
        <v>0</v>
      </c>
      <c r="X85">
        <v>98.05</v>
      </c>
      <c r="Y85">
        <v>0</v>
      </c>
    </row>
    <row r="86" spans="7:25">
      <c r="G86" t="s">
        <v>128</v>
      </c>
      <c r="H86" s="73">
        <v>0</v>
      </c>
      <c r="I86" s="46">
        <v>0</v>
      </c>
      <c r="J86" s="46">
        <v>0</v>
      </c>
      <c r="K86" s="46">
        <v>96.13</v>
      </c>
      <c r="L86" s="46">
        <v>0</v>
      </c>
      <c r="M86" s="74">
        <v>0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/>
      <c r="V86" s="74">
        <v>96.13</v>
      </c>
      <c r="W86">
        <v>0</v>
      </c>
      <c r="X86">
        <v>96.13</v>
      </c>
      <c r="Y86">
        <v>0</v>
      </c>
    </row>
    <row r="87" spans="7:25">
      <c r="G87" t="s">
        <v>129</v>
      </c>
      <c r="H87" s="73">
        <v>0</v>
      </c>
      <c r="I87" s="46">
        <v>0</v>
      </c>
      <c r="J87" s="46">
        <v>0</v>
      </c>
      <c r="K87" s="46">
        <v>93.25</v>
      </c>
      <c r="L87" s="46">
        <v>0</v>
      </c>
      <c r="M87" s="74">
        <v>0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/>
      <c r="V87" s="74">
        <v>93.25</v>
      </c>
      <c r="W87">
        <v>0</v>
      </c>
      <c r="X87">
        <v>93.25</v>
      </c>
      <c r="Y87">
        <v>0</v>
      </c>
    </row>
    <row r="88" spans="7:25">
      <c r="G88" t="s">
        <v>130</v>
      </c>
      <c r="H88" s="73">
        <v>0</v>
      </c>
      <c r="I88" s="46">
        <v>0</v>
      </c>
      <c r="J88" s="46">
        <v>0</v>
      </c>
      <c r="K88" s="46">
        <v>92.28</v>
      </c>
      <c r="L88" s="46">
        <v>0</v>
      </c>
      <c r="M88" s="74">
        <v>0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/>
      <c r="V88" s="74">
        <v>92.28</v>
      </c>
      <c r="W88">
        <v>0</v>
      </c>
      <c r="X88">
        <v>92.28</v>
      </c>
      <c r="Y88">
        <v>0</v>
      </c>
    </row>
    <row r="89" spans="7:25">
      <c r="G89" t="s">
        <v>131</v>
      </c>
      <c r="H89" s="73">
        <v>0</v>
      </c>
      <c r="I89" s="46">
        <v>0</v>
      </c>
      <c r="J89" s="46">
        <v>0</v>
      </c>
      <c r="K89" s="46">
        <v>89.4</v>
      </c>
      <c r="L89" s="46">
        <v>0</v>
      </c>
      <c r="M89" s="74">
        <v>0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/>
      <c r="V89" s="74">
        <v>89.4</v>
      </c>
      <c r="W89">
        <v>0</v>
      </c>
      <c r="X89">
        <v>89.4</v>
      </c>
      <c r="Y89">
        <v>0</v>
      </c>
    </row>
    <row r="90" spans="7:25">
      <c r="G90" t="s">
        <v>132</v>
      </c>
      <c r="H90" s="73">
        <v>0</v>
      </c>
      <c r="I90" s="46">
        <v>0</v>
      </c>
      <c r="J90" s="46">
        <v>0</v>
      </c>
      <c r="K90" s="46">
        <v>88.44</v>
      </c>
      <c r="L90" s="46">
        <v>0</v>
      </c>
      <c r="M90" s="74">
        <v>0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/>
      <c r="V90" s="74">
        <v>88.44</v>
      </c>
      <c r="W90">
        <v>0</v>
      </c>
      <c r="X90">
        <v>88.44</v>
      </c>
      <c r="Y90">
        <v>0</v>
      </c>
    </row>
    <row r="91" spans="7:25">
      <c r="G91" t="s">
        <v>133</v>
      </c>
      <c r="H91" s="73">
        <v>0</v>
      </c>
      <c r="I91" s="46">
        <v>0</v>
      </c>
      <c r="J91" s="46">
        <v>0</v>
      </c>
      <c r="K91" s="46">
        <v>83.63</v>
      </c>
      <c r="L91" s="46">
        <v>0</v>
      </c>
      <c r="M91" s="74">
        <v>0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/>
      <c r="V91" s="74">
        <v>83.63</v>
      </c>
      <c r="W91">
        <v>0</v>
      </c>
      <c r="X91">
        <v>83.63</v>
      </c>
      <c r="Y91">
        <v>0</v>
      </c>
    </row>
    <row r="92" spans="7:25">
      <c r="G92" t="s">
        <v>134</v>
      </c>
      <c r="H92" s="73">
        <v>0</v>
      </c>
      <c r="I92" s="46">
        <v>0</v>
      </c>
      <c r="J92" s="46">
        <v>0</v>
      </c>
      <c r="K92" s="46">
        <v>82.67</v>
      </c>
      <c r="L92" s="46">
        <v>0</v>
      </c>
      <c r="M92" s="74">
        <v>0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/>
      <c r="V92" s="74">
        <v>82.67</v>
      </c>
      <c r="W92">
        <v>0</v>
      </c>
      <c r="X92">
        <v>82.67</v>
      </c>
      <c r="Y92">
        <v>0</v>
      </c>
    </row>
    <row r="93" spans="7:25">
      <c r="G93" t="s">
        <v>135</v>
      </c>
      <c r="H93" s="73">
        <v>0</v>
      </c>
      <c r="I93" s="46">
        <v>0</v>
      </c>
      <c r="J93" s="46">
        <v>0</v>
      </c>
      <c r="K93" s="46">
        <v>82.67</v>
      </c>
      <c r="L93" s="46">
        <v>0</v>
      </c>
      <c r="M93" s="74">
        <v>0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/>
      <c r="V93" s="74">
        <v>82.67</v>
      </c>
      <c r="W93">
        <v>0</v>
      </c>
      <c r="X93">
        <v>82.67</v>
      </c>
      <c r="Y93">
        <v>0</v>
      </c>
    </row>
    <row r="94" spans="7:25">
      <c r="G94" t="s">
        <v>136</v>
      </c>
      <c r="H94" s="73">
        <v>0</v>
      </c>
      <c r="I94" s="46">
        <v>0</v>
      </c>
      <c r="J94" s="46">
        <v>0</v>
      </c>
      <c r="K94" s="46">
        <v>80.75</v>
      </c>
      <c r="L94" s="46">
        <v>0</v>
      </c>
      <c r="M94" s="74">
        <v>0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/>
      <c r="V94" s="74">
        <v>80.75</v>
      </c>
      <c r="W94">
        <v>0</v>
      </c>
      <c r="X94">
        <v>80.75</v>
      </c>
      <c r="Y94">
        <v>0</v>
      </c>
    </row>
    <row r="95" spans="7:25">
      <c r="G95" t="s">
        <v>137</v>
      </c>
      <c r="H95" s="73">
        <v>0</v>
      </c>
      <c r="I95" s="46">
        <v>0</v>
      </c>
      <c r="J95" s="46">
        <v>0</v>
      </c>
      <c r="K95" s="46">
        <v>75.94</v>
      </c>
      <c r="L95" s="46">
        <v>0</v>
      </c>
      <c r="M95" s="74">
        <v>0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/>
      <c r="V95" s="74">
        <v>75.94</v>
      </c>
      <c r="W95">
        <v>0</v>
      </c>
      <c r="X95">
        <v>75.94</v>
      </c>
      <c r="Y95">
        <v>0</v>
      </c>
    </row>
    <row r="96" spans="7:25">
      <c r="G96" t="s">
        <v>138</v>
      </c>
      <c r="H96" s="73">
        <v>0</v>
      </c>
      <c r="I96" s="46">
        <v>0</v>
      </c>
      <c r="J96" s="46">
        <v>0</v>
      </c>
      <c r="K96" s="46">
        <v>73.06</v>
      </c>
      <c r="L96" s="46">
        <v>0</v>
      </c>
      <c r="M96" s="74">
        <v>0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/>
      <c r="V96" s="74">
        <v>73.06</v>
      </c>
      <c r="W96">
        <v>0</v>
      </c>
      <c r="X96">
        <v>73.06</v>
      </c>
      <c r="Y96">
        <v>0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72.099999999999994</v>
      </c>
      <c r="L97" s="46">
        <v>0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/>
      <c r="V97" s="74">
        <v>72.099999999999994</v>
      </c>
      <c r="W97">
        <v>0</v>
      </c>
      <c r="X97">
        <v>72.099999999999994</v>
      </c>
      <c r="Y97">
        <v>0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71.14</v>
      </c>
      <c r="L98" s="46">
        <v>0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/>
      <c r="V98" s="74">
        <v>71.14</v>
      </c>
      <c r="W98">
        <v>0</v>
      </c>
      <c r="X98">
        <v>71.14</v>
      </c>
      <c r="Y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6.9397499999999987E-2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1.5019224999999994</v>
      </c>
      <c r="L99" s="69">
        <f t="shared" si="1"/>
        <v>0</v>
      </c>
      <c r="M99" s="69">
        <f t="shared" si="1"/>
        <v>1.112E-2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1.5824399999999994</v>
      </c>
      <c r="W99">
        <f t="shared" si="1"/>
        <v>6.9397499999999987E-2</v>
      </c>
      <c r="X99">
        <f t="shared" si="1"/>
        <v>1.5019224999999994</v>
      </c>
      <c r="Y99">
        <f t="shared" si="1"/>
        <v>1.112E-2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22" sqref="C22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5" t="s">
        <v>223</v>
      </c>
      <c r="B1" s="215"/>
      <c r="C1" s="215"/>
      <c r="D1" s="215"/>
      <c r="E1" s="147"/>
      <c r="F1" s="147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U1" s="219" t="s">
        <v>317</v>
      </c>
      <c r="V1" s="220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45269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B15" sqref="B15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5" t="s">
        <v>223</v>
      </c>
      <c r="B1" s="215"/>
      <c r="C1" s="215"/>
      <c r="D1" s="215"/>
      <c r="E1" s="193"/>
      <c r="F1" s="193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U1" s="219" t="s">
        <v>317</v>
      </c>
      <c r="V1" s="220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45269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527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Z84" activePane="bottomRight" state="frozen"/>
      <selection activeCell="M3" sqref="M3:M98"/>
      <selection pane="topRight" activeCell="M3" sqref="M3:M98"/>
      <selection pane="bottomLeft" activeCell="M3" sqref="M3:M98"/>
      <selection pane="bottomRight" activeCell="AJ103" sqref="AJ103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190">
        <f>Allocation_SG!A1</f>
        <v>45269</v>
      </c>
      <c r="B1" s="222"/>
      <c r="C1" s="222"/>
      <c r="D1" s="226" t="s">
        <v>434</v>
      </c>
      <c r="E1" s="215" t="s">
        <v>188</v>
      </c>
      <c r="F1" s="215" t="s">
        <v>189</v>
      </c>
      <c r="G1" s="215" t="s">
        <v>186</v>
      </c>
      <c r="H1" s="215" t="s">
        <v>187</v>
      </c>
      <c r="I1" s="215" t="s">
        <v>190</v>
      </c>
      <c r="J1" s="215" t="s">
        <v>192</v>
      </c>
      <c r="K1" s="215" t="s">
        <v>281</v>
      </c>
      <c r="L1" s="222" t="s">
        <v>196</v>
      </c>
      <c r="M1" s="222" t="s">
        <v>197</v>
      </c>
      <c r="N1" s="222" t="s">
        <v>198</v>
      </c>
      <c r="O1" s="222" t="s">
        <v>193</v>
      </c>
      <c r="P1" s="223" t="s">
        <v>143</v>
      </c>
      <c r="Q1" s="223" t="s">
        <v>144</v>
      </c>
      <c r="R1" s="227" t="s">
        <v>314</v>
      </c>
      <c r="S1" s="227" t="s">
        <v>452</v>
      </c>
      <c r="T1" s="40" t="s">
        <v>282</v>
      </c>
      <c r="U1" s="224" t="s">
        <v>283</v>
      </c>
      <c r="V1" s="65" t="s">
        <v>295</v>
      </c>
      <c r="W1" s="65" t="s">
        <v>282</v>
      </c>
      <c r="X1" s="215" t="s">
        <v>313</v>
      </c>
      <c r="Y1" s="221" t="s">
        <v>218</v>
      </c>
      <c r="Z1" s="221" t="s">
        <v>219</v>
      </c>
      <c r="AA1" s="225" t="s">
        <v>194</v>
      </c>
      <c r="AB1" s="225" t="s">
        <v>195</v>
      </c>
      <c r="AC1" s="25" t="s">
        <v>185</v>
      </c>
      <c r="AD1" s="215" t="s">
        <v>142</v>
      </c>
      <c r="AG1" s="215" t="s">
        <v>272</v>
      </c>
      <c r="AI1" s="221" t="s">
        <v>352</v>
      </c>
      <c r="AJ1" s="221" t="s">
        <v>372</v>
      </c>
      <c r="AK1" s="221" t="s">
        <v>354</v>
      </c>
      <c r="AL1" s="221" t="s">
        <v>355</v>
      </c>
      <c r="AM1" s="221" t="s">
        <v>356</v>
      </c>
      <c r="AN1" s="221" t="s">
        <v>357</v>
      </c>
      <c r="AO1" s="228" t="s">
        <v>373</v>
      </c>
      <c r="AP1" s="228" t="s">
        <v>374</v>
      </c>
      <c r="AQ1" s="228" t="s">
        <v>375</v>
      </c>
      <c r="AR1" s="228" t="s">
        <v>376</v>
      </c>
      <c r="AS1" s="221" t="s">
        <v>525</v>
      </c>
      <c r="AT1" s="221" t="s">
        <v>526</v>
      </c>
    </row>
    <row r="2" spans="1:47">
      <c r="A2" s="25" t="s">
        <v>44</v>
      </c>
      <c r="B2" s="222"/>
      <c r="C2" s="222"/>
      <c r="D2" s="226"/>
      <c r="E2" s="215"/>
      <c r="F2" s="215"/>
      <c r="G2" s="215"/>
      <c r="H2" s="215"/>
      <c r="I2" s="215"/>
      <c r="J2" s="215"/>
      <c r="K2" s="215"/>
      <c r="L2" s="222"/>
      <c r="M2" s="222"/>
      <c r="N2" s="222"/>
      <c r="O2" s="222"/>
      <c r="P2" s="223"/>
      <c r="Q2" s="223"/>
      <c r="R2" s="227"/>
      <c r="S2" s="227"/>
      <c r="T2" s="40" t="s">
        <v>294</v>
      </c>
      <c r="U2" s="224"/>
      <c r="V2" s="65" t="s">
        <v>284</v>
      </c>
      <c r="W2" s="65" t="s">
        <v>284</v>
      </c>
      <c r="X2" s="215"/>
      <c r="Y2" s="221"/>
      <c r="Z2" s="221"/>
      <c r="AA2" s="225"/>
      <c r="AB2" s="225"/>
      <c r="AC2" s="25">
        <f>Losses!B3</f>
        <v>8.3999999999999995E-3</v>
      </c>
      <c r="AD2" s="215"/>
      <c r="AE2" t="s">
        <v>270</v>
      </c>
      <c r="AG2" s="215"/>
      <c r="AI2" s="221"/>
      <c r="AJ2" s="221"/>
      <c r="AK2" s="221"/>
      <c r="AL2" s="221"/>
      <c r="AM2" s="221"/>
      <c r="AN2" s="221"/>
      <c r="AO2" s="228"/>
      <c r="AP2" s="228"/>
      <c r="AQ2" s="228"/>
      <c r="AR2" s="228"/>
      <c r="AS2" s="221"/>
      <c r="AT2" s="221"/>
    </row>
    <row r="3" spans="1:47">
      <c r="A3" t="s">
        <v>45</v>
      </c>
      <c r="D3">
        <f>TWEPL!P3</f>
        <v>10.638599999999999</v>
      </c>
      <c r="E3">
        <f>GT_NG!P3</f>
        <v>11.258591806876373</v>
      </c>
      <c r="F3">
        <f>GT_Spot!P3</f>
        <v>0</v>
      </c>
      <c r="G3">
        <f>PPCL_NG!P3</f>
        <v>0</v>
      </c>
      <c r="H3">
        <f>PPCL_Spot!P3</f>
        <v>0</v>
      </c>
      <c r="I3">
        <f>Bawana_NG!P3</f>
        <v>63.027641312902169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BRPL_ISGS_exbus!DM3</f>
        <v>717.29364336142191</v>
      </c>
      <c r="P3" s="36">
        <v>117.5</v>
      </c>
      <c r="Q3" s="36">
        <v>14.42</v>
      </c>
      <c r="R3" s="38">
        <v>0</v>
      </c>
      <c r="S3" s="38">
        <v>0</v>
      </c>
      <c r="T3" s="37">
        <f>SUMPRODUCT(LTA!J3:AN3,LTA!J$101:AN$101,LTA!J$103:AN$103)</f>
        <v>19.329999999999998</v>
      </c>
      <c r="U3" s="37">
        <f>SUMPRODUCT(LTA!J3:AN3,LTA!J$102:AN$102,LTA!J$103:AN$103)</f>
        <v>49.04</v>
      </c>
      <c r="V3" s="66">
        <f>SUMPRODUCT(MTOA!B3:G3,MTOA!B$102:G$102,MTOA!B$103:G$103)</f>
        <v>0</v>
      </c>
      <c r="W3" s="66">
        <f>SUMPRODUCT(MTOA!B3:G3,MTOA!B$101:G$101,MTOA!B$103:G$103)</f>
        <v>0</v>
      </c>
      <c r="X3">
        <v>0</v>
      </c>
      <c r="Y3" s="34">
        <f>IEX!H3</f>
        <v>0</v>
      </c>
      <c r="Z3" s="34">
        <f>IEX!N3</f>
        <v>0</v>
      </c>
      <c r="AA3" s="75">
        <f>STOA!H3</f>
        <v>0.43</v>
      </c>
      <c r="AB3" s="75">
        <f>-STOA!N3</f>
        <v>-192.52999999999997</v>
      </c>
      <c r="AC3">
        <f>SUMIF(B3:AB3,"&gt;0")*$AC$2-SUMIF(B3:AB3,"&lt;0")*($AC$2/(1-$AC$2))+SUMIF(AI3:AR3,"&gt;0")*$AC$2-SUMIF(AI3:AR3,"&lt;0")*($AC$2/(1-$AC$2))</f>
        <v>10.354339199214975</v>
      </c>
      <c r="AD3">
        <f>SUM(B3:AB3,AI3:AT3)-AC3</f>
        <v>835.61413728198545</v>
      </c>
      <c r="AE3">
        <f>'IDT-1'!B3</f>
        <v>0</v>
      </c>
      <c r="AF3" s="24"/>
      <c r="AG3">
        <f>SUM(AD3:AF3)</f>
        <v>835.61413728198545</v>
      </c>
      <c r="AI3" s="34">
        <f>PXIL!H3</f>
        <v>0</v>
      </c>
      <c r="AJ3" s="34">
        <f>PXIL!N3</f>
        <v>0</v>
      </c>
      <c r="AK3" s="34">
        <f>RTM_IEX!H3</f>
        <v>35.56</v>
      </c>
      <c r="AL3" s="34">
        <f>RTM_IEX!N3</f>
        <v>0</v>
      </c>
      <c r="AM3" s="34">
        <f>RTM_PXI!H3</f>
        <v>0</v>
      </c>
      <c r="AN3" s="34">
        <f>RTM_PXI!N3</f>
        <v>0</v>
      </c>
      <c r="AO3" s="148">
        <f>GDAM_IEX!H3</f>
        <v>0</v>
      </c>
      <c r="AP3" s="148">
        <f>GDAM_IEX!N3</f>
        <v>0</v>
      </c>
      <c r="AQ3" s="148">
        <f>GDAM_PXI!H3</f>
        <v>0</v>
      </c>
      <c r="AR3" s="148">
        <f>GDAM_PXI!N3</f>
        <v>0</v>
      </c>
      <c r="AS3">
        <f>HPX!H3</f>
        <v>0</v>
      </c>
      <c r="AT3">
        <f>HPX!N3</f>
        <v>0</v>
      </c>
      <c r="AU3">
        <v>1</v>
      </c>
    </row>
    <row r="4" spans="1:47">
      <c r="A4" t="s">
        <v>46</v>
      </c>
      <c r="D4">
        <f>TWEPL!P4</f>
        <v>10.638599999999999</v>
      </c>
      <c r="E4">
        <f>GT_NG!P4</f>
        <v>11.258591806876373</v>
      </c>
      <c r="F4">
        <f>GT_Spot!P4</f>
        <v>0</v>
      </c>
      <c r="G4">
        <f>PPCL_NG!P4</f>
        <v>0</v>
      </c>
      <c r="H4">
        <f>PPCL_Spot!P4</f>
        <v>0</v>
      </c>
      <c r="I4">
        <f>Bawana_NG!P4</f>
        <v>63.027641312902169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BRPL_ISGS_exbus!DM4</f>
        <v>714.60080916702225</v>
      </c>
      <c r="P4" s="36">
        <v>117.5</v>
      </c>
      <c r="Q4" s="36">
        <v>14.42</v>
      </c>
      <c r="R4" s="38">
        <v>0</v>
      </c>
      <c r="S4" s="38">
        <v>0</v>
      </c>
      <c r="T4" s="37">
        <f>SUMPRODUCT(LTA!J4:AN4,LTA!J$101:AN$101,LTA!J$103:AN$103)</f>
        <v>19.329999999999998</v>
      </c>
      <c r="U4" s="37">
        <f>SUMPRODUCT(LTA!J4:AN4,LTA!J$102:AN$102,LTA!J$103:AN$103)</f>
        <v>49.04</v>
      </c>
      <c r="V4" s="66">
        <f>SUMPRODUCT(MTOA!B4:G4,MTOA!B$102:G$102,MTOA!B$103:G$103)</f>
        <v>0</v>
      </c>
      <c r="W4" s="66">
        <f>SUMPRODUCT(MTOA!B4:G4,MTOA!B$101:G$101,MTOA!B$103:G$103)</f>
        <v>0</v>
      </c>
      <c r="X4">
        <v>0</v>
      </c>
      <c r="Y4" s="34">
        <f>IEX!H4</f>
        <v>0</v>
      </c>
      <c r="Z4" s="34">
        <f>IEX!N4</f>
        <v>0</v>
      </c>
      <c r="AA4" s="75">
        <f>STOA!H4</f>
        <v>0.43</v>
      </c>
      <c r="AB4" s="75">
        <f>-STOA!N4</f>
        <v>-192.52999999999997</v>
      </c>
      <c r="AC4">
        <f t="shared" ref="AC4:AC67" si="0">SUMIF(B4:AB4,"&gt;0")*$AC$2-SUMIF(B4:AB4,"&lt;0")*($AC$2/(1-$AC$2))+SUMIF(AI4:AR4,"&gt;0")*$AC$2-SUMIF(AI4:AR4,"&lt;0")*($AC$2/(1-$AC$2))</f>
        <v>10.113739391982017</v>
      </c>
      <c r="AD4">
        <f t="shared" ref="AD4:AD67" si="1">SUM(B4:AB4,AI4:AT4)-AC4</f>
        <v>807.21190289481876</v>
      </c>
      <c r="AE4">
        <f>'IDT-1'!B4</f>
        <v>0</v>
      </c>
      <c r="AF4" s="24"/>
      <c r="AG4">
        <f t="shared" ref="AG4:AG67" si="2">SUM(AD4:AF4)</f>
        <v>807.21190289481876</v>
      </c>
      <c r="AI4" s="34">
        <f>PXIL!H4</f>
        <v>0</v>
      </c>
      <c r="AJ4" s="34">
        <f>PXIL!N4</f>
        <v>0</v>
      </c>
      <c r="AK4" s="34">
        <f>RTM_IEX!H4</f>
        <v>9.61</v>
      </c>
      <c r="AL4" s="34">
        <f>RTM_IEX!N4</f>
        <v>0</v>
      </c>
      <c r="AM4" s="34">
        <f>RTM_PXI!H4</f>
        <v>0</v>
      </c>
      <c r="AN4" s="34">
        <f>RTM_PXI!N4</f>
        <v>0</v>
      </c>
      <c r="AO4" s="148">
        <f>GDAM_IEX!H4</f>
        <v>0</v>
      </c>
      <c r="AP4" s="148">
        <f>GDAM_IEX!N4</f>
        <v>0</v>
      </c>
      <c r="AQ4" s="148">
        <f>GDAM_PXI!H4</f>
        <v>0</v>
      </c>
      <c r="AR4" s="148">
        <f>GDAM_PXI!N4</f>
        <v>0</v>
      </c>
      <c r="AS4">
        <f>HPX!H4</f>
        <v>0</v>
      </c>
      <c r="AT4">
        <f>HPX!N4</f>
        <v>0</v>
      </c>
      <c r="AU4">
        <v>2</v>
      </c>
    </row>
    <row r="5" spans="1:47">
      <c r="A5" t="s">
        <v>47</v>
      </c>
      <c r="D5">
        <f>TWEPL!P5</f>
        <v>10.638599999999999</v>
      </c>
      <c r="E5">
        <f>GT_NG!P5</f>
        <v>11.538697878566206</v>
      </c>
      <c r="F5">
        <f>GT_Spot!P5</f>
        <v>0</v>
      </c>
      <c r="G5">
        <f>PPCL_NG!P5</f>
        <v>0</v>
      </c>
      <c r="H5">
        <f>PPCL_Spot!P5</f>
        <v>0</v>
      </c>
      <c r="I5">
        <f>Bawana_NG!P5</f>
        <v>84.02388963473912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BRPL_ISGS_exbus!DM5</f>
        <v>689.79799516702224</v>
      </c>
      <c r="P5" s="36">
        <v>117.5</v>
      </c>
      <c r="Q5" s="36">
        <v>14.42</v>
      </c>
      <c r="R5" s="38">
        <v>0</v>
      </c>
      <c r="S5" s="38">
        <v>0</v>
      </c>
      <c r="T5" s="37">
        <f>SUMPRODUCT(LTA!J5:AN5,LTA!J$101:AN$101,LTA!J$103:AN$103)</f>
        <v>19.329999999999998</v>
      </c>
      <c r="U5" s="37">
        <f>SUMPRODUCT(LTA!J5:AN5,LTA!J$102:AN$102,LTA!J$103:AN$103)</f>
        <v>49.04</v>
      </c>
      <c r="V5" s="66">
        <f>SUMPRODUCT(MTOA!B5:G5,MTOA!B$102:G$102,MTOA!B$103:G$103)</f>
        <v>0</v>
      </c>
      <c r="W5" s="66">
        <f>SUMPRODUCT(MTOA!B5:G5,MTOA!B$101:G$101,MTOA!B$103:G$103)</f>
        <v>0</v>
      </c>
      <c r="X5">
        <v>0</v>
      </c>
      <c r="Y5" s="34">
        <f>IEX!H5</f>
        <v>0</v>
      </c>
      <c r="Z5" s="34">
        <f>IEX!N5</f>
        <v>0</v>
      </c>
      <c r="AA5" s="75">
        <f>STOA!H5</f>
        <v>0.43</v>
      </c>
      <c r="AB5" s="75">
        <f>-STOA!N5</f>
        <v>-192.52999999999997</v>
      </c>
      <c r="AC5">
        <f t="shared" si="0"/>
        <v>10.003393131287641</v>
      </c>
      <c r="AD5">
        <f t="shared" si="1"/>
        <v>794.18578954903978</v>
      </c>
      <c r="AE5">
        <f>'IDT-1'!B5</f>
        <v>0</v>
      </c>
      <c r="AF5" s="24"/>
      <c r="AG5">
        <f t="shared" si="2"/>
        <v>794.18578954903978</v>
      </c>
      <c r="AI5" s="34">
        <f>PXIL!H5</f>
        <v>0</v>
      </c>
      <c r="AJ5" s="34">
        <f>PXIL!N5</f>
        <v>0</v>
      </c>
      <c r="AK5" s="34">
        <f>RTM_IEX!H5</f>
        <v>0</v>
      </c>
      <c r="AL5" s="34">
        <f>RTM_IEX!N5</f>
        <v>0</v>
      </c>
      <c r="AM5" s="34">
        <f>RTM_PXI!H5</f>
        <v>0</v>
      </c>
      <c r="AN5" s="34">
        <f>RTM_PXI!N5</f>
        <v>0</v>
      </c>
      <c r="AO5" s="148">
        <f>GDAM_IEX!H5</f>
        <v>0</v>
      </c>
      <c r="AP5" s="148">
        <f>GDAM_IEX!N5</f>
        <v>0</v>
      </c>
      <c r="AQ5" s="148">
        <f>GDAM_PXI!H5</f>
        <v>0</v>
      </c>
      <c r="AR5" s="148">
        <f>GDAM_PXI!N5</f>
        <v>0</v>
      </c>
      <c r="AS5">
        <f>HPX!H5</f>
        <v>0</v>
      </c>
      <c r="AT5">
        <f>HPX!N5</f>
        <v>0</v>
      </c>
      <c r="AU5">
        <v>3</v>
      </c>
    </row>
    <row r="6" spans="1:47">
      <c r="A6" t="s">
        <v>48</v>
      </c>
      <c r="D6">
        <f>TWEPL!P6</f>
        <v>10.638599999999999</v>
      </c>
      <c r="E6">
        <f>GT_NG!P6</f>
        <v>11.538697878566206</v>
      </c>
      <c r="F6">
        <f>GT_Spot!P6</f>
        <v>0</v>
      </c>
      <c r="G6">
        <f>PPCL_NG!P6</f>
        <v>0</v>
      </c>
      <c r="H6">
        <f>PPCL_Spot!P6</f>
        <v>0</v>
      </c>
      <c r="I6">
        <f>Bawana_NG!P6</f>
        <v>84.02388963473912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BRPL_ISGS_exbus!DM6</f>
        <v>733.14299516702226</v>
      </c>
      <c r="P6" s="36">
        <v>117.5</v>
      </c>
      <c r="Q6" s="36">
        <v>14.42</v>
      </c>
      <c r="R6" s="38">
        <v>0</v>
      </c>
      <c r="S6" s="38">
        <v>0</v>
      </c>
      <c r="T6" s="37">
        <f>SUMPRODUCT(LTA!J6:AN6,LTA!J$101:AN$101,LTA!J$103:AN$103)</f>
        <v>19.329999999999998</v>
      </c>
      <c r="U6" s="37">
        <f>SUMPRODUCT(LTA!J6:AN6,LTA!J$102:AN$102,LTA!J$103:AN$103)</f>
        <v>49.04</v>
      </c>
      <c r="V6" s="66">
        <f>SUMPRODUCT(MTOA!B6:G6,MTOA!B$102:G$102,MTOA!B$103:G$103)</f>
        <v>0</v>
      </c>
      <c r="W6" s="66">
        <f>SUMPRODUCT(MTOA!B6:G6,MTOA!B$101:G$101,MTOA!B$103:G$103)</f>
        <v>0</v>
      </c>
      <c r="X6">
        <v>0</v>
      </c>
      <c r="Y6" s="34">
        <f>IEX!H6</f>
        <v>0</v>
      </c>
      <c r="Z6" s="34">
        <f>IEX!N6</f>
        <v>0</v>
      </c>
      <c r="AA6" s="75">
        <f>STOA!H6</f>
        <v>0.43</v>
      </c>
      <c r="AB6" s="75">
        <f>-STOA!N6</f>
        <v>-192.52999999999997</v>
      </c>
      <c r="AC6">
        <f t="shared" si="0"/>
        <v>10.367491131287643</v>
      </c>
      <c r="AD6">
        <f t="shared" si="1"/>
        <v>837.16669154903991</v>
      </c>
      <c r="AE6">
        <f>'IDT-1'!B6</f>
        <v>0</v>
      </c>
      <c r="AF6" s="24"/>
      <c r="AG6">
        <f t="shared" si="2"/>
        <v>837.16669154903991</v>
      </c>
      <c r="AI6" s="34">
        <f>PXIL!H6</f>
        <v>0</v>
      </c>
      <c r="AJ6" s="34">
        <f>PXIL!N6</f>
        <v>0</v>
      </c>
      <c r="AK6" s="34">
        <f>RTM_IEX!H6</f>
        <v>0</v>
      </c>
      <c r="AL6" s="34">
        <f>RTM_IEX!N6</f>
        <v>0</v>
      </c>
      <c r="AM6" s="34">
        <f>RTM_PXI!H6</f>
        <v>0</v>
      </c>
      <c r="AN6" s="34">
        <f>RTM_PXI!N6</f>
        <v>0</v>
      </c>
      <c r="AO6" s="148">
        <f>GDAM_IEX!H6</f>
        <v>0</v>
      </c>
      <c r="AP6" s="148">
        <f>GDAM_IEX!N6</f>
        <v>0</v>
      </c>
      <c r="AQ6" s="148">
        <f>GDAM_PXI!H6</f>
        <v>0</v>
      </c>
      <c r="AR6" s="148">
        <f>GDAM_PXI!N6</f>
        <v>0</v>
      </c>
      <c r="AS6">
        <f>HPX!H6</f>
        <v>0</v>
      </c>
      <c r="AT6">
        <f>HPX!N6</f>
        <v>0</v>
      </c>
      <c r="AU6">
        <v>4</v>
      </c>
    </row>
    <row r="7" spans="1:47">
      <c r="A7" t="s">
        <v>49</v>
      </c>
      <c r="D7">
        <f>TWEPL!P7</f>
        <v>10.638599999999999</v>
      </c>
      <c r="E7">
        <f>GT_NG!P7</f>
        <v>11.538697878566206</v>
      </c>
      <c r="F7">
        <f>GT_Spot!P7</f>
        <v>0</v>
      </c>
      <c r="G7">
        <f>PPCL_NG!P7</f>
        <v>0</v>
      </c>
      <c r="H7">
        <f>PPCL_Spot!P7</f>
        <v>0</v>
      </c>
      <c r="I7">
        <f>Bawana_NG!P7</f>
        <v>84.02388963473912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BRPL_ISGS_exbus!DM7</f>
        <v>733.14299516702226</v>
      </c>
      <c r="P7" s="36">
        <v>94.210000000000008</v>
      </c>
      <c r="Q7" s="36">
        <v>14.42</v>
      </c>
      <c r="R7" s="38">
        <v>0</v>
      </c>
      <c r="S7" s="38">
        <v>0</v>
      </c>
      <c r="T7" s="37">
        <f>SUMPRODUCT(LTA!J7:AN7,LTA!J$101:AN$101,LTA!J$103:AN$103)</f>
        <v>19.329999999999998</v>
      </c>
      <c r="U7" s="37">
        <f>SUMPRODUCT(LTA!J7:AN7,LTA!J$102:AN$102,LTA!J$103:AN$103)</f>
        <v>49.04</v>
      </c>
      <c r="V7" s="66">
        <f>SUMPRODUCT(MTOA!B7:G7,MTOA!B$102:G$102,MTOA!B$103:G$103)</f>
        <v>0</v>
      </c>
      <c r="W7" s="66">
        <f>SUMPRODUCT(MTOA!B7:G7,MTOA!B$101:G$101,MTOA!B$103:G$103)</f>
        <v>0</v>
      </c>
      <c r="X7">
        <v>0</v>
      </c>
      <c r="Y7" s="34">
        <f>IEX!H7</f>
        <v>0</v>
      </c>
      <c r="Z7" s="34">
        <f>IEX!N7</f>
        <v>0</v>
      </c>
      <c r="AA7" s="75">
        <f>STOA!H7</f>
        <v>0.38</v>
      </c>
      <c r="AB7" s="75">
        <f>-STOA!N7</f>
        <v>-192.52999999999997</v>
      </c>
      <c r="AC7">
        <f t="shared" si="0"/>
        <v>10.56110838663254</v>
      </c>
      <c r="AD7">
        <f t="shared" si="1"/>
        <v>767.63307429369502</v>
      </c>
      <c r="AE7">
        <f>'IDT-1'!B7</f>
        <v>0</v>
      </c>
      <c r="AF7" s="24"/>
      <c r="AG7">
        <f t="shared" si="2"/>
        <v>767.63307429369502</v>
      </c>
      <c r="AI7" s="34">
        <f>PXIL!H7</f>
        <v>0</v>
      </c>
      <c r="AJ7" s="34">
        <f>PXIL!N7</f>
        <v>0</v>
      </c>
      <c r="AK7" s="34">
        <f>RTM_IEX!H7</f>
        <v>0</v>
      </c>
      <c r="AL7" s="34">
        <f>RTM_IEX!N7</f>
        <v>-46</v>
      </c>
      <c r="AM7" s="34">
        <f>RTM_PXI!H7</f>
        <v>0</v>
      </c>
      <c r="AN7" s="34">
        <f>RTM_PXI!N7</f>
        <v>0</v>
      </c>
      <c r="AO7" s="148">
        <f>GDAM_IEX!H7</f>
        <v>0</v>
      </c>
      <c r="AP7" s="148">
        <f>GDAM_IEX!N7</f>
        <v>0</v>
      </c>
      <c r="AQ7" s="148">
        <f>GDAM_PXI!H7</f>
        <v>0</v>
      </c>
      <c r="AR7" s="148">
        <f>GDAM_PXI!N7</f>
        <v>0</v>
      </c>
      <c r="AS7">
        <f>HPX!H7</f>
        <v>0</v>
      </c>
      <c r="AT7">
        <f>HPX!N7</f>
        <v>0</v>
      </c>
      <c r="AU7">
        <v>5</v>
      </c>
    </row>
    <row r="8" spans="1:47">
      <c r="A8" t="s">
        <v>50</v>
      </c>
      <c r="D8">
        <f>TWEPL!P8</f>
        <v>10.638599999999999</v>
      </c>
      <c r="E8">
        <f>GT_NG!P8</f>
        <v>11.538697878566206</v>
      </c>
      <c r="F8">
        <f>GT_Spot!P8</f>
        <v>0</v>
      </c>
      <c r="G8">
        <f>PPCL_NG!P8</f>
        <v>0</v>
      </c>
      <c r="H8">
        <f>PPCL_Spot!P8</f>
        <v>0</v>
      </c>
      <c r="I8">
        <f>Bawana_NG!P8</f>
        <v>84.02388963473912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BRPL_ISGS_exbus!DM8</f>
        <v>733.14299516702226</v>
      </c>
      <c r="P8" s="36">
        <v>79.790000000000006</v>
      </c>
      <c r="Q8" s="36">
        <v>14.42</v>
      </c>
      <c r="R8" s="38">
        <v>0</v>
      </c>
      <c r="S8" s="38">
        <v>0</v>
      </c>
      <c r="T8" s="37">
        <f>SUMPRODUCT(LTA!J8:AN8,LTA!J$101:AN$101,LTA!J$103:AN$103)</f>
        <v>19.329999999999998</v>
      </c>
      <c r="U8" s="37">
        <f>SUMPRODUCT(LTA!J8:AN8,LTA!J$102:AN$102,LTA!J$103:AN$103)</f>
        <v>49.04</v>
      </c>
      <c r="V8" s="66">
        <f>SUMPRODUCT(MTOA!B8:G8,MTOA!B$102:G$102,MTOA!B$103:G$103)</f>
        <v>0</v>
      </c>
      <c r="W8" s="66">
        <f>SUMPRODUCT(MTOA!B8:G8,MTOA!B$101:G$101,MTOA!B$103:G$103)</f>
        <v>0</v>
      </c>
      <c r="X8">
        <v>0</v>
      </c>
      <c r="Y8" s="34">
        <f>IEX!H8</f>
        <v>0</v>
      </c>
      <c r="Z8" s="34">
        <f>IEX!N8</f>
        <v>0</v>
      </c>
      <c r="AA8" s="75">
        <f>STOA!H8</f>
        <v>0.38</v>
      </c>
      <c r="AB8" s="75">
        <f>-STOA!N8</f>
        <v>-192.52999999999997</v>
      </c>
      <c r="AC8">
        <f t="shared" si="0"/>
        <v>10.43998038663254</v>
      </c>
      <c r="AD8">
        <f t="shared" si="1"/>
        <v>753.33420229369494</v>
      </c>
      <c r="AE8">
        <f>'IDT-1'!B8</f>
        <v>0</v>
      </c>
      <c r="AF8" s="24"/>
      <c r="AG8">
        <f t="shared" si="2"/>
        <v>753.33420229369494</v>
      </c>
      <c r="AI8" s="34">
        <f>PXIL!H8</f>
        <v>0</v>
      </c>
      <c r="AJ8" s="34">
        <f>PXIL!N8</f>
        <v>0</v>
      </c>
      <c r="AK8" s="34">
        <f>RTM_IEX!H8</f>
        <v>0</v>
      </c>
      <c r="AL8" s="34">
        <f>RTM_IEX!N8</f>
        <v>-46</v>
      </c>
      <c r="AM8" s="34">
        <f>RTM_PXI!H8</f>
        <v>0</v>
      </c>
      <c r="AN8" s="34">
        <f>RTM_PXI!N8</f>
        <v>0</v>
      </c>
      <c r="AO8" s="148">
        <f>GDAM_IEX!H8</f>
        <v>0</v>
      </c>
      <c r="AP8" s="148">
        <f>GDAM_IEX!N8</f>
        <v>0</v>
      </c>
      <c r="AQ8" s="148">
        <f>GDAM_PXI!H8</f>
        <v>0</v>
      </c>
      <c r="AR8" s="148">
        <f>GDAM_PXI!N8</f>
        <v>0</v>
      </c>
      <c r="AS8">
        <f>HPX!H8</f>
        <v>0</v>
      </c>
      <c r="AT8">
        <f>HPX!N8</f>
        <v>0</v>
      </c>
      <c r="AU8">
        <v>6</v>
      </c>
    </row>
    <row r="9" spans="1:47">
      <c r="A9" t="s">
        <v>51</v>
      </c>
      <c r="D9">
        <f>TWEPL!P9</f>
        <v>10.638599999999999</v>
      </c>
      <c r="E9">
        <f>GT_NG!P9</f>
        <v>11.538697878566206</v>
      </c>
      <c r="F9">
        <f>GT_Spot!P9</f>
        <v>0</v>
      </c>
      <c r="G9">
        <f>PPCL_NG!P9</f>
        <v>0</v>
      </c>
      <c r="H9">
        <f>PPCL_Spot!P9</f>
        <v>0</v>
      </c>
      <c r="I9">
        <f>Bawana_NG!P9</f>
        <v>84.02388963473912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BRPL_ISGS_exbus!DM9</f>
        <v>724.63547516702226</v>
      </c>
      <c r="P9" s="36">
        <v>57.68</v>
      </c>
      <c r="Q9" s="36">
        <v>14.42</v>
      </c>
      <c r="R9" s="38">
        <v>0</v>
      </c>
      <c r="S9" s="38">
        <v>0</v>
      </c>
      <c r="T9" s="37">
        <f>SUMPRODUCT(LTA!J9:AN9,LTA!J$101:AN$101,LTA!J$103:AN$103)</f>
        <v>19.329999999999998</v>
      </c>
      <c r="U9" s="37">
        <f>SUMPRODUCT(LTA!J9:AN9,LTA!J$102:AN$102,LTA!J$103:AN$103)</f>
        <v>49.04</v>
      </c>
      <c r="V9" s="66">
        <f>SUMPRODUCT(MTOA!B9:G9,MTOA!B$102:G$102,MTOA!B$103:G$103)</f>
        <v>0</v>
      </c>
      <c r="W9" s="66">
        <f>SUMPRODUCT(MTOA!B9:G9,MTOA!B$101:G$101,MTOA!B$103:G$103)</f>
        <v>0</v>
      </c>
      <c r="X9">
        <v>0</v>
      </c>
      <c r="Y9" s="34">
        <f>IEX!H9</f>
        <v>0</v>
      </c>
      <c r="Z9" s="34">
        <f>IEX!N9</f>
        <v>0</v>
      </c>
      <c r="AA9" s="75">
        <f>STOA!H9</f>
        <v>0.38</v>
      </c>
      <c r="AB9" s="75">
        <f>-STOA!N9</f>
        <v>-192.52999999999997</v>
      </c>
      <c r="AC9">
        <f t="shared" si="0"/>
        <v>10.047254695034313</v>
      </c>
      <c r="AD9">
        <f t="shared" si="1"/>
        <v>739.10940798529316</v>
      </c>
      <c r="AE9">
        <f>'IDT-1'!B9</f>
        <v>0</v>
      </c>
      <c r="AF9" s="24"/>
      <c r="AG9">
        <f t="shared" si="2"/>
        <v>739.10940798529316</v>
      </c>
      <c r="AI9" s="34">
        <f>PXIL!H9</f>
        <v>0</v>
      </c>
      <c r="AJ9" s="34">
        <f>PXIL!N9</f>
        <v>0</v>
      </c>
      <c r="AK9" s="34">
        <f>RTM_IEX!H9</f>
        <v>0</v>
      </c>
      <c r="AL9" s="34">
        <f>RTM_IEX!N9</f>
        <v>-30</v>
      </c>
      <c r="AM9" s="34">
        <f>RTM_PXI!H9</f>
        <v>0</v>
      </c>
      <c r="AN9" s="34">
        <f>RTM_PXI!N9</f>
        <v>0</v>
      </c>
      <c r="AO9" s="148">
        <f>GDAM_IEX!H9</f>
        <v>0</v>
      </c>
      <c r="AP9" s="148">
        <f>GDAM_IEX!N9</f>
        <v>0</v>
      </c>
      <c r="AQ9" s="148">
        <f>GDAM_PXI!H9</f>
        <v>0</v>
      </c>
      <c r="AR9" s="148">
        <f>GDAM_PXI!N9</f>
        <v>0</v>
      </c>
      <c r="AS9">
        <f>HPX!H9</f>
        <v>0</v>
      </c>
      <c r="AT9">
        <f>HPX!N9</f>
        <v>0</v>
      </c>
      <c r="AU9">
        <v>7</v>
      </c>
    </row>
    <row r="10" spans="1:47">
      <c r="A10" t="s">
        <v>52</v>
      </c>
      <c r="D10">
        <f>TWEPL!P10</f>
        <v>10.638599999999999</v>
      </c>
      <c r="E10">
        <f>GT_NG!P10</f>
        <v>11.538697878566206</v>
      </c>
      <c r="F10">
        <f>GT_Spot!P10</f>
        <v>0</v>
      </c>
      <c r="G10">
        <f>PPCL_NG!P10</f>
        <v>0</v>
      </c>
      <c r="H10">
        <f>PPCL_Spot!P10</f>
        <v>0</v>
      </c>
      <c r="I10">
        <f>Bawana_NG!P10</f>
        <v>84.02388963473912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BRPL_ISGS_exbus!DM10</f>
        <v>673.48830328271333</v>
      </c>
      <c r="P10" s="36">
        <v>57.68</v>
      </c>
      <c r="Q10" s="36">
        <v>14.42</v>
      </c>
      <c r="R10" s="38">
        <v>0</v>
      </c>
      <c r="S10" s="38">
        <v>0</v>
      </c>
      <c r="T10" s="37">
        <f>SUMPRODUCT(LTA!J10:AN10,LTA!J$101:AN$101,LTA!J$103:AN$103)</f>
        <v>19.329999999999998</v>
      </c>
      <c r="U10" s="37">
        <f>SUMPRODUCT(LTA!J10:AN10,LTA!J$102:AN$102,LTA!J$103:AN$103)</f>
        <v>49.04</v>
      </c>
      <c r="V10" s="66">
        <f>SUMPRODUCT(MTOA!B10:G10,MTOA!B$102:G$102,MTOA!B$103:G$103)</f>
        <v>0</v>
      </c>
      <c r="W10" s="66">
        <f>SUMPRODUCT(MTOA!B10:G10,MTOA!B$101:G$101,MTOA!B$103:G$103)</f>
        <v>0</v>
      </c>
      <c r="X10">
        <v>0</v>
      </c>
      <c r="Y10" s="34">
        <f>IEX!H10</f>
        <v>0</v>
      </c>
      <c r="Z10" s="34">
        <f>IEX!N10</f>
        <v>0</v>
      </c>
      <c r="AA10" s="75">
        <f>STOA!H10</f>
        <v>0.38</v>
      </c>
      <c r="AB10" s="75">
        <f>-STOA!N10</f>
        <v>-192.52999999999997</v>
      </c>
      <c r="AC10">
        <f t="shared" si="0"/>
        <v>9.3634837194594471</v>
      </c>
      <c r="AD10">
        <f t="shared" si="1"/>
        <v>718.64600707655916</v>
      </c>
      <c r="AE10">
        <f>'IDT-1'!B10</f>
        <v>0</v>
      </c>
      <c r="AF10" s="24"/>
      <c r="AG10">
        <f t="shared" si="2"/>
        <v>718.64600707655916</v>
      </c>
      <c r="AI10" s="34">
        <f>PXIL!H10</f>
        <v>0</v>
      </c>
      <c r="AJ10" s="34">
        <f>PXIL!N10</f>
        <v>0</v>
      </c>
      <c r="AK10" s="34">
        <f>RTM_IEX!H10</f>
        <v>0</v>
      </c>
      <c r="AL10" s="34">
        <f>RTM_IEX!N10</f>
        <v>0</v>
      </c>
      <c r="AM10" s="34">
        <f>RTM_PXI!H10</f>
        <v>0</v>
      </c>
      <c r="AN10" s="34">
        <f>RTM_PXI!N10</f>
        <v>0</v>
      </c>
      <c r="AO10" s="148">
        <f>GDAM_IEX!H10</f>
        <v>0</v>
      </c>
      <c r="AP10" s="148">
        <f>GDAM_IEX!N10</f>
        <v>0</v>
      </c>
      <c r="AQ10" s="148">
        <f>GDAM_PXI!H10</f>
        <v>0</v>
      </c>
      <c r="AR10" s="148">
        <f>GDAM_PXI!N10</f>
        <v>0</v>
      </c>
      <c r="AS10">
        <f>HPX!H10</f>
        <v>0</v>
      </c>
      <c r="AT10">
        <f>HPX!N10</f>
        <v>0</v>
      </c>
      <c r="AU10">
        <v>8</v>
      </c>
    </row>
    <row r="11" spans="1:47">
      <c r="A11" t="s">
        <v>53</v>
      </c>
      <c r="D11">
        <f>TWEPL!P11</f>
        <v>10.638599999999999</v>
      </c>
      <c r="E11">
        <f>GT_NG!P11</f>
        <v>11.538697878566206</v>
      </c>
      <c r="F11">
        <f>GT_Spot!P11</f>
        <v>0</v>
      </c>
      <c r="G11">
        <f>PPCL_NG!P11</f>
        <v>0</v>
      </c>
      <c r="H11">
        <f>PPCL_Spot!P11</f>
        <v>0</v>
      </c>
      <c r="I11">
        <f>Bawana_NG!P11</f>
        <v>84.02388963473912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BRPL_ISGS_exbus!DM11</f>
        <v>613.41579915493583</v>
      </c>
      <c r="P11" s="36">
        <v>57.68</v>
      </c>
      <c r="Q11" s="36">
        <v>14.42</v>
      </c>
      <c r="R11" s="38">
        <v>0</v>
      </c>
      <c r="S11" s="38">
        <v>0</v>
      </c>
      <c r="T11" s="37">
        <f>SUMPRODUCT(LTA!J11:AN11,LTA!J$101:AN$101,LTA!J$103:AN$103)</f>
        <v>19.329999999999998</v>
      </c>
      <c r="U11" s="37">
        <f>SUMPRODUCT(LTA!J11:AN11,LTA!J$102:AN$102,LTA!J$103:AN$103)</f>
        <v>44.04</v>
      </c>
      <c r="V11" s="66">
        <f>SUMPRODUCT(MTOA!B11:G11,MTOA!B$102:G$102,MTOA!B$103:G$103)</f>
        <v>0</v>
      </c>
      <c r="W11" s="66">
        <f>SUMPRODUCT(MTOA!B11:G11,MTOA!B$101:G$101,MTOA!B$103:G$103)</f>
        <v>0</v>
      </c>
      <c r="X11">
        <v>0</v>
      </c>
      <c r="Y11" s="34">
        <f>IEX!H11</f>
        <v>0</v>
      </c>
      <c r="Z11" s="34">
        <f>IEX!N11</f>
        <v>0</v>
      </c>
      <c r="AA11" s="75">
        <f>STOA!H11</f>
        <v>0.34</v>
      </c>
      <c r="AB11" s="75">
        <f>-STOA!N11</f>
        <v>-192.52999999999997</v>
      </c>
      <c r="AC11">
        <f t="shared" si="0"/>
        <v>9.1718586847861179</v>
      </c>
      <c r="AD11">
        <f t="shared" si="1"/>
        <v>696.02512798345492</v>
      </c>
      <c r="AE11">
        <f>'IDT-1'!B11</f>
        <v>0</v>
      </c>
      <c r="AF11" s="24"/>
      <c r="AG11">
        <f t="shared" si="2"/>
        <v>696.02512798345492</v>
      </c>
      <c r="AI11" s="34">
        <f>PXIL!H11</f>
        <v>0</v>
      </c>
      <c r="AJ11" s="34">
        <f>PXIL!N11</f>
        <v>0</v>
      </c>
      <c r="AK11" s="34">
        <f>RTM_IEX!H11</f>
        <v>42.3</v>
      </c>
      <c r="AL11" s="34">
        <f>RTM_IEX!N11</f>
        <v>0</v>
      </c>
      <c r="AM11" s="34">
        <f>RTM_PXI!H11</f>
        <v>0</v>
      </c>
      <c r="AN11" s="34">
        <f>RTM_PXI!N11</f>
        <v>0</v>
      </c>
      <c r="AO11" s="148">
        <f>GDAM_IEX!H11</f>
        <v>0</v>
      </c>
      <c r="AP11" s="148">
        <f>GDAM_IEX!N11</f>
        <v>0</v>
      </c>
      <c r="AQ11" s="148">
        <f>GDAM_PXI!H11</f>
        <v>0</v>
      </c>
      <c r="AR11" s="148">
        <f>GDAM_PXI!N11</f>
        <v>0</v>
      </c>
      <c r="AS11">
        <f>HPX!H11</f>
        <v>0</v>
      </c>
      <c r="AT11">
        <f>HPX!N11</f>
        <v>0</v>
      </c>
      <c r="AU11">
        <v>9</v>
      </c>
    </row>
    <row r="12" spans="1:47">
      <c r="A12" t="s">
        <v>54</v>
      </c>
      <c r="D12">
        <f>TWEPL!P12</f>
        <v>10.638599999999999</v>
      </c>
      <c r="E12">
        <f>GT_NG!P12</f>
        <v>11.538697878566206</v>
      </c>
      <c r="F12">
        <f>GT_Spot!P12</f>
        <v>0</v>
      </c>
      <c r="G12">
        <f>PPCL_NG!P12</f>
        <v>0</v>
      </c>
      <c r="H12">
        <f>PPCL_Spot!P12</f>
        <v>0</v>
      </c>
      <c r="I12">
        <f>Bawana_NG!P12</f>
        <v>84.02388963473912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BRPL_ISGS_exbus!DM12</f>
        <v>613.41579915493583</v>
      </c>
      <c r="P12" s="36">
        <v>57.68</v>
      </c>
      <c r="Q12" s="36">
        <v>14.42</v>
      </c>
      <c r="R12" s="38">
        <v>0</v>
      </c>
      <c r="S12" s="38">
        <v>0</v>
      </c>
      <c r="T12" s="37">
        <f>SUMPRODUCT(LTA!J12:AN12,LTA!J$101:AN$101,LTA!J$103:AN$103)</f>
        <v>19.329999999999998</v>
      </c>
      <c r="U12" s="37">
        <f>SUMPRODUCT(LTA!J12:AN12,LTA!J$102:AN$102,LTA!J$103:AN$103)</f>
        <v>44.04</v>
      </c>
      <c r="V12" s="66">
        <f>SUMPRODUCT(MTOA!B12:G12,MTOA!B$102:G$102,MTOA!B$103:G$103)</f>
        <v>0</v>
      </c>
      <c r="W12" s="66">
        <f>SUMPRODUCT(MTOA!B12:G12,MTOA!B$101:G$101,MTOA!B$103:G$103)</f>
        <v>0</v>
      </c>
      <c r="X12">
        <v>0</v>
      </c>
      <c r="Y12" s="34">
        <f>IEX!H12</f>
        <v>0</v>
      </c>
      <c r="Z12" s="34">
        <f>IEX!N12</f>
        <v>0</v>
      </c>
      <c r="AA12" s="75">
        <f>STOA!H12</f>
        <v>0.34</v>
      </c>
      <c r="AB12" s="75">
        <f>-STOA!N12</f>
        <v>-192.52999999999997</v>
      </c>
      <c r="AC12">
        <f t="shared" si="0"/>
        <v>9.1153266847861172</v>
      </c>
      <c r="AD12">
        <f t="shared" si="1"/>
        <v>689.35165998345497</v>
      </c>
      <c r="AE12">
        <f>'IDT-1'!B12</f>
        <v>0</v>
      </c>
      <c r="AF12" s="24"/>
      <c r="AG12">
        <f t="shared" si="2"/>
        <v>689.35165998345497</v>
      </c>
      <c r="AI12" s="34">
        <f>PXIL!H12</f>
        <v>0</v>
      </c>
      <c r="AJ12" s="34">
        <f>PXIL!N12</f>
        <v>0</v>
      </c>
      <c r="AK12" s="34">
        <f>RTM_IEX!H12</f>
        <v>35.57</v>
      </c>
      <c r="AL12" s="34">
        <f>RTM_IEX!N12</f>
        <v>0</v>
      </c>
      <c r="AM12" s="34">
        <f>RTM_PXI!H12</f>
        <v>0</v>
      </c>
      <c r="AN12" s="34">
        <f>RTM_PXI!N12</f>
        <v>0</v>
      </c>
      <c r="AO12" s="148">
        <f>GDAM_IEX!H12</f>
        <v>0</v>
      </c>
      <c r="AP12" s="148">
        <f>GDAM_IEX!N12</f>
        <v>0</v>
      </c>
      <c r="AQ12" s="148">
        <f>GDAM_PXI!H12</f>
        <v>0</v>
      </c>
      <c r="AR12" s="148">
        <f>GDAM_PXI!N12</f>
        <v>0</v>
      </c>
      <c r="AS12">
        <f>HPX!H12</f>
        <v>0</v>
      </c>
      <c r="AT12">
        <f>HPX!N12</f>
        <v>0</v>
      </c>
      <c r="AU12">
        <v>10</v>
      </c>
    </row>
    <row r="13" spans="1:47">
      <c r="A13" t="s">
        <v>55</v>
      </c>
      <c r="D13">
        <f>TWEPL!P13</f>
        <v>10.638599999999999</v>
      </c>
      <c r="E13">
        <f>GT_NG!P13</f>
        <v>11.538697878566206</v>
      </c>
      <c r="F13">
        <f>GT_Spot!P13</f>
        <v>0</v>
      </c>
      <c r="G13">
        <f>PPCL_NG!P13</f>
        <v>0</v>
      </c>
      <c r="H13">
        <f>PPCL_Spot!P13</f>
        <v>0</v>
      </c>
      <c r="I13">
        <f>Bawana_NG!P13</f>
        <v>84.02388963473912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BRPL_ISGS_exbus!DM13</f>
        <v>613.19074553942244</v>
      </c>
      <c r="P13" s="36">
        <v>57.68</v>
      </c>
      <c r="Q13" s="36">
        <v>14.42</v>
      </c>
      <c r="R13" s="38">
        <v>0</v>
      </c>
      <c r="S13" s="38">
        <v>0</v>
      </c>
      <c r="T13" s="37">
        <f>SUMPRODUCT(LTA!J13:AN13,LTA!J$101:AN$101,LTA!J$103:AN$103)</f>
        <v>19.329999999999998</v>
      </c>
      <c r="U13" s="37">
        <f>SUMPRODUCT(LTA!J13:AN13,LTA!J$102:AN$102,LTA!J$103:AN$103)</f>
        <v>44.04</v>
      </c>
      <c r="V13" s="66">
        <f>SUMPRODUCT(MTOA!B13:G13,MTOA!B$102:G$102,MTOA!B$103:G$103)</f>
        <v>0</v>
      </c>
      <c r="W13" s="66">
        <f>SUMPRODUCT(MTOA!B13:G13,MTOA!B$101:G$101,MTOA!B$103:G$103)</f>
        <v>0</v>
      </c>
      <c r="X13">
        <v>0</v>
      </c>
      <c r="Y13" s="34">
        <f>IEX!H13</f>
        <v>0</v>
      </c>
      <c r="Z13" s="34">
        <f>IEX!N13</f>
        <v>0</v>
      </c>
      <c r="AA13" s="75">
        <f>STOA!H13</f>
        <v>0.34</v>
      </c>
      <c r="AB13" s="75">
        <f>-STOA!N13</f>
        <v>-192.52999999999997</v>
      </c>
      <c r="AC13">
        <f t="shared" si="0"/>
        <v>9.2426282344158039</v>
      </c>
      <c r="AD13">
        <f t="shared" si="1"/>
        <v>704.37930481831199</v>
      </c>
      <c r="AE13">
        <f>'IDT-1'!B13</f>
        <v>0</v>
      </c>
      <c r="AF13" s="24"/>
      <c r="AG13">
        <f t="shared" si="2"/>
        <v>704.37930481831199</v>
      </c>
      <c r="AI13" s="34">
        <f>PXIL!H13</f>
        <v>0</v>
      </c>
      <c r="AJ13" s="34">
        <f>PXIL!N13</f>
        <v>0</v>
      </c>
      <c r="AK13" s="34">
        <f>RTM_IEX!H13</f>
        <v>50.95</v>
      </c>
      <c r="AL13" s="34">
        <f>RTM_IEX!N13</f>
        <v>0</v>
      </c>
      <c r="AM13" s="34">
        <f>RTM_PXI!H13</f>
        <v>0</v>
      </c>
      <c r="AN13" s="34">
        <f>RTM_PXI!N13</f>
        <v>0</v>
      </c>
      <c r="AO13" s="148">
        <f>GDAM_IEX!H13</f>
        <v>0</v>
      </c>
      <c r="AP13" s="148">
        <f>GDAM_IEX!N13</f>
        <v>0</v>
      </c>
      <c r="AQ13" s="148">
        <f>GDAM_PXI!H13</f>
        <v>0</v>
      </c>
      <c r="AR13" s="148">
        <f>GDAM_PXI!N13</f>
        <v>0</v>
      </c>
      <c r="AS13">
        <f>HPX!H13</f>
        <v>0</v>
      </c>
      <c r="AT13">
        <f>HPX!N13</f>
        <v>0</v>
      </c>
      <c r="AU13">
        <v>11</v>
      </c>
    </row>
    <row r="14" spans="1:47">
      <c r="A14" t="s">
        <v>56</v>
      </c>
      <c r="D14">
        <f>TWEPL!P14</f>
        <v>10.638599999999999</v>
      </c>
      <c r="E14">
        <f>GT_NG!P14</f>
        <v>11.538697878566206</v>
      </c>
      <c r="F14">
        <f>GT_Spot!P14</f>
        <v>0</v>
      </c>
      <c r="G14">
        <f>PPCL_NG!P14</f>
        <v>0</v>
      </c>
      <c r="H14">
        <f>PPCL_Spot!P14</f>
        <v>0</v>
      </c>
      <c r="I14">
        <f>Bawana_NG!P14</f>
        <v>84.02388963473912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BRPL_ISGS_exbus!DM14</f>
        <v>613.19074553942244</v>
      </c>
      <c r="P14" s="36">
        <v>57.68</v>
      </c>
      <c r="Q14" s="36">
        <v>14.42</v>
      </c>
      <c r="R14" s="38">
        <v>0</v>
      </c>
      <c r="S14" s="38">
        <v>0</v>
      </c>
      <c r="T14" s="37">
        <f>SUMPRODUCT(LTA!J14:AN14,LTA!J$101:AN$101,LTA!J$103:AN$103)</f>
        <v>19.329999999999998</v>
      </c>
      <c r="U14" s="37">
        <f>SUMPRODUCT(LTA!J14:AN14,LTA!J$102:AN$102,LTA!J$103:AN$103)</f>
        <v>44.04</v>
      </c>
      <c r="V14" s="66">
        <f>SUMPRODUCT(MTOA!B14:G14,MTOA!B$102:G$102,MTOA!B$103:G$103)</f>
        <v>0</v>
      </c>
      <c r="W14" s="66">
        <f>SUMPRODUCT(MTOA!B14:G14,MTOA!B$101:G$101,MTOA!B$103:G$103)</f>
        <v>0</v>
      </c>
      <c r="X14">
        <v>0</v>
      </c>
      <c r="Y14" s="34">
        <f>IEX!H14</f>
        <v>0</v>
      </c>
      <c r="Z14" s="34">
        <f>IEX!N14</f>
        <v>0</v>
      </c>
      <c r="AA14" s="75">
        <f>STOA!H14</f>
        <v>0.34</v>
      </c>
      <c r="AB14" s="75">
        <f>-STOA!N14</f>
        <v>-192.52999999999997</v>
      </c>
      <c r="AC14">
        <f t="shared" si="0"/>
        <v>9.2022242344158034</v>
      </c>
      <c r="AD14">
        <f t="shared" si="1"/>
        <v>699.6097088183119</v>
      </c>
      <c r="AE14">
        <f>'IDT-1'!B14</f>
        <v>0</v>
      </c>
      <c r="AF14" s="24"/>
      <c r="AG14">
        <f t="shared" si="2"/>
        <v>699.6097088183119</v>
      </c>
      <c r="AI14" s="34">
        <f>PXIL!H14</f>
        <v>0</v>
      </c>
      <c r="AJ14" s="34">
        <f>PXIL!N14</f>
        <v>0</v>
      </c>
      <c r="AK14" s="34">
        <f>RTM_IEX!H14</f>
        <v>46.14</v>
      </c>
      <c r="AL14" s="34">
        <f>RTM_IEX!N14</f>
        <v>0</v>
      </c>
      <c r="AM14" s="34">
        <f>RTM_PXI!H14</f>
        <v>0</v>
      </c>
      <c r="AN14" s="34">
        <f>RTM_PXI!N14</f>
        <v>0</v>
      </c>
      <c r="AO14" s="148">
        <f>GDAM_IEX!H14</f>
        <v>0</v>
      </c>
      <c r="AP14" s="148">
        <f>GDAM_IEX!N14</f>
        <v>0</v>
      </c>
      <c r="AQ14" s="148">
        <f>GDAM_PXI!H14</f>
        <v>0</v>
      </c>
      <c r="AR14" s="148">
        <f>GDAM_PXI!N14</f>
        <v>0</v>
      </c>
      <c r="AS14">
        <f>HPX!H14</f>
        <v>0</v>
      </c>
      <c r="AT14">
        <f>HPX!N14</f>
        <v>0</v>
      </c>
      <c r="AU14">
        <v>12</v>
      </c>
    </row>
    <row r="15" spans="1:47">
      <c r="A15" t="s">
        <v>57</v>
      </c>
      <c r="D15">
        <f>TWEPL!P15</f>
        <v>10.638599999999999</v>
      </c>
      <c r="E15">
        <f>GT_NG!P15</f>
        <v>11.538697878566206</v>
      </c>
      <c r="F15">
        <f>GT_Spot!P15</f>
        <v>0</v>
      </c>
      <c r="G15">
        <f>PPCL_NG!P15</f>
        <v>0</v>
      </c>
      <c r="H15">
        <f>PPCL_Spot!P15</f>
        <v>0</v>
      </c>
      <c r="I15">
        <f>Bawana_NG!P15</f>
        <v>84.02388963473912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BRPL_ISGS_exbus!DM15</f>
        <v>613.41579915493583</v>
      </c>
      <c r="P15" s="36">
        <v>57.68</v>
      </c>
      <c r="Q15" s="36">
        <v>14.42</v>
      </c>
      <c r="R15" s="38">
        <v>0</v>
      </c>
      <c r="S15" s="38">
        <v>0</v>
      </c>
      <c r="T15" s="37">
        <f>SUMPRODUCT(LTA!J15:AN15,LTA!J$101:AN$101,LTA!J$103:AN$103)</f>
        <v>19.329999999999998</v>
      </c>
      <c r="U15" s="37">
        <f>SUMPRODUCT(LTA!J15:AN15,LTA!J$102:AN$102,LTA!J$103:AN$103)</f>
        <v>44.04</v>
      </c>
      <c r="V15" s="66">
        <f>SUMPRODUCT(MTOA!B15:G15,MTOA!B$102:G$102,MTOA!B$103:G$103)</f>
        <v>0</v>
      </c>
      <c r="W15" s="66">
        <f>SUMPRODUCT(MTOA!B15:G15,MTOA!B$101:G$101,MTOA!B$103:G$103)</f>
        <v>0</v>
      </c>
      <c r="X15">
        <v>0</v>
      </c>
      <c r="Y15" s="34">
        <f>IEX!H15</f>
        <v>0</v>
      </c>
      <c r="Z15" s="34">
        <f>IEX!N15</f>
        <v>0</v>
      </c>
      <c r="AA15" s="75">
        <f>STOA!H15</f>
        <v>0.34</v>
      </c>
      <c r="AB15" s="75">
        <f>-STOA!N15</f>
        <v>-192.52999999999997</v>
      </c>
      <c r="AC15">
        <f t="shared" si="0"/>
        <v>9.1395186847861165</v>
      </c>
      <c r="AD15">
        <f t="shared" si="1"/>
        <v>692.20746798345499</v>
      </c>
      <c r="AE15">
        <f>'IDT-1'!B15</f>
        <v>0</v>
      </c>
      <c r="AF15" s="24"/>
      <c r="AG15">
        <f t="shared" si="2"/>
        <v>692.20746798345499</v>
      </c>
      <c r="AI15" s="34">
        <f>PXIL!H15</f>
        <v>0</v>
      </c>
      <c r="AJ15" s="34">
        <f>PXIL!N15</f>
        <v>0</v>
      </c>
      <c r="AK15" s="34">
        <f>RTM_IEX!H15</f>
        <v>38.450000000000003</v>
      </c>
      <c r="AL15" s="34">
        <f>RTM_IEX!N15</f>
        <v>0</v>
      </c>
      <c r="AM15" s="34">
        <f>RTM_PXI!H15</f>
        <v>0</v>
      </c>
      <c r="AN15" s="34">
        <f>RTM_PXI!N15</f>
        <v>0</v>
      </c>
      <c r="AO15" s="148">
        <f>GDAM_IEX!H15</f>
        <v>0</v>
      </c>
      <c r="AP15" s="148">
        <f>GDAM_IEX!N15</f>
        <v>0</v>
      </c>
      <c r="AQ15" s="148">
        <f>GDAM_PXI!H15</f>
        <v>0</v>
      </c>
      <c r="AR15" s="148">
        <f>GDAM_PXI!N15</f>
        <v>0</v>
      </c>
      <c r="AS15">
        <f>HPX!H15</f>
        <v>0</v>
      </c>
      <c r="AT15">
        <f>HPX!N15</f>
        <v>0</v>
      </c>
      <c r="AU15">
        <v>13</v>
      </c>
    </row>
    <row r="16" spans="1:47">
      <c r="A16" t="s">
        <v>58</v>
      </c>
      <c r="D16">
        <f>TWEPL!P16</f>
        <v>10.638599999999999</v>
      </c>
      <c r="E16">
        <f>GT_NG!P16</f>
        <v>11.538697878566206</v>
      </c>
      <c r="F16">
        <f>GT_Spot!P16</f>
        <v>0</v>
      </c>
      <c r="G16">
        <f>PPCL_NG!P16</f>
        <v>0</v>
      </c>
      <c r="H16">
        <f>PPCL_Spot!P16</f>
        <v>0</v>
      </c>
      <c r="I16">
        <f>Bawana_NG!P16</f>
        <v>84.02388963473912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BRPL_ISGS_exbus!DM16</f>
        <v>613.41579915493583</v>
      </c>
      <c r="P16" s="36">
        <v>57.68</v>
      </c>
      <c r="Q16" s="36">
        <v>14.42</v>
      </c>
      <c r="R16" s="38">
        <v>0</v>
      </c>
      <c r="S16" s="38">
        <v>0</v>
      </c>
      <c r="T16" s="37">
        <f>SUMPRODUCT(LTA!J16:AN16,LTA!J$101:AN$101,LTA!J$103:AN$103)</f>
        <v>19.329999999999998</v>
      </c>
      <c r="U16" s="37">
        <f>SUMPRODUCT(LTA!J16:AN16,LTA!J$102:AN$102,LTA!J$103:AN$103)</f>
        <v>44.04</v>
      </c>
      <c r="V16" s="66">
        <f>SUMPRODUCT(MTOA!B16:G16,MTOA!B$102:G$102,MTOA!B$103:G$103)</f>
        <v>0</v>
      </c>
      <c r="W16" s="66">
        <f>SUMPRODUCT(MTOA!B16:G16,MTOA!B$101:G$101,MTOA!B$103:G$103)</f>
        <v>0</v>
      </c>
      <c r="X16">
        <v>0</v>
      </c>
      <c r="Y16" s="34">
        <f>IEX!H16</f>
        <v>0</v>
      </c>
      <c r="Z16" s="34">
        <f>IEX!N16</f>
        <v>0</v>
      </c>
      <c r="AA16" s="75">
        <f>STOA!H16</f>
        <v>0.34</v>
      </c>
      <c r="AB16" s="75">
        <f>-STOA!N16</f>
        <v>-192.52999999999997</v>
      </c>
      <c r="AC16">
        <f t="shared" si="0"/>
        <v>9.1475826847861175</v>
      </c>
      <c r="AD16">
        <f t="shared" si="1"/>
        <v>693.15940398345492</v>
      </c>
      <c r="AE16">
        <f>'IDT-1'!B16</f>
        <v>0</v>
      </c>
      <c r="AF16" s="24"/>
      <c r="AG16">
        <f t="shared" si="2"/>
        <v>693.15940398345492</v>
      </c>
      <c r="AI16" s="34">
        <f>PXIL!H16</f>
        <v>0</v>
      </c>
      <c r="AJ16" s="34">
        <f>PXIL!N16</f>
        <v>0</v>
      </c>
      <c r="AK16" s="34">
        <f>RTM_IEX!H16</f>
        <v>39.409999999999997</v>
      </c>
      <c r="AL16" s="34">
        <f>RTM_IEX!N16</f>
        <v>0</v>
      </c>
      <c r="AM16" s="34">
        <f>RTM_PXI!H16</f>
        <v>0</v>
      </c>
      <c r="AN16" s="34">
        <f>RTM_PXI!N16</f>
        <v>0</v>
      </c>
      <c r="AO16" s="148">
        <f>GDAM_IEX!H16</f>
        <v>0</v>
      </c>
      <c r="AP16" s="148">
        <f>GDAM_IEX!N16</f>
        <v>0</v>
      </c>
      <c r="AQ16" s="148">
        <f>GDAM_PXI!H16</f>
        <v>0</v>
      </c>
      <c r="AR16" s="148">
        <f>GDAM_PXI!N16</f>
        <v>0</v>
      </c>
      <c r="AS16">
        <f>HPX!H16</f>
        <v>0</v>
      </c>
      <c r="AT16">
        <f>HPX!N16</f>
        <v>0</v>
      </c>
      <c r="AU16">
        <v>14</v>
      </c>
    </row>
    <row r="17" spans="1:47">
      <c r="A17" t="s">
        <v>59</v>
      </c>
      <c r="D17">
        <f>TWEPL!P17</f>
        <v>10.638599999999999</v>
      </c>
      <c r="E17">
        <f>GT_NG!P17</f>
        <v>11.538697878566206</v>
      </c>
      <c r="F17">
        <f>GT_Spot!P17</f>
        <v>0</v>
      </c>
      <c r="G17">
        <f>PPCL_NG!P17</f>
        <v>0</v>
      </c>
      <c r="H17">
        <f>PPCL_Spot!P17</f>
        <v>0</v>
      </c>
      <c r="I17">
        <f>Bawana_NG!P17</f>
        <v>84.02388963473912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BRPL_ISGS_exbus!DM17</f>
        <v>613.41579915493583</v>
      </c>
      <c r="P17" s="36">
        <v>57.68</v>
      </c>
      <c r="Q17" s="36">
        <v>14.42</v>
      </c>
      <c r="R17" s="38">
        <v>0</v>
      </c>
      <c r="S17" s="38">
        <v>0</v>
      </c>
      <c r="T17" s="37">
        <f>SUMPRODUCT(LTA!J17:AN17,LTA!J$101:AN$101,LTA!J$103:AN$103)</f>
        <v>19.329999999999998</v>
      </c>
      <c r="U17" s="37">
        <f>SUMPRODUCT(LTA!J17:AN17,LTA!J$102:AN$102,LTA!J$103:AN$103)</f>
        <v>44.04</v>
      </c>
      <c r="V17" s="66">
        <f>SUMPRODUCT(MTOA!B17:G17,MTOA!B$102:G$102,MTOA!B$103:G$103)</f>
        <v>0</v>
      </c>
      <c r="W17" s="66">
        <f>SUMPRODUCT(MTOA!B17:G17,MTOA!B$101:G$101,MTOA!B$103:G$103)</f>
        <v>0</v>
      </c>
      <c r="X17">
        <v>0</v>
      </c>
      <c r="Y17" s="34">
        <f>IEX!H17</f>
        <v>0</v>
      </c>
      <c r="Z17" s="34">
        <f>IEX!N17</f>
        <v>0</v>
      </c>
      <c r="AA17" s="75">
        <f>STOA!H17</f>
        <v>0.34</v>
      </c>
      <c r="AB17" s="75">
        <f>-STOA!N17</f>
        <v>-192.52999999999997</v>
      </c>
      <c r="AC17">
        <f t="shared" si="0"/>
        <v>9.1879866847861162</v>
      </c>
      <c r="AD17">
        <f t="shared" si="1"/>
        <v>697.92899998345501</v>
      </c>
      <c r="AE17">
        <f>'IDT-1'!B17</f>
        <v>0</v>
      </c>
      <c r="AF17" s="24"/>
      <c r="AG17">
        <f t="shared" si="2"/>
        <v>697.92899998345501</v>
      </c>
      <c r="AI17" s="34">
        <f>PXIL!H17</f>
        <v>0</v>
      </c>
      <c r="AJ17" s="34">
        <f>PXIL!N17</f>
        <v>0</v>
      </c>
      <c r="AK17" s="34">
        <f>RTM_IEX!H17</f>
        <v>44.22</v>
      </c>
      <c r="AL17" s="34">
        <f>RTM_IEX!N17</f>
        <v>0</v>
      </c>
      <c r="AM17" s="34">
        <f>RTM_PXI!H17</f>
        <v>0</v>
      </c>
      <c r="AN17" s="34">
        <f>RTM_PXI!N17</f>
        <v>0</v>
      </c>
      <c r="AO17" s="148">
        <f>GDAM_IEX!H17</f>
        <v>0</v>
      </c>
      <c r="AP17" s="148">
        <f>GDAM_IEX!N17</f>
        <v>0</v>
      </c>
      <c r="AQ17" s="148">
        <f>GDAM_PXI!H17</f>
        <v>0</v>
      </c>
      <c r="AR17" s="148">
        <f>GDAM_PXI!N17</f>
        <v>0</v>
      </c>
      <c r="AS17">
        <f>HPX!H17</f>
        <v>0</v>
      </c>
      <c r="AT17">
        <f>HPX!N17</f>
        <v>0</v>
      </c>
      <c r="AU17">
        <v>15</v>
      </c>
    </row>
    <row r="18" spans="1:47">
      <c r="A18" t="s">
        <v>60</v>
      </c>
      <c r="D18">
        <f>TWEPL!P18</f>
        <v>10.638599999999999</v>
      </c>
      <c r="E18">
        <f>GT_NG!P18</f>
        <v>11.538697878566206</v>
      </c>
      <c r="F18">
        <f>GT_Spot!P18</f>
        <v>0</v>
      </c>
      <c r="G18">
        <f>PPCL_NG!P18</f>
        <v>0</v>
      </c>
      <c r="H18">
        <f>PPCL_Spot!P18</f>
        <v>0</v>
      </c>
      <c r="I18">
        <f>Bawana_NG!P18</f>
        <v>84.02388963473912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BRPL_ISGS_exbus!DM18</f>
        <v>613.41579915493583</v>
      </c>
      <c r="P18" s="36">
        <v>57.68</v>
      </c>
      <c r="Q18" s="36">
        <v>14.42</v>
      </c>
      <c r="R18" s="38">
        <v>0</v>
      </c>
      <c r="S18" s="38">
        <v>0</v>
      </c>
      <c r="T18" s="37">
        <f>SUMPRODUCT(LTA!J18:AN18,LTA!J$101:AN$101,LTA!J$103:AN$103)</f>
        <v>19.329999999999998</v>
      </c>
      <c r="U18" s="37">
        <f>SUMPRODUCT(LTA!J18:AN18,LTA!J$102:AN$102,LTA!J$103:AN$103)</f>
        <v>44.04</v>
      </c>
      <c r="V18" s="66">
        <f>SUMPRODUCT(MTOA!B18:G18,MTOA!B$102:G$102,MTOA!B$103:G$103)</f>
        <v>0</v>
      </c>
      <c r="W18" s="66">
        <f>SUMPRODUCT(MTOA!B18:G18,MTOA!B$101:G$101,MTOA!B$103:G$103)</f>
        <v>0</v>
      </c>
      <c r="X18">
        <v>0</v>
      </c>
      <c r="Y18" s="34">
        <f>IEX!H18</f>
        <v>0</v>
      </c>
      <c r="Z18" s="34">
        <f>IEX!N18</f>
        <v>0</v>
      </c>
      <c r="AA18" s="75">
        <f>STOA!H18</f>
        <v>0.34</v>
      </c>
      <c r="AB18" s="75">
        <f>-STOA!N18</f>
        <v>-192.52999999999997</v>
      </c>
      <c r="AC18">
        <f t="shared" si="0"/>
        <v>9.2445186847861169</v>
      </c>
      <c r="AD18">
        <f t="shared" si="1"/>
        <v>704.60246798345497</v>
      </c>
      <c r="AE18">
        <f>'IDT-1'!B18</f>
        <v>0</v>
      </c>
      <c r="AF18" s="24"/>
      <c r="AG18">
        <f t="shared" si="2"/>
        <v>704.60246798345497</v>
      </c>
      <c r="AI18" s="34">
        <f>PXIL!H18</f>
        <v>0</v>
      </c>
      <c r="AJ18" s="34">
        <f>PXIL!N18</f>
        <v>0</v>
      </c>
      <c r="AK18" s="34">
        <f>RTM_IEX!H18</f>
        <v>50.95</v>
      </c>
      <c r="AL18" s="34">
        <f>RTM_IEX!N18</f>
        <v>0</v>
      </c>
      <c r="AM18" s="34">
        <f>RTM_PXI!H18</f>
        <v>0</v>
      </c>
      <c r="AN18" s="34">
        <f>RTM_PXI!N18</f>
        <v>0</v>
      </c>
      <c r="AO18" s="148">
        <f>GDAM_IEX!H18</f>
        <v>0</v>
      </c>
      <c r="AP18" s="148">
        <f>GDAM_IEX!N18</f>
        <v>0</v>
      </c>
      <c r="AQ18" s="148">
        <f>GDAM_PXI!H18</f>
        <v>0</v>
      </c>
      <c r="AR18" s="148">
        <f>GDAM_PXI!N18</f>
        <v>0</v>
      </c>
      <c r="AS18">
        <f>HPX!H18</f>
        <v>0</v>
      </c>
      <c r="AT18">
        <f>HPX!N18</f>
        <v>0</v>
      </c>
      <c r="AU18">
        <v>16</v>
      </c>
    </row>
    <row r="19" spans="1:47">
      <c r="A19" t="s">
        <v>61</v>
      </c>
      <c r="D19">
        <f>TWEPL!P19</f>
        <v>10.638599999999999</v>
      </c>
      <c r="E19">
        <f>GT_NG!P19</f>
        <v>11.538697878566206</v>
      </c>
      <c r="F19">
        <f>GT_Spot!P19</f>
        <v>0</v>
      </c>
      <c r="G19">
        <f>PPCL_NG!P19</f>
        <v>0</v>
      </c>
      <c r="H19">
        <f>PPCL_Spot!P19</f>
        <v>0</v>
      </c>
      <c r="I19">
        <f>Bawana_NG!P19</f>
        <v>84.02388963473912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BRPL_ISGS_exbus!DM19</f>
        <v>683.66341328271335</v>
      </c>
      <c r="P19" s="36">
        <v>57.68</v>
      </c>
      <c r="Q19" s="36">
        <v>14.42</v>
      </c>
      <c r="R19" s="38">
        <v>0</v>
      </c>
      <c r="S19" s="38">
        <v>0</v>
      </c>
      <c r="T19" s="37">
        <f>SUMPRODUCT(LTA!J19:AN19,LTA!J$101:AN$101,LTA!J$103:AN$103)</f>
        <v>19.329999999999998</v>
      </c>
      <c r="U19" s="37">
        <f>SUMPRODUCT(LTA!J19:AN19,LTA!J$102:AN$102,LTA!J$103:AN$103)</f>
        <v>44.04</v>
      </c>
      <c r="V19" s="66">
        <f>SUMPRODUCT(MTOA!B19:G19,MTOA!B$102:G$102,MTOA!B$103:G$103)</f>
        <v>0</v>
      </c>
      <c r="W19" s="66">
        <f>SUMPRODUCT(MTOA!B19:G19,MTOA!B$101:G$101,MTOA!B$103:G$103)</f>
        <v>0</v>
      </c>
      <c r="X19">
        <v>0</v>
      </c>
      <c r="Y19" s="34">
        <f>IEX!H19</f>
        <v>0</v>
      </c>
      <c r="Z19" s="34">
        <f>IEX!N19</f>
        <v>0</v>
      </c>
      <c r="AA19" s="75">
        <f>STOA!H19</f>
        <v>0.38</v>
      </c>
      <c r="AB19" s="75">
        <f>-STOA!N19</f>
        <v>-192.52999999999997</v>
      </c>
      <c r="AC19">
        <f t="shared" si="0"/>
        <v>9.4069546434594464</v>
      </c>
      <c r="AD19">
        <f t="shared" si="1"/>
        <v>723.7776461525591</v>
      </c>
      <c r="AE19">
        <f>'IDT-1'!B19</f>
        <v>0</v>
      </c>
      <c r="AF19" s="24"/>
      <c r="AG19">
        <f t="shared" si="2"/>
        <v>723.7776461525591</v>
      </c>
      <c r="AI19" s="34">
        <f>PXIL!H19</f>
        <v>0</v>
      </c>
      <c r="AJ19" s="34">
        <f>PXIL!N19</f>
        <v>0</v>
      </c>
      <c r="AK19" s="34">
        <f>RTM_IEX!H19</f>
        <v>0</v>
      </c>
      <c r="AL19" s="34">
        <f>RTM_IEX!N19</f>
        <v>0</v>
      </c>
      <c r="AM19" s="34">
        <f>RTM_PXI!H19</f>
        <v>0</v>
      </c>
      <c r="AN19" s="34">
        <f>RTM_PXI!N19</f>
        <v>0</v>
      </c>
      <c r="AO19" s="148">
        <f>GDAM_IEX!H19</f>
        <v>0</v>
      </c>
      <c r="AP19" s="148">
        <f>GDAM_IEX!N19</f>
        <v>0</v>
      </c>
      <c r="AQ19" s="148">
        <f>GDAM_PXI!H19</f>
        <v>0</v>
      </c>
      <c r="AR19" s="148">
        <f>GDAM_PXI!N19</f>
        <v>0</v>
      </c>
      <c r="AS19">
        <f>HPX!H19</f>
        <v>0</v>
      </c>
      <c r="AT19">
        <f>HPX!N19</f>
        <v>0</v>
      </c>
      <c r="AU19">
        <v>17</v>
      </c>
    </row>
    <row r="20" spans="1:47">
      <c r="A20" t="s">
        <v>62</v>
      </c>
      <c r="D20">
        <f>TWEPL!P20</f>
        <v>10.638599999999999</v>
      </c>
      <c r="E20">
        <f>GT_NG!P20</f>
        <v>11.538697878566206</v>
      </c>
      <c r="F20">
        <f>GT_Spot!P20</f>
        <v>0</v>
      </c>
      <c r="G20">
        <f>PPCL_NG!P20</f>
        <v>0</v>
      </c>
      <c r="H20">
        <f>PPCL_Spot!P20</f>
        <v>0</v>
      </c>
      <c r="I20">
        <f>Bawana_NG!P20</f>
        <v>84.02388963473912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BRPL_ISGS_exbus!DM20</f>
        <v>695.06128328271336</v>
      </c>
      <c r="P20" s="36">
        <v>57.68</v>
      </c>
      <c r="Q20" s="36">
        <v>14.42</v>
      </c>
      <c r="R20" s="38">
        <v>0</v>
      </c>
      <c r="S20" s="38">
        <v>0</v>
      </c>
      <c r="T20" s="37">
        <f>SUMPRODUCT(LTA!J20:AN20,LTA!J$101:AN$101,LTA!J$103:AN$103)</f>
        <v>19.329999999999998</v>
      </c>
      <c r="U20" s="37">
        <f>SUMPRODUCT(LTA!J20:AN20,LTA!J$102:AN$102,LTA!J$103:AN$103)</f>
        <v>43.03</v>
      </c>
      <c r="V20" s="66">
        <f>SUMPRODUCT(MTOA!B20:G20,MTOA!B$102:G$102,MTOA!B$103:G$103)</f>
        <v>0</v>
      </c>
      <c r="W20" s="66">
        <f>SUMPRODUCT(MTOA!B20:G20,MTOA!B$101:G$101,MTOA!B$103:G$103)</f>
        <v>0</v>
      </c>
      <c r="X20">
        <v>0</v>
      </c>
      <c r="Y20" s="34">
        <f>IEX!H20</f>
        <v>0</v>
      </c>
      <c r="Z20" s="34">
        <f>IEX!N20</f>
        <v>0</v>
      </c>
      <c r="AA20" s="75">
        <f>STOA!H20</f>
        <v>0.38</v>
      </c>
      <c r="AB20" s="75">
        <f>-STOA!N20</f>
        <v>-192.52999999999997</v>
      </c>
      <c r="AC20">
        <f t="shared" si="0"/>
        <v>9.5507447514594475</v>
      </c>
      <c r="AD20">
        <f t="shared" si="1"/>
        <v>740.75172604455918</v>
      </c>
      <c r="AE20">
        <f>'IDT-1'!B20</f>
        <v>0</v>
      </c>
      <c r="AF20" s="24"/>
      <c r="AG20">
        <f t="shared" si="2"/>
        <v>740.75172604455918</v>
      </c>
      <c r="AI20" s="34">
        <f>PXIL!H20</f>
        <v>0</v>
      </c>
      <c r="AJ20" s="34">
        <f>PXIL!N20</f>
        <v>0</v>
      </c>
      <c r="AK20" s="34">
        <f>RTM_IEX!H20</f>
        <v>6.73</v>
      </c>
      <c r="AL20" s="34">
        <f>RTM_IEX!N20</f>
        <v>0</v>
      </c>
      <c r="AM20" s="34">
        <f>RTM_PXI!H20</f>
        <v>0</v>
      </c>
      <c r="AN20" s="34">
        <f>RTM_PXI!N20</f>
        <v>0</v>
      </c>
      <c r="AO20" s="148">
        <f>GDAM_IEX!H20</f>
        <v>0</v>
      </c>
      <c r="AP20" s="148">
        <f>GDAM_IEX!N20</f>
        <v>0</v>
      </c>
      <c r="AQ20" s="148">
        <f>GDAM_PXI!H20</f>
        <v>0</v>
      </c>
      <c r="AR20" s="148">
        <f>GDAM_PXI!N20</f>
        <v>0</v>
      </c>
      <c r="AS20">
        <f>HPX!H20</f>
        <v>0</v>
      </c>
      <c r="AT20">
        <f>HPX!N20</f>
        <v>0</v>
      </c>
      <c r="AU20">
        <v>18</v>
      </c>
    </row>
    <row r="21" spans="1:47">
      <c r="A21" t="s">
        <v>63</v>
      </c>
      <c r="D21">
        <f>TWEPL!P21</f>
        <v>10.638599999999999</v>
      </c>
      <c r="E21">
        <f>GT_NG!P21</f>
        <v>11.538697878566206</v>
      </c>
      <c r="F21">
        <f>GT_Spot!P21</f>
        <v>0</v>
      </c>
      <c r="G21">
        <f>PPCL_NG!P21</f>
        <v>0</v>
      </c>
      <c r="H21">
        <f>PPCL_Spot!P21</f>
        <v>0</v>
      </c>
      <c r="I21">
        <f>Bawana_NG!P21</f>
        <v>84.02388963473912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BRPL_ISGS_exbus!DM21</f>
        <v>702.05642728271334</v>
      </c>
      <c r="P21" s="36">
        <v>57.68</v>
      </c>
      <c r="Q21" s="36">
        <v>14.42</v>
      </c>
      <c r="R21" s="38">
        <v>0</v>
      </c>
      <c r="S21" s="38">
        <v>0</v>
      </c>
      <c r="T21" s="37">
        <f>SUMPRODUCT(LTA!J21:AN21,LTA!J$101:AN$101,LTA!J$103:AN$103)</f>
        <v>19.329999999999998</v>
      </c>
      <c r="U21" s="37">
        <f>SUMPRODUCT(LTA!J21:AN21,LTA!J$102:AN$102,LTA!J$103:AN$103)</f>
        <v>43.03</v>
      </c>
      <c r="V21" s="66">
        <f>SUMPRODUCT(MTOA!B21:G21,MTOA!B$102:G$102,MTOA!B$103:G$103)</f>
        <v>0</v>
      </c>
      <c r="W21" s="66">
        <f>SUMPRODUCT(MTOA!B21:G21,MTOA!B$101:G$101,MTOA!B$103:G$103)</f>
        <v>0</v>
      </c>
      <c r="X21">
        <v>0</v>
      </c>
      <c r="Y21" s="34">
        <f>IEX!H21</f>
        <v>0</v>
      </c>
      <c r="Z21" s="34">
        <f>IEX!N21</f>
        <v>0</v>
      </c>
      <c r="AA21" s="75">
        <f>STOA!H21</f>
        <v>0.38</v>
      </c>
      <c r="AB21" s="75">
        <f>-STOA!N21</f>
        <v>-192.52999999999997</v>
      </c>
      <c r="AC21">
        <f t="shared" si="0"/>
        <v>9.6982919610594465</v>
      </c>
      <c r="AD21">
        <f t="shared" si="1"/>
        <v>758.16932283495908</v>
      </c>
      <c r="AE21">
        <f>'IDT-1'!B21</f>
        <v>0</v>
      </c>
      <c r="AF21" s="24"/>
      <c r="AG21">
        <f t="shared" si="2"/>
        <v>758.16932283495908</v>
      </c>
      <c r="AI21" s="34">
        <f>PXIL!H21</f>
        <v>0</v>
      </c>
      <c r="AJ21" s="34">
        <f>PXIL!N21</f>
        <v>0</v>
      </c>
      <c r="AK21" s="34">
        <f>RTM_IEX!H21</f>
        <v>17.3</v>
      </c>
      <c r="AL21" s="34">
        <f>RTM_IEX!N21</f>
        <v>0</v>
      </c>
      <c r="AM21" s="34">
        <f>RTM_PXI!H21</f>
        <v>0</v>
      </c>
      <c r="AN21" s="34">
        <f>RTM_PXI!N21</f>
        <v>0</v>
      </c>
      <c r="AO21" s="148">
        <f>GDAM_IEX!H21</f>
        <v>0</v>
      </c>
      <c r="AP21" s="148">
        <f>GDAM_IEX!N21</f>
        <v>0</v>
      </c>
      <c r="AQ21" s="148">
        <f>GDAM_PXI!H21</f>
        <v>0</v>
      </c>
      <c r="AR21" s="148">
        <f>GDAM_PXI!N21</f>
        <v>0</v>
      </c>
      <c r="AS21">
        <f>HPX!H21</f>
        <v>0</v>
      </c>
      <c r="AT21">
        <f>HPX!N21</f>
        <v>0</v>
      </c>
      <c r="AU21">
        <v>19</v>
      </c>
    </row>
    <row r="22" spans="1:47">
      <c r="A22" t="s">
        <v>64</v>
      </c>
      <c r="D22">
        <f>TWEPL!P22</f>
        <v>10.638599999999999</v>
      </c>
      <c r="E22">
        <f>GT_NG!P22</f>
        <v>11.538697878566206</v>
      </c>
      <c r="F22">
        <f>GT_Spot!P22</f>
        <v>0</v>
      </c>
      <c r="G22">
        <f>PPCL_NG!P22</f>
        <v>0</v>
      </c>
      <c r="H22">
        <f>PPCL_Spot!P22</f>
        <v>0</v>
      </c>
      <c r="I22">
        <f>Bawana_NG!P22</f>
        <v>84.02388963473912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BRPL_ISGS_exbus!DM22</f>
        <v>702.05642728271334</v>
      </c>
      <c r="P22" s="36">
        <v>97.09</v>
      </c>
      <c r="Q22" s="36">
        <v>14.42</v>
      </c>
      <c r="R22" s="38">
        <v>0</v>
      </c>
      <c r="S22" s="38">
        <v>0</v>
      </c>
      <c r="T22" s="37">
        <f>SUMPRODUCT(LTA!J22:AN22,LTA!J$101:AN$101,LTA!J$103:AN$103)</f>
        <v>19.329999999999998</v>
      </c>
      <c r="U22" s="37">
        <f>SUMPRODUCT(LTA!J22:AN22,LTA!J$102:AN$102,LTA!J$103:AN$103)</f>
        <v>43.03</v>
      </c>
      <c r="V22" s="66">
        <f>SUMPRODUCT(MTOA!B22:G22,MTOA!B$102:G$102,MTOA!B$103:G$103)</f>
        <v>0</v>
      </c>
      <c r="W22" s="66">
        <f>SUMPRODUCT(MTOA!B22:G22,MTOA!B$101:G$101,MTOA!B$103:G$103)</f>
        <v>0</v>
      </c>
      <c r="X22">
        <v>0</v>
      </c>
      <c r="Y22" s="34">
        <f>IEX!H22</f>
        <v>0</v>
      </c>
      <c r="Z22" s="34">
        <f>IEX!N22</f>
        <v>0</v>
      </c>
      <c r="AA22" s="75">
        <f>STOA!H22</f>
        <v>0.38</v>
      </c>
      <c r="AB22" s="75">
        <f>-STOA!N22</f>
        <v>-192.52999999999997</v>
      </c>
      <c r="AC22">
        <f t="shared" si="0"/>
        <v>9.9324839610594466</v>
      </c>
      <c r="AD22">
        <f t="shared" si="1"/>
        <v>785.81513083495918</v>
      </c>
      <c r="AE22">
        <f>'IDT-1'!B22</f>
        <v>0</v>
      </c>
      <c r="AF22" s="24"/>
      <c r="AG22">
        <f t="shared" si="2"/>
        <v>785.81513083495918</v>
      </c>
      <c r="AI22" s="34">
        <f>PXIL!H22</f>
        <v>0</v>
      </c>
      <c r="AJ22" s="34">
        <f>PXIL!N22</f>
        <v>0</v>
      </c>
      <c r="AK22" s="34">
        <f>RTM_IEX!H22</f>
        <v>5.77</v>
      </c>
      <c r="AL22" s="34">
        <f>RTM_IEX!N22</f>
        <v>0</v>
      </c>
      <c r="AM22" s="34">
        <f>RTM_PXI!H22</f>
        <v>0</v>
      </c>
      <c r="AN22" s="34">
        <f>RTM_PXI!N22</f>
        <v>0</v>
      </c>
      <c r="AO22" s="148">
        <f>GDAM_IEX!H22</f>
        <v>0</v>
      </c>
      <c r="AP22" s="148">
        <f>GDAM_IEX!N22</f>
        <v>0</v>
      </c>
      <c r="AQ22" s="148">
        <f>GDAM_PXI!H22</f>
        <v>0</v>
      </c>
      <c r="AR22" s="148">
        <f>GDAM_PXI!N22</f>
        <v>0</v>
      </c>
      <c r="AS22">
        <f>HPX!H22</f>
        <v>0</v>
      </c>
      <c r="AT22">
        <f>HPX!N22</f>
        <v>0</v>
      </c>
      <c r="AU22">
        <v>20</v>
      </c>
    </row>
    <row r="23" spans="1:47">
      <c r="A23" t="s">
        <v>65</v>
      </c>
      <c r="D23">
        <f>TWEPL!P23</f>
        <v>10.638599999999999</v>
      </c>
      <c r="E23">
        <f>GT_NG!P23</f>
        <v>11.538697878566206</v>
      </c>
      <c r="F23">
        <f>GT_Spot!P23</f>
        <v>0</v>
      </c>
      <c r="G23">
        <f>PPCL_NG!P23</f>
        <v>0</v>
      </c>
      <c r="H23">
        <f>PPCL_Spot!P23</f>
        <v>0</v>
      </c>
      <c r="I23">
        <f>Bawana_NG!P23</f>
        <v>84.02388963473912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BRPL_ISGS_exbus!DM23</f>
        <v>711.46414121940006</v>
      </c>
      <c r="P23" s="36">
        <v>117.5</v>
      </c>
      <c r="Q23" s="36">
        <v>31.72</v>
      </c>
      <c r="R23" s="38">
        <v>0</v>
      </c>
      <c r="S23" s="38">
        <v>0</v>
      </c>
      <c r="T23" s="37">
        <f>SUMPRODUCT(LTA!J23:AN23,LTA!J$101:AN$101,LTA!J$103:AN$103)</f>
        <v>19.329999999999998</v>
      </c>
      <c r="U23" s="37">
        <f>SUMPRODUCT(LTA!J23:AN23,LTA!J$102:AN$102,LTA!J$103:AN$103)</f>
        <v>43.03</v>
      </c>
      <c r="V23" s="66">
        <f>SUMPRODUCT(MTOA!B23:G23,MTOA!B$102:G$102,MTOA!B$103:G$103)</f>
        <v>0</v>
      </c>
      <c r="W23" s="66">
        <f>SUMPRODUCT(MTOA!B23:G23,MTOA!B$101:G$101,MTOA!B$103:G$103)</f>
        <v>0</v>
      </c>
      <c r="X23">
        <v>0</v>
      </c>
      <c r="Y23" s="34">
        <f>IEX!H23</f>
        <v>0</v>
      </c>
      <c r="Z23" s="34">
        <f>IEX!N23</f>
        <v>0</v>
      </c>
      <c r="AA23" s="75">
        <f>STOA!H23</f>
        <v>0.38</v>
      </c>
      <c r="AB23" s="75">
        <f>-STOA!N23</f>
        <v>-192.52999999999997</v>
      </c>
      <c r="AC23">
        <f t="shared" si="0"/>
        <v>10.360528758127618</v>
      </c>
      <c r="AD23">
        <f t="shared" si="1"/>
        <v>836.344799974578</v>
      </c>
      <c r="AE23">
        <f>'IDT-1'!B23</f>
        <v>0</v>
      </c>
      <c r="AF23" s="24"/>
      <c r="AG23">
        <f t="shared" si="2"/>
        <v>836.344799974578</v>
      </c>
      <c r="AI23" s="34">
        <f>PXIL!H23</f>
        <v>0</v>
      </c>
      <c r="AJ23" s="34">
        <f>PXIL!N23</f>
        <v>0</v>
      </c>
      <c r="AK23" s="34">
        <f>RTM_IEX!H23</f>
        <v>9.61</v>
      </c>
      <c r="AL23" s="34">
        <f>RTM_IEX!N23</f>
        <v>0</v>
      </c>
      <c r="AM23" s="34">
        <f>RTM_PXI!H23</f>
        <v>0</v>
      </c>
      <c r="AN23" s="34">
        <f>RTM_PXI!N23</f>
        <v>0</v>
      </c>
      <c r="AO23" s="148">
        <f>GDAM_IEX!H23</f>
        <v>0</v>
      </c>
      <c r="AP23" s="148">
        <f>GDAM_IEX!N23</f>
        <v>0</v>
      </c>
      <c r="AQ23" s="148">
        <f>GDAM_PXI!H23</f>
        <v>0</v>
      </c>
      <c r="AR23" s="148">
        <f>GDAM_PXI!N23</f>
        <v>0</v>
      </c>
      <c r="AS23">
        <f>HPX!H23</f>
        <v>0</v>
      </c>
      <c r="AT23">
        <f>HPX!N23</f>
        <v>0</v>
      </c>
      <c r="AU23">
        <v>21</v>
      </c>
    </row>
    <row r="24" spans="1:47">
      <c r="A24" t="s">
        <v>66</v>
      </c>
      <c r="D24">
        <f>TWEPL!P24</f>
        <v>10.638599999999999</v>
      </c>
      <c r="E24">
        <f>GT_NG!P24</f>
        <v>11.538697878566206</v>
      </c>
      <c r="F24">
        <f>GT_Spot!P24</f>
        <v>0</v>
      </c>
      <c r="G24">
        <f>PPCL_NG!P24</f>
        <v>0</v>
      </c>
      <c r="H24">
        <f>PPCL_Spot!P24</f>
        <v>0</v>
      </c>
      <c r="I24">
        <f>Bawana_NG!P24</f>
        <v>84.02388963473912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BRPL_ISGS_exbus!DM24</f>
        <v>779.86365992186643</v>
      </c>
      <c r="P24" s="36">
        <v>117.5</v>
      </c>
      <c r="Q24" s="36">
        <v>38.089999999999996</v>
      </c>
      <c r="R24" s="38">
        <v>0</v>
      </c>
      <c r="S24" s="38">
        <v>0</v>
      </c>
      <c r="T24" s="37">
        <f>SUMPRODUCT(LTA!J24:AN24,LTA!J$101:AN$101,LTA!J$103:AN$103)</f>
        <v>19.329999999999998</v>
      </c>
      <c r="U24" s="37">
        <f>SUMPRODUCT(LTA!J24:AN24,LTA!J$102:AN$102,LTA!J$103:AN$103)</f>
        <v>43.03</v>
      </c>
      <c r="V24" s="66">
        <f>SUMPRODUCT(MTOA!B24:G24,MTOA!B$102:G$102,MTOA!B$103:G$103)</f>
        <v>0</v>
      </c>
      <c r="W24" s="66">
        <f>SUMPRODUCT(MTOA!B24:G24,MTOA!B$101:G$101,MTOA!B$103:G$103)</f>
        <v>0</v>
      </c>
      <c r="X24">
        <v>0</v>
      </c>
      <c r="Y24" s="34">
        <f>IEX!H24</f>
        <v>0</v>
      </c>
      <c r="Z24" s="34">
        <f>IEX!N24</f>
        <v>0</v>
      </c>
      <c r="AA24" s="75">
        <f>STOA!H24</f>
        <v>0.38</v>
      </c>
      <c r="AB24" s="75">
        <f>-STOA!N24</f>
        <v>-192.52999999999997</v>
      </c>
      <c r="AC24">
        <f t="shared" si="0"/>
        <v>10.950224503852777</v>
      </c>
      <c r="AD24">
        <f t="shared" si="1"/>
        <v>895.91462293131895</v>
      </c>
      <c r="AE24">
        <f>'IDT-1'!B24</f>
        <v>0</v>
      </c>
      <c r="AF24" s="24"/>
      <c r="AG24">
        <f t="shared" si="2"/>
        <v>895.91462293131895</v>
      </c>
      <c r="AI24" s="34">
        <f>PXIL!H24</f>
        <v>0</v>
      </c>
      <c r="AJ24" s="34">
        <f>PXIL!N24</f>
        <v>0</v>
      </c>
      <c r="AK24" s="34">
        <f>RTM_IEX!H24</f>
        <v>0</v>
      </c>
      <c r="AL24" s="34">
        <f>RTM_IEX!N24</f>
        <v>-5</v>
      </c>
      <c r="AM24" s="34">
        <f>RTM_PXI!H24</f>
        <v>0</v>
      </c>
      <c r="AN24" s="34">
        <f>RTM_PXI!N24</f>
        <v>0</v>
      </c>
      <c r="AO24" s="148">
        <f>GDAM_IEX!H24</f>
        <v>0</v>
      </c>
      <c r="AP24" s="148">
        <f>GDAM_IEX!N24</f>
        <v>0</v>
      </c>
      <c r="AQ24" s="148">
        <f>GDAM_PXI!H24</f>
        <v>0</v>
      </c>
      <c r="AR24" s="148">
        <f>GDAM_PXI!N24</f>
        <v>0</v>
      </c>
      <c r="AS24">
        <f>HPX!H24</f>
        <v>0</v>
      </c>
      <c r="AT24">
        <f>HPX!N24</f>
        <v>0</v>
      </c>
      <c r="AU24">
        <v>22</v>
      </c>
    </row>
    <row r="25" spans="1:47">
      <c r="A25" t="s">
        <v>67</v>
      </c>
      <c r="D25">
        <f>TWEPL!P25</f>
        <v>10.638599999999999</v>
      </c>
      <c r="E25">
        <f>GT_NG!P25</f>
        <v>11.538697878566206</v>
      </c>
      <c r="F25">
        <f>GT_Spot!P25</f>
        <v>0</v>
      </c>
      <c r="G25">
        <f>PPCL_NG!P25</f>
        <v>0</v>
      </c>
      <c r="H25">
        <f>PPCL_Spot!P25</f>
        <v>0</v>
      </c>
      <c r="I25">
        <f>Bawana_NG!P25</f>
        <v>84.02388963473912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BRPL_ISGS_exbus!DM25</f>
        <v>847.98804670747984</v>
      </c>
      <c r="P25" s="36">
        <v>117.5</v>
      </c>
      <c r="Q25" s="36">
        <v>38.089999999999996</v>
      </c>
      <c r="R25" s="38">
        <v>0</v>
      </c>
      <c r="S25" s="38">
        <v>0</v>
      </c>
      <c r="T25" s="37">
        <f>SUMPRODUCT(LTA!J25:AN25,LTA!J$101:AN$101,LTA!J$103:AN$103)</f>
        <v>19.329999999999998</v>
      </c>
      <c r="U25" s="37">
        <f>SUMPRODUCT(LTA!J25:AN25,LTA!J$102:AN$102,LTA!J$103:AN$103)</f>
        <v>43.03</v>
      </c>
      <c r="V25" s="66">
        <f>SUMPRODUCT(MTOA!B25:G25,MTOA!B$102:G$102,MTOA!B$103:G$103)</f>
        <v>0</v>
      </c>
      <c r="W25" s="66">
        <f>SUMPRODUCT(MTOA!B25:G25,MTOA!B$101:G$101,MTOA!B$103:G$103)</f>
        <v>0</v>
      </c>
      <c r="X25">
        <v>0</v>
      </c>
      <c r="Y25" s="34">
        <f>IEX!H25</f>
        <v>0</v>
      </c>
      <c r="Z25" s="34">
        <f>IEX!N25</f>
        <v>0</v>
      </c>
      <c r="AA25" s="75">
        <f>STOA!H25</f>
        <v>0.38</v>
      </c>
      <c r="AB25" s="75">
        <f>-STOA!N25</f>
        <v>-192.52999999999997</v>
      </c>
      <c r="AC25">
        <f t="shared" si="0"/>
        <v>11.556353983751487</v>
      </c>
      <c r="AD25">
        <f t="shared" si="1"/>
        <v>959.43288023703371</v>
      </c>
      <c r="AE25">
        <f>'IDT-1'!B25</f>
        <v>0</v>
      </c>
      <c r="AF25" s="24"/>
      <c r="AG25">
        <f t="shared" si="2"/>
        <v>959.43288023703371</v>
      </c>
      <c r="AI25" s="34">
        <f>PXIL!H25</f>
        <v>0</v>
      </c>
      <c r="AJ25" s="34">
        <f>PXIL!N25</f>
        <v>0</v>
      </c>
      <c r="AK25" s="34">
        <f>RTM_IEX!H25</f>
        <v>0</v>
      </c>
      <c r="AL25" s="34">
        <f>RTM_IEX!N25</f>
        <v>-9</v>
      </c>
      <c r="AM25" s="34">
        <f>RTM_PXI!H25</f>
        <v>0</v>
      </c>
      <c r="AN25" s="34">
        <f>RTM_PXI!N25</f>
        <v>0</v>
      </c>
      <c r="AO25" s="148">
        <f>GDAM_IEX!H25</f>
        <v>0</v>
      </c>
      <c r="AP25" s="148">
        <f>GDAM_IEX!N25</f>
        <v>0</v>
      </c>
      <c r="AQ25" s="148">
        <f>GDAM_PXI!H25</f>
        <v>0</v>
      </c>
      <c r="AR25" s="148">
        <f>GDAM_PXI!N25</f>
        <v>0</v>
      </c>
      <c r="AS25">
        <f>HPX!H25</f>
        <v>0</v>
      </c>
      <c r="AT25">
        <f>HPX!N25</f>
        <v>0</v>
      </c>
      <c r="AU25">
        <v>23</v>
      </c>
    </row>
    <row r="26" spans="1:47">
      <c r="A26" t="s">
        <v>68</v>
      </c>
      <c r="D26">
        <f>TWEPL!P26</f>
        <v>10.638599999999999</v>
      </c>
      <c r="E26">
        <f>GT_NG!P26</f>
        <v>11.538697878566206</v>
      </c>
      <c r="F26">
        <f>GT_Spot!P26</f>
        <v>0</v>
      </c>
      <c r="G26">
        <f>PPCL_NG!P26</f>
        <v>0</v>
      </c>
      <c r="H26">
        <f>PPCL_Spot!P26</f>
        <v>0</v>
      </c>
      <c r="I26">
        <f>Bawana_NG!P26</f>
        <v>84.02388963473912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BRPL_ISGS_exbus!DM26</f>
        <v>906.8225183403772</v>
      </c>
      <c r="P26" s="36">
        <v>117.5</v>
      </c>
      <c r="Q26" s="36">
        <v>38.089999999999996</v>
      </c>
      <c r="R26" s="38">
        <v>0</v>
      </c>
      <c r="S26" s="38">
        <v>0</v>
      </c>
      <c r="T26" s="37">
        <f>SUMPRODUCT(LTA!J26:AN26,LTA!J$101:AN$101,LTA!J$103:AN$103)</f>
        <v>19.329999999999998</v>
      </c>
      <c r="U26" s="37">
        <f>SUMPRODUCT(LTA!J26:AN26,LTA!J$102:AN$102,LTA!J$103:AN$103)</f>
        <v>43.03</v>
      </c>
      <c r="V26" s="66">
        <f>SUMPRODUCT(MTOA!B26:G26,MTOA!B$102:G$102,MTOA!B$103:G$103)</f>
        <v>0</v>
      </c>
      <c r="W26" s="66">
        <f>SUMPRODUCT(MTOA!B26:G26,MTOA!B$101:G$101,MTOA!B$103:G$103)</f>
        <v>0</v>
      </c>
      <c r="X26">
        <v>0</v>
      </c>
      <c r="Y26" s="34">
        <f>IEX!H26</f>
        <v>0</v>
      </c>
      <c r="Z26" s="34">
        <f>IEX!N26</f>
        <v>0</v>
      </c>
      <c r="AA26" s="75">
        <f>STOA!H26</f>
        <v>0.38</v>
      </c>
      <c r="AB26" s="75">
        <f>-STOA!N26</f>
        <v>-192.52999999999997</v>
      </c>
      <c r="AC26">
        <f t="shared" si="0"/>
        <v>12.006663125943822</v>
      </c>
      <c r="AD26">
        <f t="shared" si="1"/>
        <v>1030.6670427277386</v>
      </c>
      <c r="AE26">
        <f>'IDT-1'!B26</f>
        <v>0</v>
      </c>
      <c r="AF26" s="24"/>
      <c r="AG26">
        <f t="shared" si="2"/>
        <v>1030.6670427277386</v>
      </c>
      <c r="AI26" s="34">
        <f>PXIL!H26</f>
        <v>0</v>
      </c>
      <c r="AJ26" s="34">
        <f>PXIL!N26</f>
        <v>0</v>
      </c>
      <c r="AK26" s="34">
        <f>RTM_IEX!H26</f>
        <v>3.85</v>
      </c>
      <c r="AL26" s="34">
        <f>RTM_IEX!N26</f>
        <v>0</v>
      </c>
      <c r="AM26" s="34">
        <f>RTM_PXI!H26</f>
        <v>0</v>
      </c>
      <c r="AN26" s="34">
        <f>RTM_PXI!N26</f>
        <v>0</v>
      </c>
      <c r="AO26" s="148">
        <f>GDAM_IEX!H26</f>
        <v>0</v>
      </c>
      <c r="AP26" s="148">
        <f>GDAM_IEX!N26</f>
        <v>0</v>
      </c>
      <c r="AQ26" s="148">
        <f>GDAM_PXI!H26</f>
        <v>0</v>
      </c>
      <c r="AR26" s="148">
        <f>GDAM_PXI!N26</f>
        <v>0</v>
      </c>
      <c r="AS26">
        <f>HPX!H26</f>
        <v>0</v>
      </c>
      <c r="AT26">
        <f>HPX!N26</f>
        <v>0</v>
      </c>
      <c r="AU26">
        <v>24</v>
      </c>
    </row>
    <row r="27" spans="1:47">
      <c r="A27" t="s">
        <v>69</v>
      </c>
      <c r="D27">
        <f>TWEPL!P27</f>
        <v>10.638599999999999</v>
      </c>
      <c r="E27">
        <f>GT_NG!P27</f>
        <v>11.538697878566206</v>
      </c>
      <c r="F27">
        <f>GT_Spot!P27</f>
        <v>0</v>
      </c>
      <c r="G27">
        <f>PPCL_NG!P27</f>
        <v>0</v>
      </c>
      <c r="H27">
        <f>PPCL_Spot!P27</f>
        <v>0</v>
      </c>
      <c r="I27">
        <f>Bawana_NG!P27</f>
        <v>84.02388963473912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BRPL_ISGS_exbus!DM27</f>
        <v>956.54077705527379</v>
      </c>
      <c r="P27" s="36">
        <v>117.5</v>
      </c>
      <c r="Q27" s="36">
        <v>38.089999999999996</v>
      </c>
      <c r="R27" s="38">
        <v>0</v>
      </c>
      <c r="S27" s="38">
        <v>0</v>
      </c>
      <c r="T27" s="37">
        <f>SUMPRODUCT(LTA!J27:AN27,LTA!J$101:AN$101,LTA!J$103:AN$103)</f>
        <v>19.329999999999998</v>
      </c>
      <c r="U27" s="37">
        <f>SUMPRODUCT(LTA!J27:AN27,LTA!J$102:AN$102,LTA!J$103:AN$103)</f>
        <v>43.03</v>
      </c>
      <c r="V27" s="66">
        <f>SUMPRODUCT(MTOA!B27:G27,MTOA!B$102:G$102,MTOA!B$103:G$103)</f>
        <v>0</v>
      </c>
      <c r="W27" s="66">
        <f>SUMPRODUCT(MTOA!B27:G27,MTOA!B$101:G$101,MTOA!B$103:G$103)</f>
        <v>0</v>
      </c>
      <c r="X27">
        <v>0</v>
      </c>
      <c r="Y27" s="34">
        <f>IEX!H27</f>
        <v>0</v>
      </c>
      <c r="Z27" s="34">
        <f>IEX!N27</f>
        <v>0</v>
      </c>
      <c r="AA27" s="75">
        <f>STOA!H27</f>
        <v>0.38</v>
      </c>
      <c r="AB27" s="75">
        <f>-STOA!N27</f>
        <v>-240.69</v>
      </c>
      <c r="AC27">
        <f t="shared" si="0"/>
        <v>13.429759455179612</v>
      </c>
      <c r="AD27">
        <f t="shared" si="1"/>
        <v>1101.9322051133993</v>
      </c>
      <c r="AE27">
        <f>'IDT-1'!B27</f>
        <v>0</v>
      </c>
      <c r="AF27" s="24"/>
      <c r="AG27">
        <f t="shared" si="2"/>
        <v>1101.9322051133993</v>
      </c>
      <c r="AI27" s="34">
        <f>PXIL!H27</f>
        <v>0</v>
      </c>
      <c r="AJ27" s="34">
        <f>PXIL!N27</f>
        <v>0</v>
      </c>
      <c r="AK27" s="34">
        <f>RTM_IEX!H27</f>
        <v>74.98</v>
      </c>
      <c r="AL27" s="34">
        <f>RTM_IEX!N27</f>
        <v>0</v>
      </c>
      <c r="AM27" s="34">
        <f>RTM_PXI!H27</f>
        <v>0</v>
      </c>
      <c r="AN27" s="34">
        <f>RTM_PXI!N27</f>
        <v>0</v>
      </c>
      <c r="AO27" s="148">
        <f>GDAM_IEX!H27</f>
        <v>0</v>
      </c>
      <c r="AP27" s="148">
        <f>GDAM_IEX!N27</f>
        <v>0</v>
      </c>
      <c r="AQ27" s="148">
        <f>GDAM_PXI!H27</f>
        <v>0</v>
      </c>
      <c r="AR27" s="148">
        <f>GDAM_PXI!N27</f>
        <v>0</v>
      </c>
      <c r="AS27">
        <f>HPX!H27</f>
        <v>0</v>
      </c>
      <c r="AT27">
        <f>HPX!N27</f>
        <v>0</v>
      </c>
      <c r="AU27">
        <v>25</v>
      </c>
    </row>
    <row r="28" spans="1:47">
      <c r="A28" t="s">
        <v>70</v>
      </c>
      <c r="D28">
        <f>TWEPL!P28</f>
        <v>10.638599999999999</v>
      </c>
      <c r="E28">
        <f>GT_NG!P28</f>
        <v>11.538697878566206</v>
      </c>
      <c r="F28">
        <f>GT_Spot!P28</f>
        <v>0</v>
      </c>
      <c r="G28">
        <f>PPCL_NG!P28</f>
        <v>0</v>
      </c>
      <c r="H28">
        <f>PPCL_Spot!P28</f>
        <v>0</v>
      </c>
      <c r="I28">
        <f>Bawana_NG!P28</f>
        <v>84.02388963473912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BRPL_ISGS_exbus!DM28</f>
        <v>1042.2743348594934</v>
      </c>
      <c r="P28" s="36">
        <v>117.5</v>
      </c>
      <c r="Q28" s="36">
        <v>38.089999999999996</v>
      </c>
      <c r="R28" s="38">
        <v>1.47</v>
      </c>
      <c r="S28" s="38">
        <v>0</v>
      </c>
      <c r="T28" s="37">
        <f>SUMPRODUCT(LTA!J28:AN28,LTA!J$101:AN$101,LTA!J$103:AN$103)</f>
        <v>19.329999999999998</v>
      </c>
      <c r="U28" s="37">
        <f>SUMPRODUCT(LTA!J28:AN28,LTA!J$102:AN$102,LTA!J$103:AN$103)</f>
        <v>43.03</v>
      </c>
      <c r="V28" s="66">
        <f>SUMPRODUCT(MTOA!B28:G28,MTOA!B$102:G$102,MTOA!B$103:G$103)</f>
        <v>0</v>
      </c>
      <c r="W28" s="66">
        <f>SUMPRODUCT(MTOA!B28:G28,MTOA!B$101:G$101,MTOA!B$103:G$103)</f>
        <v>0</v>
      </c>
      <c r="X28">
        <v>0</v>
      </c>
      <c r="Y28" s="34">
        <f>IEX!H28</f>
        <v>0</v>
      </c>
      <c r="Z28" s="34">
        <f>IEX!N28</f>
        <v>0</v>
      </c>
      <c r="AA28" s="75">
        <f>STOA!H28</f>
        <v>0.38</v>
      </c>
      <c r="AB28" s="75">
        <f>-STOA!N28</f>
        <v>-240.69</v>
      </c>
      <c r="AC28">
        <f t="shared" si="0"/>
        <v>14.178397340735057</v>
      </c>
      <c r="AD28">
        <f t="shared" si="1"/>
        <v>1190.3071250320636</v>
      </c>
      <c r="AE28">
        <f>'IDT-1'!B28</f>
        <v>0</v>
      </c>
      <c r="AF28" s="24"/>
      <c r="AG28">
        <f t="shared" si="2"/>
        <v>1190.3071250320636</v>
      </c>
      <c r="AI28" s="34">
        <f>PXIL!H28</f>
        <v>0</v>
      </c>
      <c r="AJ28" s="34">
        <f>PXIL!N28</f>
        <v>0</v>
      </c>
      <c r="AK28" s="34">
        <f>RTM_IEX!H28</f>
        <v>76.900000000000006</v>
      </c>
      <c r="AL28" s="34">
        <f>RTM_IEX!N28</f>
        <v>0</v>
      </c>
      <c r="AM28" s="34">
        <f>RTM_PXI!H28</f>
        <v>0</v>
      </c>
      <c r="AN28" s="34">
        <f>RTM_PXI!N28</f>
        <v>0</v>
      </c>
      <c r="AO28" s="148">
        <f>GDAM_IEX!H28</f>
        <v>0</v>
      </c>
      <c r="AP28" s="148">
        <f>GDAM_IEX!N28</f>
        <v>0</v>
      </c>
      <c r="AQ28" s="148">
        <f>GDAM_PXI!H28</f>
        <v>0</v>
      </c>
      <c r="AR28" s="148">
        <f>GDAM_PXI!N28</f>
        <v>0</v>
      </c>
      <c r="AS28">
        <f>HPX!H28</f>
        <v>0</v>
      </c>
      <c r="AT28">
        <f>HPX!N28</f>
        <v>0</v>
      </c>
      <c r="AU28">
        <v>26</v>
      </c>
    </row>
    <row r="29" spans="1:47">
      <c r="A29" t="s">
        <v>71</v>
      </c>
      <c r="D29">
        <f>TWEPL!P29</f>
        <v>10.638599999999999</v>
      </c>
      <c r="E29">
        <f>GT_NG!P29</f>
        <v>11.538697878566206</v>
      </c>
      <c r="F29">
        <f>GT_Spot!P29</f>
        <v>0</v>
      </c>
      <c r="G29">
        <f>PPCL_NG!P29</f>
        <v>0</v>
      </c>
      <c r="H29">
        <f>PPCL_Spot!P29</f>
        <v>0</v>
      </c>
      <c r="I29">
        <f>Bawana_NG!P29</f>
        <v>84.02388963473912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BRPL_ISGS_exbus!DM29</f>
        <v>1103.1120375649862</v>
      </c>
      <c r="P29" s="36">
        <v>117.50000000000003</v>
      </c>
      <c r="Q29" s="36">
        <v>38.089999999999996</v>
      </c>
      <c r="R29" s="38">
        <v>5.2999999999999989</v>
      </c>
      <c r="S29" s="38">
        <v>0</v>
      </c>
      <c r="T29" s="37">
        <f>SUMPRODUCT(LTA!J29:AN29,LTA!J$101:AN$101,LTA!J$103:AN$103)</f>
        <v>19.329999999999998</v>
      </c>
      <c r="U29" s="37">
        <f>SUMPRODUCT(LTA!J29:AN29,LTA!J$102:AN$102,LTA!J$103:AN$103)</f>
        <v>43.03</v>
      </c>
      <c r="V29" s="66">
        <f>SUMPRODUCT(MTOA!B29:G29,MTOA!B$102:G$102,MTOA!B$103:G$103)</f>
        <v>0</v>
      </c>
      <c r="W29" s="66">
        <f>SUMPRODUCT(MTOA!B29:G29,MTOA!B$101:G$101,MTOA!B$103:G$103)</f>
        <v>0</v>
      </c>
      <c r="X29">
        <v>0</v>
      </c>
      <c r="Y29" s="34">
        <f>IEX!H29</f>
        <v>47.11</v>
      </c>
      <c r="Z29" s="34">
        <f>IEX!N29</f>
        <v>0</v>
      </c>
      <c r="AA29" s="75">
        <f>STOA!H29</f>
        <v>0.38</v>
      </c>
      <c r="AB29" s="75">
        <f>-STOA!N29</f>
        <v>-240.69</v>
      </c>
      <c r="AC29">
        <f t="shared" si="0"/>
        <v>14.471370043461194</v>
      </c>
      <c r="AD29">
        <f t="shared" si="1"/>
        <v>1224.8918550348301</v>
      </c>
      <c r="AE29">
        <f>'IDT-1'!B29</f>
        <v>24.382000000000001</v>
      </c>
      <c r="AF29" s="24"/>
      <c r="AG29">
        <f t="shared" si="2"/>
        <v>1249.2738550348301</v>
      </c>
      <c r="AI29" s="34">
        <f>PXIL!H29</f>
        <v>0</v>
      </c>
      <c r="AJ29" s="34">
        <f>PXIL!N29</f>
        <v>0</v>
      </c>
      <c r="AK29" s="34">
        <f>RTM_IEX!H29</f>
        <v>0</v>
      </c>
      <c r="AL29" s="34">
        <f>RTM_IEX!N29</f>
        <v>0</v>
      </c>
      <c r="AM29" s="34">
        <f>RTM_PXI!H29</f>
        <v>0</v>
      </c>
      <c r="AN29" s="34">
        <f>RTM_PXI!N29</f>
        <v>0</v>
      </c>
      <c r="AO29" s="148">
        <f>GDAM_IEX!H29</f>
        <v>0</v>
      </c>
      <c r="AP29" s="148">
        <f>GDAM_IEX!N29</f>
        <v>0</v>
      </c>
      <c r="AQ29" s="148">
        <f>GDAM_PXI!H29</f>
        <v>0</v>
      </c>
      <c r="AR29" s="148">
        <f>GDAM_PXI!N29</f>
        <v>0</v>
      </c>
      <c r="AS29">
        <f>HPX!H29</f>
        <v>0</v>
      </c>
      <c r="AT29">
        <f>HPX!N29</f>
        <v>0</v>
      </c>
      <c r="AU29">
        <v>27</v>
      </c>
    </row>
    <row r="30" spans="1:47">
      <c r="A30" t="s">
        <v>72</v>
      </c>
      <c r="D30">
        <f>TWEPL!P30</f>
        <v>10.638599999999999</v>
      </c>
      <c r="E30">
        <f>GT_NG!P30</f>
        <v>11.538697878566206</v>
      </c>
      <c r="F30">
        <f>GT_Spot!P30</f>
        <v>0</v>
      </c>
      <c r="G30">
        <f>PPCL_NG!P30</f>
        <v>0</v>
      </c>
      <c r="H30">
        <f>PPCL_Spot!P30</f>
        <v>0</v>
      </c>
      <c r="I30">
        <f>Bawana_NG!P30</f>
        <v>84.02388963473912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BRPL_ISGS_exbus!DM30</f>
        <v>1110.5931310981778</v>
      </c>
      <c r="P30" s="36">
        <v>117.50000000000003</v>
      </c>
      <c r="Q30" s="36">
        <v>38.085239405613649</v>
      </c>
      <c r="R30" s="38">
        <v>14.799999999999999</v>
      </c>
      <c r="S30" s="38">
        <v>0</v>
      </c>
      <c r="T30" s="37">
        <f>SUMPRODUCT(LTA!J30:AN30,LTA!J$101:AN$101,LTA!J$103:AN$103)</f>
        <v>19.329999999999998</v>
      </c>
      <c r="U30" s="37">
        <f>SUMPRODUCT(LTA!J30:AN30,LTA!J$102:AN$102,LTA!J$103:AN$103)</f>
        <v>42.07</v>
      </c>
      <c r="V30" s="66">
        <f>SUMPRODUCT(MTOA!B30:G30,MTOA!B$102:G$102,MTOA!B$103:G$103)</f>
        <v>0</v>
      </c>
      <c r="W30" s="66">
        <f>SUMPRODUCT(MTOA!B30:G30,MTOA!B$101:G$101,MTOA!B$103:G$103)</f>
        <v>0</v>
      </c>
      <c r="X30">
        <v>0</v>
      </c>
      <c r="Y30" s="34">
        <f>IEX!H30</f>
        <v>0</v>
      </c>
      <c r="Z30" s="34">
        <f>IEX!N30</f>
        <v>0</v>
      </c>
      <c r="AA30" s="75">
        <f>STOA!H30</f>
        <v>0.38</v>
      </c>
      <c r="AB30" s="75">
        <f>-STOA!N30</f>
        <v>-240.69</v>
      </c>
      <c r="AC30">
        <f t="shared" si="0"/>
        <v>14.210183240147161</v>
      </c>
      <c r="AD30">
        <f t="shared" si="1"/>
        <v>1194.0593747769494</v>
      </c>
      <c r="AE30">
        <f>'IDT-1'!B30</f>
        <v>117</v>
      </c>
      <c r="AF30" s="24"/>
      <c r="AG30">
        <f t="shared" si="2"/>
        <v>1311.0593747769494</v>
      </c>
      <c r="AI30" s="34">
        <f>PXIL!H30</f>
        <v>0</v>
      </c>
      <c r="AJ30" s="34">
        <f>PXIL!N30</f>
        <v>0</v>
      </c>
      <c r="AK30" s="34">
        <f>RTM_IEX!H30</f>
        <v>0</v>
      </c>
      <c r="AL30" s="34">
        <f>RTM_IEX!N30</f>
        <v>0</v>
      </c>
      <c r="AM30" s="34">
        <f>RTM_PXI!H30</f>
        <v>0</v>
      </c>
      <c r="AN30" s="34">
        <f>RTM_PXI!N30</f>
        <v>0</v>
      </c>
      <c r="AO30" s="148">
        <f>GDAM_IEX!H30</f>
        <v>0</v>
      </c>
      <c r="AP30" s="148">
        <f>GDAM_IEX!N30</f>
        <v>0</v>
      </c>
      <c r="AQ30" s="148">
        <f>GDAM_PXI!H30</f>
        <v>0</v>
      </c>
      <c r="AR30" s="148">
        <f>GDAM_PXI!N30</f>
        <v>0</v>
      </c>
      <c r="AS30">
        <f>HPX!H30</f>
        <v>0</v>
      </c>
      <c r="AT30">
        <f>HPX!N30</f>
        <v>0</v>
      </c>
      <c r="AU30">
        <v>28</v>
      </c>
    </row>
    <row r="31" spans="1:47">
      <c r="A31" t="s">
        <v>73</v>
      </c>
      <c r="D31">
        <f>TWEPL!P31</f>
        <v>10.638599999999999</v>
      </c>
      <c r="E31">
        <f>GT_NG!P31</f>
        <v>11.538697878566206</v>
      </c>
      <c r="F31">
        <f>GT_Spot!P31</f>
        <v>0</v>
      </c>
      <c r="G31">
        <f>PPCL_NG!P31</f>
        <v>0</v>
      </c>
      <c r="H31">
        <f>PPCL_Spot!P31</f>
        <v>0</v>
      </c>
      <c r="I31">
        <f>Bawana_NG!P31</f>
        <v>84.02388963473912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BRPL_ISGS_exbus!DM31</f>
        <v>1115.3473793190019</v>
      </c>
      <c r="P31" s="36">
        <v>117.50000000000003</v>
      </c>
      <c r="Q31" s="36">
        <v>38.084475261487839</v>
      </c>
      <c r="R31" s="38">
        <v>27.86</v>
      </c>
      <c r="S31" s="38">
        <v>0</v>
      </c>
      <c r="T31" s="37">
        <f>SUMPRODUCT(LTA!J31:AN31,LTA!J$101:AN$101,LTA!J$103:AN$103)</f>
        <v>19.329999999999998</v>
      </c>
      <c r="U31" s="37">
        <f>SUMPRODUCT(LTA!J31:AN31,LTA!J$102:AN$102,LTA!J$103:AN$103)</f>
        <v>42.07</v>
      </c>
      <c r="V31" s="66">
        <f>SUMPRODUCT(MTOA!B31:G31,MTOA!B$102:G$102,MTOA!B$103:G$103)</f>
        <v>0</v>
      </c>
      <c r="W31" s="66">
        <f>SUMPRODUCT(MTOA!B31:G31,MTOA!B$101:G$101,MTOA!B$103:G$103)</f>
        <v>0</v>
      </c>
      <c r="X31">
        <v>0</v>
      </c>
      <c r="Y31" s="34">
        <f>IEX!H31</f>
        <v>0</v>
      </c>
      <c r="Z31" s="34">
        <f>IEX!N31</f>
        <v>0</v>
      </c>
      <c r="AA31" s="75">
        <f>STOA!H31</f>
        <v>0.53</v>
      </c>
      <c r="AB31" s="75">
        <f>-STOA!N31</f>
        <v>-240.69</v>
      </c>
      <c r="AC31">
        <f t="shared" si="0"/>
        <v>14.835461338985212</v>
      </c>
      <c r="AD31">
        <f t="shared" si="1"/>
        <v>1155.3975807548095</v>
      </c>
      <c r="AE31">
        <f>'IDT-1'!B31</f>
        <v>135</v>
      </c>
      <c r="AF31" s="24"/>
      <c r="AG31">
        <f t="shared" si="2"/>
        <v>1290.3975807548095</v>
      </c>
      <c r="AI31" s="34">
        <f>PXIL!H31</f>
        <v>0</v>
      </c>
      <c r="AJ31" s="34">
        <f>PXIL!N31</f>
        <v>0</v>
      </c>
      <c r="AK31" s="34">
        <f>RTM_IEX!H31</f>
        <v>0</v>
      </c>
      <c r="AL31" s="34">
        <f>RTM_IEX!N31</f>
        <v>-56</v>
      </c>
      <c r="AM31" s="34">
        <f>RTM_PXI!H31</f>
        <v>0</v>
      </c>
      <c r="AN31" s="34">
        <f>RTM_PXI!N31</f>
        <v>0</v>
      </c>
      <c r="AO31" s="148">
        <f>GDAM_IEX!H31</f>
        <v>0</v>
      </c>
      <c r="AP31" s="148">
        <f>GDAM_IEX!N31</f>
        <v>0</v>
      </c>
      <c r="AQ31" s="148">
        <f>GDAM_PXI!H31</f>
        <v>0</v>
      </c>
      <c r="AR31" s="148">
        <f>GDAM_PXI!N31</f>
        <v>0</v>
      </c>
      <c r="AS31">
        <f>HPX!H31</f>
        <v>0</v>
      </c>
      <c r="AT31">
        <f>HPX!N31</f>
        <v>0</v>
      </c>
      <c r="AU31">
        <v>29</v>
      </c>
    </row>
    <row r="32" spans="1:47">
      <c r="A32" t="s">
        <v>74</v>
      </c>
      <c r="D32">
        <f>TWEPL!P32</f>
        <v>10.76376</v>
      </c>
      <c r="E32">
        <f>GT_NG!P32</f>
        <v>11.978899082568809</v>
      </c>
      <c r="F32">
        <f>GT_Spot!P32</f>
        <v>0</v>
      </c>
      <c r="G32">
        <f>PPCL_NG!P32</f>
        <v>0</v>
      </c>
      <c r="H32">
        <f>PPCL_Spot!P32</f>
        <v>0</v>
      </c>
      <c r="I32">
        <f>Bawana_NG!P32</f>
        <v>84.02388963473912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BRPL_ISGS_exbus!DM32</f>
        <v>1130.3792793190019</v>
      </c>
      <c r="P32" s="36">
        <v>117.50000000000003</v>
      </c>
      <c r="Q32" s="36">
        <v>38.084475261487839</v>
      </c>
      <c r="R32" s="38">
        <v>39.96</v>
      </c>
      <c r="S32" s="38">
        <v>0</v>
      </c>
      <c r="T32" s="37">
        <f>SUMPRODUCT(LTA!J32:AN32,LTA!J$101:AN$101,LTA!J$103:AN$103)</f>
        <v>21.45</v>
      </c>
      <c r="U32" s="37">
        <f>SUMPRODUCT(LTA!J32:AN32,LTA!J$102:AN$102,LTA!J$103:AN$103)</f>
        <v>41.11</v>
      </c>
      <c r="V32" s="66">
        <f>SUMPRODUCT(MTOA!B32:G32,MTOA!B$102:G$102,MTOA!B$103:G$103)</f>
        <v>0</v>
      </c>
      <c r="W32" s="66">
        <f>SUMPRODUCT(MTOA!B32:G32,MTOA!B$101:G$101,MTOA!B$103:G$103)</f>
        <v>0</v>
      </c>
      <c r="X32">
        <v>0</v>
      </c>
      <c r="Y32" s="34">
        <f>IEX!H32</f>
        <v>41.34</v>
      </c>
      <c r="Z32" s="34">
        <f>IEX!N32</f>
        <v>0</v>
      </c>
      <c r="AA32" s="75">
        <f>STOA!H32</f>
        <v>0.53</v>
      </c>
      <c r="AB32" s="75">
        <f>-STOA!N32</f>
        <v>-240.69</v>
      </c>
      <c r="AC32">
        <f t="shared" si="0"/>
        <v>15.518301068072613</v>
      </c>
      <c r="AD32">
        <f t="shared" si="1"/>
        <v>1213.9120022297247</v>
      </c>
      <c r="AE32">
        <f>'IDT-1'!B32</f>
        <v>112.36799999999999</v>
      </c>
      <c r="AF32" s="24"/>
      <c r="AG32">
        <f t="shared" si="2"/>
        <v>1326.2800022297247</v>
      </c>
      <c r="AI32" s="34">
        <f>PXIL!H32</f>
        <v>0</v>
      </c>
      <c r="AJ32" s="34">
        <f>PXIL!N32</f>
        <v>0</v>
      </c>
      <c r="AK32" s="34">
        <f>RTM_IEX!H32</f>
        <v>0</v>
      </c>
      <c r="AL32" s="34">
        <f>RTM_IEX!N32</f>
        <v>-67</v>
      </c>
      <c r="AM32" s="34">
        <f>RTM_PXI!H32</f>
        <v>0</v>
      </c>
      <c r="AN32" s="34">
        <f>RTM_PXI!N32</f>
        <v>0</v>
      </c>
      <c r="AO32" s="148">
        <f>GDAM_IEX!H32</f>
        <v>0</v>
      </c>
      <c r="AP32" s="148">
        <f>GDAM_IEX!N32</f>
        <v>0</v>
      </c>
      <c r="AQ32" s="148">
        <f>GDAM_PXI!H32</f>
        <v>0</v>
      </c>
      <c r="AR32" s="148">
        <f>GDAM_PXI!N32</f>
        <v>0</v>
      </c>
      <c r="AS32">
        <f>HPX!H32</f>
        <v>0</v>
      </c>
      <c r="AT32">
        <f>HPX!N32</f>
        <v>0</v>
      </c>
      <c r="AU32">
        <v>30</v>
      </c>
    </row>
    <row r="33" spans="1:47">
      <c r="A33" t="s">
        <v>75</v>
      </c>
      <c r="D33">
        <f>TWEPL!P33</f>
        <v>10.76376</v>
      </c>
      <c r="E33">
        <f>GT_NG!P33</f>
        <v>11.978899082568809</v>
      </c>
      <c r="F33">
        <f>GT_Spot!P33</f>
        <v>0</v>
      </c>
      <c r="G33">
        <f>PPCL_NG!P33</f>
        <v>0</v>
      </c>
      <c r="H33">
        <f>PPCL_Spot!P33</f>
        <v>0</v>
      </c>
      <c r="I33">
        <f>Bawana_NG!P33</f>
        <v>84.02388963473912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BRPL_ISGS_exbus!DM33</f>
        <v>1101.1183283878229</v>
      </c>
      <c r="P33" s="36">
        <v>117.50000000000003</v>
      </c>
      <c r="Q33" s="36">
        <v>38.084475261487839</v>
      </c>
      <c r="R33" s="38">
        <v>44.199999999999996</v>
      </c>
      <c r="S33" s="38">
        <v>0</v>
      </c>
      <c r="T33" s="37">
        <f>SUMPRODUCT(LTA!J33:AN33,LTA!J$101:AN$101,LTA!J$103:AN$103)</f>
        <v>32.89</v>
      </c>
      <c r="U33" s="37">
        <f>SUMPRODUCT(LTA!J33:AN33,LTA!J$102:AN$102,LTA!J$103:AN$103)</f>
        <v>36.11</v>
      </c>
      <c r="V33" s="66">
        <f>SUMPRODUCT(MTOA!B33:G33,MTOA!B$102:G$102,MTOA!B$103:G$103)</f>
        <v>0</v>
      </c>
      <c r="W33" s="66">
        <f>SUMPRODUCT(MTOA!B33:G33,MTOA!B$101:G$101,MTOA!B$103:G$103)</f>
        <v>0</v>
      </c>
      <c r="X33">
        <v>0</v>
      </c>
      <c r="Y33" s="34">
        <f>IEX!H33</f>
        <v>84.6</v>
      </c>
      <c r="Z33" s="34">
        <f>IEX!N33</f>
        <v>0</v>
      </c>
      <c r="AA33" s="75">
        <f>STOA!H33</f>
        <v>0.53</v>
      </c>
      <c r="AB33" s="75">
        <f>-STOA!N33</f>
        <v>-240.69</v>
      </c>
      <c r="AC33">
        <f t="shared" si="0"/>
        <v>15.700191607076045</v>
      </c>
      <c r="AD33">
        <f t="shared" si="1"/>
        <v>1241.4091607595424</v>
      </c>
      <c r="AE33">
        <f>'IDT-1'!B33</f>
        <v>92.335999999999999</v>
      </c>
      <c r="AF33" s="24"/>
      <c r="AG33">
        <f t="shared" si="2"/>
        <v>1333.7451607595424</v>
      </c>
      <c r="AI33" s="34">
        <f>PXIL!H33</f>
        <v>0</v>
      </c>
      <c r="AJ33" s="34">
        <f>PXIL!N33</f>
        <v>0</v>
      </c>
      <c r="AK33" s="34">
        <f>RTM_IEX!H33</f>
        <v>0</v>
      </c>
      <c r="AL33" s="34">
        <f>RTM_IEX!N33</f>
        <v>-64</v>
      </c>
      <c r="AM33" s="34">
        <f>RTM_PXI!H33</f>
        <v>0</v>
      </c>
      <c r="AN33" s="34">
        <f>RTM_PXI!N33</f>
        <v>0</v>
      </c>
      <c r="AO33" s="148">
        <f>GDAM_IEX!H33</f>
        <v>0</v>
      </c>
      <c r="AP33" s="148">
        <f>GDAM_IEX!N33</f>
        <v>0</v>
      </c>
      <c r="AQ33" s="148">
        <f>GDAM_PXI!H33</f>
        <v>0</v>
      </c>
      <c r="AR33" s="148">
        <f>GDAM_PXI!N33</f>
        <v>0</v>
      </c>
      <c r="AS33">
        <f>HPX!H33</f>
        <v>0</v>
      </c>
      <c r="AT33">
        <f>HPX!N33</f>
        <v>0</v>
      </c>
      <c r="AU33">
        <v>31</v>
      </c>
    </row>
    <row r="34" spans="1:47">
      <c r="A34" t="s">
        <v>76</v>
      </c>
      <c r="D34">
        <f>TWEPL!P34</f>
        <v>10.76376</v>
      </c>
      <c r="E34">
        <f>GT_NG!P34</f>
        <v>11.978899082568809</v>
      </c>
      <c r="F34">
        <f>GT_Spot!P34</f>
        <v>0</v>
      </c>
      <c r="G34">
        <f>PPCL_NG!P34</f>
        <v>0</v>
      </c>
      <c r="H34">
        <f>PPCL_Spot!P34</f>
        <v>0</v>
      </c>
      <c r="I34">
        <f>Bawana_NG!P34</f>
        <v>84.02388963473912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BRPL_ISGS_exbus!DM34</f>
        <v>1063.1910854892485</v>
      </c>
      <c r="P34" s="36">
        <v>117.50000000000003</v>
      </c>
      <c r="Q34" s="36">
        <v>38.084475261487839</v>
      </c>
      <c r="R34" s="38">
        <v>44.199999999999996</v>
      </c>
      <c r="S34" s="38">
        <v>0</v>
      </c>
      <c r="T34" s="37">
        <f>SUMPRODUCT(LTA!J34:AN34,LTA!J$101:AN$101,LTA!J$103:AN$103)</f>
        <v>60.61</v>
      </c>
      <c r="U34" s="37">
        <f>SUMPRODUCT(LTA!J34:AN34,LTA!J$102:AN$102,LTA!J$103:AN$103)</f>
        <v>36.11</v>
      </c>
      <c r="V34" s="66">
        <f>SUMPRODUCT(MTOA!B34:G34,MTOA!B$102:G$102,MTOA!B$103:G$103)</f>
        <v>0</v>
      </c>
      <c r="W34" s="66">
        <f>SUMPRODUCT(MTOA!B34:G34,MTOA!B$101:G$101,MTOA!B$103:G$103)</f>
        <v>0</v>
      </c>
      <c r="X34">
        <v>0</v>
      </c>
      <c r="Y34" s="34">
        <f>IEX!H34</f>
        <v>173.99</v>
      </c>
      <c r="Z34" s="34">
        <f>IEX!N34</f>
        <v>0</v>
      </c>
      <c r="AA34" s="75">
        <f>STOA!H34</f>
        <v>0.53</v>
      </c>
      <c r="AB34" s="75">
        <f>-STOA!N34</f>
        <v>-240.69</v>
      </c>
      <c r="AC34">
        <f t="shared" si="0"/>
        <v>16.50933644805113</v>
      </c>
      <c r="AD34">
        <f t="shared" si="1"/>
        <v>1302.7827730199929</v>
      </c>
      <c r="AE34">
        <f>'IDT-1'!B34</f>
        <v>59.655000000000001</v>
      </c>
      <c r="AF34" s="24"/>
      <c r="AG34">
        <f t="shared" si="2"/>
        <v>1362.4377730199928</v>
      </c>
      <c r="AI34" s="34">
        <f>PXIL!H34</f>
        <v>0</v>
      </c>
      <c r="AJ34" s="34">
        <f>PXIL!N34</f>
        <v>0</v>
      </c>
      <c r="AK34" s="34">
        <f>RTM_IEX!H34</f>
        <v>0</v>
      </c>
      <c r="AL34" s="34">
        <f>RTM_IEX!N34</f>
        <v>-81</v>
      </c>
      <c r="AM34" s="34">
        <f>RTM_PXI!H34</f>
        <v>0</v>
      </c>
      <c r="AN34" s="34">
        <f>RTM_PXI!N34</f>
        <v>0</v>
      </c>
      <c r="AO34" s="148">
        <f>GDAM_IEX!H34</f>
        <v>0</v>
      </c>
      <c r="AP34" s="148">
        <f>GDAM_IEX!N34</f>
        <v>0</v>
      </c>
      <c r="AQ34" s="148">
        <f>GDAM_PXI!H34</f>
        <v>0</v>
      </c>
      <c r="AR34" s="148">
        <f>GDAM_PXI!N34</f>
        <v>0</v>
      </c>
      <c r="AS34">
        <f>HPX!H34</f>
        <v>0</v>
      </c>
      <c r="AT34">
        <f>HPX!N34</f>
        <v>0</v>
      </c>
      <c r="AU34">
        <v>32</v>
      </c>
    </row>
    <row r="35" spans="1:47">
      <c r="A35" t="s">
        <v>77</v>
      </c>
      <c r="D35">
        <f>TWEPL!P35</f>
        <v>10.76376</v>
      </c>
      <c r="E35">
        <f>GT_NG!P35</f>
        <v>11.978899082568809</v>
      </c>
      <c r="F35">
        <f>GT_Spot!P35</f>
        <v>0</v>
      </c>
      <c r="G35">
        <f>PPCL_NG!P35</f>
        <v>0</v>
      </c>
      <c r="H35">
        <f>PPCL_Spot!P35</f>
        <v>0</v>
      </c>
      <c r="I35">
        <f>Bawana_NG!P35</f>
        <v>84.02388963473912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BRPL_ISGS_exbus!DM35</f>
        <v>1045.6623431063329</v>
      </c>
      <c r="P35" s="36">
        <v>117.50000000000003</v>
      </c>
      <c r="Q35" s="36">
        <v>38.084475261487839</v>
      </c>
      <c r="R35" s="38">
        <v>44.699999999999996</v>
      </c>
      <c r="S35" s="38">
        <v>0</v>
      </c>
      <c r="T35" s="37">
        <f>SUMPRODUCT(LTA!J35:AN35,LTA!J$101:AN$101,LTA!J$103:AN$103)</f>
        <v>94.08</v>
      </c>
      <c r="U35" s="37">
        <f>SUMPRODUCT(LTA!J35:AN35,LTA!J$102:AN$102,LTA!J$103:AN$103)</f>
        <v>36.11</v>
      </c>
      <c r="V35" s="66">
        <f>SUMPRODUCT(MTOA!B35:G35,MTOA!B$102:G$102,MTOA!B$103:G$103)</f>
        <v>0</v>
      </c>
      <c r="W35" s="66">
        <f>SUMPRODUCT(MTOA!B35:G35,MTOA!B$101:G$101,MTOA!B$103:G$103)</f>
        <v>0</v>
      </c>
      <c r="X35">
        <v>0</v>
      </c>
      <c r="Y35" s="34">
        <f>IEX!H35</f>
        <v>141.31</v>
      </c>
      <c r="Z35" s="34">
        <f>IEX!N35</f>
        <v>0</v>
      </c>
      <c r="AA35" s="75">
        <f>STOA!H35</f>
        <v>0.77</v>
      </c>
      <c r="AB35" s="75">
        <f>-STOA!N35</f>
        <v>-240.69</v>
      </c>
      <c r="AC35">
        <f t="shared" si="0"/>
        <v>16.036100703039079</v>
      </c>
      <c r="AD35">
        <f t="shared" si="1"/>
        <v>1327.2572663820893</v>
      </c>
      <c r="AE35">
        <f>'IDT-1'!B35</f>
        <v>67.733000000000004</v>
      </c>
      <c r="AF35" s="24"/>
      <c r="AG35">
        <f t="shared" si="2"/>
        <v>1394.9902663820892</v>
      </c>
      <c r="AI35" s="34">
        <f>PXIL!H35</f>
        <v>0</v>
      </c>
      <c r="AJ35" s="34">
        <f>PXIL!N35</f>
        <v>0</v>
      </c>
      <c r="AK35" s="34">
        <f>RTM_IEX!H35</f>
        <v>0</v>
      </c>
      <c r="AL35" s="34">
        <f>RTM_IEX!N35</f>
        <v>-41</v>
      </c>
      <c r="AM35" s="34">
        <f>RTM_PXI!H35</f>
        <v>0</v>
      </c>
      <c r="AN35" s="34">
        <f>RTM_PXI!N35</f>
        <v>0</v>
      </c>
      <c r="AO35" s="148">
        <f>GDAM_IEX!H35</f>
        <v>0</v>
      </c>
      <c r="AP35" s="148">
        <f>GDAM_IEX!N35</f>
        <v>0</v>
      </c>
      <c r="AQ35" s="148">
        <f>GDAM_PXI!H35</f>
        <v>0</v>
      </c>
      <c r="AR35" s="148">
        <f>GDAM_PXI!N35</f>
        <v>0</v>
      </c>
      <c r="AS35">
        <f>HPX!H35</f>
        <v>0</v>
      </c>
      <c r="AT35">
        <f>HPX!N35</f>
        <v>0</v>
      </c>
      <c r="AU35">
        <v>33</v>
      </c>
    </row>
    <row r="36" spans="1:47">
      <c r="A36" t="s">
        <v>78</v>
      </c>
      <c r="D36">
        <f>TWEPL!P36</f>
        <v>10.76376</v>
      </c>
      <c r="E36">
        <f>GT_NG!P36</f>
        <v>11.978899082568809</v>
      </c>
      <c r="F36">
        <f>GT_Spot!P36</f>
        <v>0</v>
      </c>
      <c r="G36">
        <f>PPCL_NG!P36</f>
        <v>0</v>
      </c>
      <c r="H36">
        <f>PPCL_Spot!P36</f>
        <v>0</v>
      </c>
      <c r="I36">
        <f>Bawana_NG!P36</f>
        <v>84.02388963473912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BRPL_ISGS_exbus!DM36</f>
        <v>1017.6913026746658</v>
      </c>
      <c r="P36" s="36">
        <v>117.50000000000003</v>
      </c>
      <c r="Q36" s="36">
        <v>38.084475261487839</v>
      </c>
      <c r="R36" s="38">
        <v>45.199999999999996</v>
      </c>
      <c r="S36" s="38">
        <v>0</v>
      </c>
      <c r="T36" s="37">
        <f>SUMPRODUCT(LTA!J36:AN36,LTA!J$101:AN$101,LTA!J$103:AN$103)</f>
        <v>141.1</v>
      </c>
      <c r="U36" s="37">
        <f>SUMPRODUCT(LTA!J36:AN36,LTA!J$102:AN$102,LTA!J$103:AN$103)</f>
        <v>36.11</v>
      </c>
      <c r="V36" s="66">
        <f>SUMPRODUCT(MTOA!B36:G36,MTOA!B$102:G$102,MTOA!B$103:G$103)</f>
        <v>0</v>
      </c>
      <c r="W36" s="66">
        <f>SUMPRODUCT(MTOA!B36:G36,MTOA!B$101:G$101,MTOA!B$103:G$103)</f>
        <v>0</v>
      </c>
      <c r="X36">
        <v>0</v>
      </c>
      <c r="Y36" s="34">
        <f>IEX!H36</f>
        <v>172.08</v>
      </c>
      <c r="Z36" s="34">
        <f>IEX!N36</f>
        <v>0</v>
      </c>
      <c r="AA36" s="75">
        <f>STOA!H36</f>
        <v>0.77</v>
      </c>
      <c r="AB36" s="75">
        <f>-STOA!N36</f>
        <v>-240.69</v>
      </c>
      <c r="AC36">
        <f t="shared" si="0"/>
        <v>16.602789644736191</v>
      </c>
      <c r="AD36">
        <f t="shared" si="1"/>
        <v>1360.0095370087249</v>
      </c>
      <c r="AE36">
        <f>'IDT-1'!B36</f>
        <v>61.073</v>
      </c>
      <c r="AF36" s="24"/>
      <c r="AG36">
        <f t="shared" si="2"/>
        <v>1421.082537008725</v>
      </c>
      <c r="AI36" s="34">
        <f>PXIL!H36</f>
        <v>0</v>
      </c>
      <c r="AJ36" s="34">
        <f>PXIL!N36</f>
        <v>0</v>
      </c>
      <c r="AK36" s="34">
        <f>RTM_IEX!H36</f>
        <v>0</v>
      </c>
      <c r="AL36" s="34">
        <f>RTM_IEX!N36</f>
        <v>-58</v>
      </c>
      <c r="AM36" s="34">
        <f>RTM_PXI!H36</f>
        <v>0</v>
      </c>
      <c r="AN36" s="34">
        <f>RTM_PXI!N36</f>
        <v>0</v>
      </c>
      <c r="AO36" s="148">
        <f>GDAM_IEX!H36</f>
        <v>0</v>
      </c>
      <c r="AP36" s="148">
        <f>GDAM_IEX!N36</f>
        <v>0</v>
      </c>
      <c r="AQ36" s="148">
        <f>GDAM_PXI!H36</f>
        <v>0</v>
      </c>
      <c r="AR36" s="148">
        <f>GDAM_PXI!N36</f>
        <v>0</v>
      </c>
      <c r="AS36">
        <f>HPX!H36</f>
        <v>0</v>
      </c>
      <c r="AT36">
        <f>HPX!N36</f>
        <v>0</v>
      </c>
      <c r="AU36">
        <v>34</v>
      </c>
    </row>
    <row r="37" spans="1:47">
      <c r="A37" t="s">
        <v>79</v>
      </c>
      <c r="D37">
        <f>TWEPL!P37</f>
        <v>10.76376</v>
      </c>
      <c r="E37">
        <f>GT_NG!P37</f>
        <v>11.978899082568809</v>
      </c>
      <c r="F37">
        <f>GT_Spot!P37</f>
        <v>0</v>
      </c>
      <c r="G37">
        <f>PPCL_NG!P37</f>
        <v>0</v>
      </c>
      <c r="H37">
        <f>PPCL_Spot!P37</f>
        <v>0</v>
      </c>
      <c r="I37">
        <f>Bawana_NG!P37</f>
        <v>84.02388963473912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BRPL_ISGS_exbus!DM37</f>
        <v>1011.334042636911</v>
      </c>
      <c r="P37" s="36">
        <v>117.50000000000003</v>
      </c>
      <c r="Q37" s="36">
        <v>38.084475261487839</v>
      </c>
      <c r="R37" s="38">
        <v>46.500000000000007</v>
      </c>
      <c r="S37" s="38">
        <v>0</v>
      </c>
      <c r="T37" s="37">
        <f>SUMPRODUCT(LTA!J37:AN37,LTA!J$101:AN$101,LTA!J$103:AN$103)</f>
        <v>186.44</v>
      </c>
      <c r="U37" s="37">
        <f>SUMPRODUCT(LTA!J37:AN37,LTA!J$102:AN$102,LTA!J$103:AN$103)</f>
        <v>36.11</v>
      </c>
      <c r="V37" s="66">
        <f>SUMPRODUCT(MTOA!B37:G37,MTOA!B$102:G$102,MTOA!B$103:G$103)</f>
        <v>0</v>
      </c>
      <c r="W37" s="66">
        <f>SUMPRODUCT(MTOA!B37:G37,MTOA!B$101:G$101,MTOA!B$103:G$103)</f>
        <v>0</v>
      </c>
      <c r="X37">
        <v>0</v>
      </c>
      <c r="Y37" s="34">
        <f>IEX!H37</f>
        <v>96.13</v>
      </c>
      <c r="Z37" s="34">
        <f>IEX!N37</f>
        <v>0</v>
      </c>
      <c r="AA37" s="75">
        <f>STOA!H37</f>
        <v>0.77</v>
      </c>
      <c r="AB37" s="75">
        <f>-STOA!N37</f>
        <v>-240.69</v>
      </c>
      <c r="AC37">
        <f t="shared" si="0"/>
        <v>15.871155616449709</v>
      </c>
      <c r="AD37">
        <f t="shared" si="1"/>
        <v>1376.0739109992571</v>
      </c>
      <c r="AE37">
        <f>'IDT-1'!B37</f>
        <v>99.265000000000001</v>
      </c>
      <c r="AF37" s="24"/>
      <c r="AG37">
        <f t="shared" si="2"/>
        <v>1475.3389109992572</v>
      </c>
      <c r="AI37" s="34">
        <f>PXIL!H37</f>
        <v>0</v>
      </c>
      <c r="AJ37" s="34">
        <f>PXIL!N37</f>
        <v>0</v>
      </c>
      <c r="AK37" s="34">
        <f>RTM_IEX!H37</f>
        <v>0</v>
      </c>
      <c r="AL37" s="34">
        <f>RTM_IEX!N37</f>
        <v>-7</v>
      </c>
      <c r="AM37" s="34">
        <f>RTM_PXI!H37</f>
        <v>0</v>
      </c>
      <c r="AN37" s="34">
        <f>RTM_PXI!N37</f>
        <v>0</v>
      </c>
      <c r="AO37" s="148">
        <f>GDAM_IEX!H37</f>
        <v>0</v>
      </c>
      <c r="AP37" s="148">
        <f>GDAM_IEX!N37</f>
        <v>0</v>
      </c>
      <c r="AQ37" s="148">
        <f>GDAM_PXI!H37</f>
        <v>0</v>
      </c>
      <c r="AR37" s="148">
        <f>GDAM_PXI!N37</f>
        <v>0</v>
      </c>
      <c r="AS37">
        <f>HPX!H37</f>
        <v>0</v>
      </c>
      <c r="AT37">
        <f>HPX!N37</f>
        <v>0</v>
      </c>
      <c r="AU37">
        <v>35</v>
      </c>
    </row>
    <row r="38" spans="1:47">
      <c r="A38" t="s">
        <v>80</v>
      </c>
      <c r="D38">
        <f>TWEPL!P38</f>
        <v>10.76376</v>
      </c>
      <c r="E38">
        <f>GT_NG!P38</f>
        <v>11.978899082568809</v>
      </c>
      <c r="F38">
        <f>GT_Spot!P38</f>
        <v>0</v>
      </c>
      <c r="G38">
        <f>PPCL_NG!P38</f>
        <v>0</v>
      </c>
      <c r="H38">
        <f>PPCL_Spot!P38</f>
        <v>0</v>
      </c>
      <c r="I38">
        <f>Bawana_NG!P38</f>
        <v>84.02388963473912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BRPL_ISGS_exbus!DM38</f>
        <v>996.96754863691115</v>
      </c>
      <c r="P38" s="36">
        <v>117.50000000000003</v>
      </c>
      <c r="Q38" s="36">
        <v>38.084475261487839</v>
      </c>
      <c r="R38" s="38">
        <v>47.099999999999994</v>
      </c>
      <c r="S38" s="38">
        <v>0</v>
      </c>
      <c r="T38" s="37">
        <f>SUMPRODUCT(LTA!J38:AN38,LTA!J$101:AN$101,LTA!J$103:AN$103)</f>
        <v>232.61</v>
      </c>
      <c r="U38" s="37">
        <f>SUMPRODUCT(LTA!J38:AN38,LTA!J$102:AN$102,LTA!J$103:AN$103)</f>
        <v>36.11</v>
      </c>
      <c r="V38" s="66">
        <f>SUMPRODUCT(MTOA!B38:G38,MTOA!B$102:G$102,MTOA!B$103:G$103)</f>
        <v>0</v>
      </c>
      <c r="W38" s="66">
        <f>SUMPRODUCT(MTOA!B38:G38,MTOA!B$101:G$101,MTOA!B$103:G$103)</f>
        <v>0</v>
      </c>
      <c r="X38">
        <v>0</v>
      </c>
      <c r="Y38" s="34">
        <f>IEX!H38</f>
        <v>53.84</v>
      </c>
      <c r="Z38" s="34">
        <f>IEX!N38</f>
        <v>0</v>
      </c>
      <c r="AA38" s="75">
        <f>STOA!H38</f>
        <v>0.77</v>
      </c>
      <c r="AB38" s="75">
        <f>-STOA!N38</f>
        <v>-240.69</v>
      </c>
      <c r="AC38">
        <f t="shared" si="0"/>
        <v>15.889762959548376</v>
      </c>
      <c r="AD38">
        <f t="shared" si="1"/>
        <v>1354.1688096561581</v>
      </c>
      <c r="AE38">
        <f>'IDT-1'!B38</f>
        <v>131.74600000000001</v>
      </c>
      <c r="AF38" s="24"/>
      <c r="AG38">
        <f t="shared" si="2"/>
        <v>1485.9148096561582</v>
      </c>
      <c r="AI38" s="34">
        <f>PXIL!H38</f>
        <v>0</v>
      </c>
      <c r="AJ38" s="34">
        <f>PXIL!N38</f>
        <v>0</v>
      </c>
      <c r="AK38" s="34">
        <f>RTM_IEX!H38</f>
        <v>0</v>
      </c>
      <c r="AL38" s="34">
        <f>RTM_IEX!N38</f>
        <v>-19</v>
      </c>
      <c r="AM38" s="34">
        <f>RTM_PXI!H38</f>
        <v>0</v>
      </c>
      <c r="AN38" s="34">
        <f>RTM_PXI!N38</f>
        <v>0</v>
      </c>
      <c r="AO38" s="148">
        <f>GDAM_IEX!H38</f>
        <v>0</v>
      </c>
      <c r="AP38" s="148">
        <f>GDAM_IEX!N38</f>
        <v>0</v>
      </c>
      <c r="AQ38" s="148">
        <f>GDAM_PXI!H38</f>
        <v>0</v>
      </c>
      <c r="AR38" s="148">
        <f>GDAM_PXI!N38</f>
        <v>0</v>
      </c>
      <c r="AS38">
        <f>HPX!H38</f>
        <v>0</v>
      </c>
      <c r="AT38">
        <f>HPX!N38</f>
        <v>0</v>
      </c>
      <c r="AU38">
        <v>36</v>
      </c>
    </row>
    <row r="39" spans="1:47">
      <c r="A39" t="s">
        <v>81</v>
      </c>
      <c r="D39">
        <f>TWEPL!P39</f>
        <v>10.76376</v>
      </c>
      <c r="E39">
        <f>GT_NG!P39</f>
        <v>11.978899082568809</v>
      </c>
      <c r="F39">
        <f>GT_Spot!P39</f>
        <v>0</v>
      </c>
      <c r="G39">
        <f>PPCL_NG!P39</f>
        <v>0</v>
      </c>
      <c r="H39">
        <f>PPCL_Spot!P39</f>
        <v>0</v>
      </c>
      <c r="I39">
        <f>Bawana_NG!P39</f>
        <v>84.02388963473912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BRPL_ISGS_exbus!DM39</f>
        <v>942.53210788726346</v>
      </c>
      <c r="P39" s="36">
        <v>117.50000000000003</v>
      </c>
      <c r="Q39" s="36">
        <v>38.084475261487839</v>
      </c>
      <c r="R39" s="38">
        <v>47.099999999999994</v>
      </c>
      <c r="S39" s="38">
        <v>0</v>
      </c>
      <c r="T39" s="37">
        <f>SUMPRODUCT(LTA!J39:AN39,LTA!J$101:AN$101,LTA!J$103:AN$103)</f>
        <v>276.76</v>
      </c>
      <c r="U39" s="37">
        <f>SUMPRODUCT(LTA!J39:AN39,LTA!J$102:AN$102,LTA!J$103:AN$103)</f>
        <v>35.200000000000003</v>
      </c>
      <c r="V39" s="66">
        <f>SUMPRODUCT(MTOA!B39:G39,MTOA!B$102:G$102,MTOA!B$103:G$103)</f>
        <v>0</v>
      </c>
      <c r="W39" s="66">
        <f>SUMPRODUCT(MTOA!B39:G39,MTOA!B$101:G$101,MTOA!B$103:G$103)</f>
        <v>0</v>
      </c>
      <c r="X39">
        <v>0</v>
      </c>
      <c r="Y39" s="34">
        <f>IEX!H39</f>
        <v>0</v>
      </c>
      <c r="Z39" s="34">
        <f>IEX!N39</f>
        <v>0</v>
      </c>
      <c r="AA39" s="75">
        <f>STOA!H39</f>
        <v>0.77</v>
      </c>
      <c r="AB39" s="75">
        <f>-STOA!N39</f>
        <v>-240.69</v>
      </c>
      <c r="AC39">
        <f t="shared" si="0"/>
        <v>15.182513260478444</v>
      </c>
      <c r="AD39">
        <f t="shared" si="1"/>
        <v>1308.8406186055806</v>
      </c>
      <c r="AE39">
        <f>'IDT-1'!B39</f>
        <v>169</v>
      </c>
      <c r="AF39" s="24"/>
      <c r="AG39">
        <f t="shared" si="2"/>
        <v>1477.8406186055806</v>
      </c>
      <c r="AI39" s="34">
        <f>PXIL!H39</f>
        <v>0</v>
      </c>
      <c r="AJ39" s="34">
        <f>PXIL!N39</f>
        <v>0</v>
      </c>
      <c r="AK39" s="34">
        <f>RTM_IEX!H39</f>
        <v>0</v>
      </c>
      <c r="AL39" s="34">
        <f>RTM_IEX!N39</f>
        <v>0</v>
      </c>
      <c r="AM39" s="34">
        <f>RTM_PXI!H39</f>
        <v>0</v>
      </c>
      <c r="AN39" s="34">
        <f>RTM_PXI!N39</f>
        <v>0</v>
      </c>
      <c r="AO39" s="148">
        <f>GDAM_IEX!H39</f>
        <v>0</v>
      </c>
      <c r="AP39" s="148">
        <f>GDAM_IEX!N39</f>
        <v>0</v>
      </c>
      <c r="AQ39" s="148">
        <f>GDAM_PXI!H39</f>
        <v>0</v>
      </c>
      <c r="AR39" s="148">
        <f>GDAM_PXI!N39</f>
        <v>0</v>
      </c>
      <c r="AS39">
        <f>HPX!H39</f>
        <v>0</v>
      </c>
      <c r="AT39">
        <f>HPX!N39</f>
        <v>0</v>
      </c>
      <c r="AU39">
        <v>37</v>
      </c>
    </row>
    <row r="40" spans="1:47">
      <c r="A40" t="s">
        <v>82</v>
      </c>
      <c r="D40">
        <f>TWEPL!P40</f>
        <v>10.76376</v>
      </c>
      <c r="E40">
        <f>GT_NG!P40</f>
        <v>11.978899082568809</v>
      </c>
      <c r="F40">
        <f>GT_Spot!P40</f>
        <v>0</v>
      </c>
      <c r="G40">
        <f>PPCL_NG!P40</f>
        <v>0</v>
      </c>
      <c r="H40">
        <f>PPCL_Spot!P40</f>
        <v>0</v>
      </c>
      <c r="I40">
        <f>Bawana_NG!P40</f>
        <v>84.02388963473912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BRPL_ISGS_exbus!DM40</f>
        <v>916.48393361831711</v>
      </c>
      <c r="P40" s="36">
        <v>117.50000000000003</v>
      </c>
      <c r="Q40" s="36">
        <v>38.084475261487839</v>
      </c>
      <c r="R40" s="38">
        <v>47.1</v>
      </c>
      <c r="S40" s="38">
        <v>0</v>
      </c>
      <c r="T40" s="37">
        <f>SUMPRODUCT(LTA!J40:AN40,LTA!J$101:AN$101,LTA!J$103:AN$103)</f>
        <v>320.63</v>
      </c>
      <c r="U40" s="37">
        <f>SUMPRODUCT(LTA!J40:AN40,LTA!J$102:AN$102,LTA!J$103:AN$103)</f>
        <v>35.200000000000003</v>
      </c>
      <c r="V40" s="66">
        <f>SUMPRODUCT(MTOA!B40:G40,MTOA!B$102:G$102,MTOA!B$103:G$103)</f>
        <v>0</v>
      </c>
      <c r="W40" s="66">
        <f>SUMPRODUCT(MTOA!B40:G40,MTOA!B$101:G$101,MTOA!B$103:G$103)</f>
        <v>0</v>
      </c>
      <c r="X40">
        <v>0</v>
      </c>
      <c r="Y40" s="34">
        <f>IEX!H40</f>
        <v>0</v>
      </c>
      <c r="Z40" s="34">
        <f>IEX!N40</f>
        <v>0</v>
      </c>
      <c r="AA40" s="75">
        <f>STOA!H40</f>
        <v>0.77</v>
      </c>
      <c r="AB40" s="75">
        <f>-STOA!N40</f>
        <v>-240.69</v>
      </c>
      <c r="AC40">
        <f t="shared" si="0"/>
        <v>15.453260596619296</v>
      </c>
      <c r="AD40">
        <f t="shared" si="1"/>
        <v>1340.8016970004937</v>
      </c>
      <c r="AE40">
        <f>'IDT-1'!B40</f>
        <v>129</v>
      </c>
      <c r="AF40" s="24"/>
      <c r="AG40">
        <f t="shared" si="2"/>
        <v>1469.8016970004937</v>
      </c>
      <c r="AI40" s="34">
        <f>PXIL!H40</f>
        <v>0</v>
      </c>
      <c r="AJ40" s="34">
        <f>PXIL!N40</f>
        <v>0</v>
      </c>
      <c r="AK40" s="34">
        <f>RTM_IEX!H40</f>
        <v>14.41</v>
      </c>
      <c r="AL40" s="34">
        <f>RTM_IEX!N40</f>
        <v>0</v>
      </c>
      <c r="AM40" s="34">
        <f>RTM_PXI!H40</f>
        <v>0</v>
      </c>
      <c r="AN40" s="34">
        <f>RTM_PXI!N40</f>
        <v>0</v>
      </c>
      <c r="AO40" s="148">
        <f>GDAM_IEX!H40</f>
        <v>0</v>
      </c>
      <c r="AP40" s="148">
        <f>GDAM_IEX!N40</f>
        <v>0</v>
      </c>
      <c r="AQ40" s="148">
        <f>GDAM_PXI!H40</f>
        <v>0</v>
      </c>
      <c r="AR40" s="148">
        <f>GDAM_PXI!N40</f>
        <v>0</v>
      </c>
      <c r="AS40">
        <f>HPX!H40</f>
        <v>0</v>
      </c>
      <c r="AT40">
        <f>HPX!N40</f>
        <v>0</v>
      </c>
      <c r="AU40">
        <v>38</v>
      </c>
    </row>
    <row r="41" spans="1:47">
      <c r="A41" t="s">
        <v>83</v>
      </c>
      <c r="D41">
        <f>TWEPL!P41</f>
        <v>10.76376</v>
      </c>
      <c r="E41">
        <f>GT_NG!P41</f>
        <v>11.978899082568809</v>
      </c>
      <c r="F41">
        <f>GT_Spot!P41</f>
        <v>0</v>
      </c>
      <c r="G41">
        <f>PPCL_NG!P41</f>
        <v>0</v>
      </c>
      <c r="H41">
        <f>PPCL_Spot!P41</f>
        <v>0</v>
      </c>
      <c r="I41">
        <f>Bawana_NG!P41</f>
        <v>84.02388963473912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BRPL_ISGS_exbus!DM41</f>
        <v>865.14210578116626</v>
      </c>
      <c r="P41" s="36">
        <v>117.50000000000003</v>
      </c>
      <c r="Q41" s="36">
        <v>38.084475261487839</v>
      </c>
      <c r="R41" s="38">
        <v>47.1</v>
      </c>
      <c r="S41" s="38">
        <v>0</v>
      </c>
      <c r="T41" s="37">
        <f>SUMPRODUCT(LTA!J41:AN41,LTA!J$101:AN$101,LTA!J$103:AN$103)</f>
        <v>360.81</v>
      </c>
      <c r="U41" s="37">
        <f>SUMPRODUCT(LTA!J41:AN41,LTA!J$102:AN$102,LTA!J$103:AN$103)</f>
        <v>36.159999999999997</v>
      </c>
      <c r="V41" s="66">
        <f>SUMPRODUCT(MTOA!B41:G41,MTOA!B$102:G$102,MTOA!B$103:G$103)</f>
        <v>0</v>
      </c>
      <c r="W41" s="66">
        <f>SUMPRODUCT(MTOA!B41:G41,MTOA!B$101:G$101,MTOA!B$103:G$103)</f>
        <v>0</v>
      </c>
      <c r="X41">
        <v>0</v>
      </c>
      <c r="Y41" s="34">
        <f>IEX!H41</f>
        <v>21.15</v>
      </c>
      <c r="Z41" s="34">
        <f>IEX!N41</f>
        <v>0</v>
      </c>
      <c r="AA41" s="75">
        <f>STOA!H41</f>
        <v>0.77</v>
      </c>
      <c r="AB41" s="75">
        <f>-STOA!N41</f>
        <v>-240.69</v>
      </c>
      <c r="AC41">
        <f t="shared" si="0"/>
        <v>16.48199324278723</v>
      </c>
      <c r="AD41">
        <f t="shared" si="1"/>
        <v>1462.2411365171749</v>
      </c>
      <c r="AE41">
        <f>'IDT-1'!B41</f>
        <v>120.50700000000001</v>
      </c>
      <c r="AF41" s="24"/>
      <c r="AG41">
        <f t="shared" si="2"/>
        <v>1582.748136517175</v>
      </c>
      <c r="AI41" s="34">
        <f>PXIL!H41</f>
        <v>0</v>
      </c>
      <c r="AJ41" s="34">
        <f>PXIL!N41</f>
        <v>0</v>
      </c>
      <c r="AK41" s="34">
        <f>RTM_IEX!H41</f>
        <v>125.93</v>
      </c>
      <c r="AL41" s="34">
        <f>RTM_IEX!N41</f>
        <v>0</v>
      </c>
      <c r="AM41" s="34">
        <f>RTM_PXI!H41</f>
        <v>0</v>
      </c>
      <c r="AN41" s="34">
        <f>RTM_PXI!N41</f>
        <v>0</v>
      </c>
      <c r="AO41" s="148">
        <f>GDAM_IEX!H41</f>
        <v>0</v>
      </c>
      <c r="AP41" s="148">
        <f>GDAM_IEX!N41</f>
        <v>0</v>
      </c>
      <c r="AQ41" s="148">
        <f>GDAM_PXI!H41</f>
        <v>0</v>
      </c>
      <c r="AR41" s="148">
        <f>GDAM_PXI!N41</f>
        <v>0</v>
      </c>
      <c r="AS41">
        <f>HPX!H41</f>
        <v>0</v>
      </c>
      <c r="AT41">
        <f>HPX!N41</f>
        <v>0</v>
      </c>
      <c r="AU41">
        <v>39</v>
      </c>
    </row>
    <row r="42" spans="1:47">
      <c r="A42" t="s">
        <v>84</v>
      </c>
      <c r="D42">
        <f>TWEPL!P42</f>
        <v>10.76376</v>
      </c>
      <c r="E42">
        <f>GT_NG!P42</f>
        <v>11.978899082568809</v>
      </c>
      <c r="F42">
        <f>GT_Spot!P42</f>
        <v>0</v>
      </c>
      <c r="G42">
        <f>PPCL_NG!P42</f>
        <v>0</v>
      </c>
      <c r="H42">
        <f>PPCL_Spot!P42</f>
        <v>0</v>
      </c>
      <c r="I42">
        <f>Bawana_NG!P42</f>
        <v>84.02388963473912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BRPL_ISGS_exbus!DM42</f>
        <v>869.67999262111766</v>
      </c>
      <c r="P42" s="36">
        <v>117.50000000000003</v>
      </c>
      <c r="Q42" s="36">
        <v>38.084475261487839</v>
      </c>
      <c r="R42" s="38">
        <v>47.1</v>
      </c>
      <c r="S42" s="38">
        <v>0</v>
      </c>
      <c r="T42" s="37">
        <f>SUMPRODUCT(LTA!J42:AN42,LTA!J$101:AN$101,LTA!J$103:AN$103)</f>
        <v>398.88</v>
      </c>
      <c r="U42" s="37">
        <f>SUMPRODUCT(LTA!J42:AN42,LTA!J$102:AN$102,LTA!J$103:AN$103)</f>
        <v>36.86</v>
      </c>
      <c r="V42" s="66">
        <f>SUMPRODUCT(MTOA!B42:G42,MTOA!B$102:G$102,MTOA!B$103:G$103)</f>
        <v>0</v>
      </c>
      <c r="W42" s="66">
        <f>SUMPRODUCT(MTOA!B42:G42,MTOA!B$101:G$101,MTOA!B$103:G$103)</f>
        <v>0</v>
      </c>
      <c r="X42">
        <v>0</v>
      </c>
      <c r="Y42" s="34">
        <f>IEX!H42</f>
        <v>1.92</v>
      </c>
      <c r="Z42" s="34">
        <f>IEX!N42</f>
        <v>0</v>
      </c>
      <c r="AA42" s="75">
        <f>STOA!H42</f>
        <v>0.77</v>
      </c>
      <c r="AB42" s="75">
        <f>-STOA!N42</f>
        <v>-240.69</v>
      </c>
      <c r="AC42">
        <f t="shared" si="0"/>
        <v>16.587311492242822</v>
      </c>
      <c r="AD42">
        <f t="shared" si="1"/>
        <v>1474.6737051076707</v>
      </c>
      <c r="AE42">
        <f>'IDT-1'!B42</f>
        <v>121.68600000000001</v>
      </c>
      <c r="AF42" s="24"/>
      <c r="AG42">
        <f t="shared" si="2"/>
        <v>1596.3597051076706</v>
      </c>
      <c r="AI42" s="34">
        <f>PXIL!H42</f>
        <v>0</v>
      </c>
      <c r="AJ42" s="34">
        <f>PXIL!N42</f>
        <v>0</v>
      </c>
      <c r="AK42" s="34">
        <f>RTM_IEX!H42</f>
        <v>114.39</v>
      </c>
      <c r="AL42" s="34">
        <f>RTM_IEX!N42</f>
        <v>0</v>
      </c>
      <c r="AM42" s="34">
        <f>RTM_PXI!H42</f>
        <v>0</v>
      </c>
      <c r="AN42" s="34">
        <f>RTM_PXI!N42</f>
        <v>0</v>
      </c>
      <c r="AO42" s="148">
        <f>GDAM_IEX!H42</f>
        <v>0</v>
      </c>
      <c r="AP42" s="148">
        <f>GDAM_IEX!N42</f>
        <v>0</v>
      </c>
      <c r="AQ42" s="148">
        <f>GDAM_PXI!H42</f>
        <v>0</v>
      </c>
      <c r="AR42" s="148">
        <f>GDAM_PXI!N42</f>
        <v>0</v>
      </c>
      <c r="AS42">
        <f>HPX!H42</f>
        <v>0</v>
      </c>
      <c r="AT42">
        <f>HPX!N42</f>
        <v>0</v>
      </c>
      <c r="AU42">
        <v>40</v>
      </c>
    </row>
    <row r="43" spans="1:47">
      <c r="A43" t="s">
        <v>85</v>
      </c>
      <c r="D43">
        <f>TWEPL!P43</f>
        <v>10.76376</v>
      </c>
      <c r="E43">
        <f>GT_NG!P43</f>
        <v>11.978899082568809</v>
      </c>
      <c r="F43">
        <f>GT_Spot!P43</f>
        <v>0</v>
      </c>
      <c r="G43">
        <f>PPCL_NG!P43</f>
        <v>0</v>
      </c>
      <c r="H43">
        <f>PPCL_Spot!P43</f>
        <v>0</v>
      </c>
      <c r="I43">
        <f>Bawana_NG!P43</f>
        <v>84.02388963473912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BRPL_ISGS_exbus!DM43</f>
        <v>960.46779621203393</v>
      </c>
      <c r="P43" s="36">
        <v>117.50000000000003</v>
      </c>
      <c r="Q43" s="36">
        <v>38.085239405613649</v>
      </c>
      <c r="R43" s="38">
        <v>47.1</v>
      </c>
      <c r="S43" s="38">
        <v>0</v>
      </c>
      <c r="T43" s="37">
        <f>SUMPRODUCT(LTA!J43:AN43,LTA!J$101:AN$101,LTA!J$103:AN$103)</f>
        <v>435.03999999999996</v>
      </c>
      <c r="U43" s="37">
        <f>SUMPRODUCT(LTA!J43:AN43,LTA!J$102:AN$102,LTA!J$103:AN$103)</f>
        <v>37.119999999999997</v>
      </c>
      <c r="V43" s="66">
        <f>SUMPRODUCT(MTOA!B43:G43,MTOA!B$102:G$102,MTOA!B$103:G$103)</f>
        <v>0</v>
      </c>
      <c r="W43" s="66">
        <f>SUMPRODUCT(MTOA!B43:G43,MTOA!B$101:G$101,MTOA!B$103:G$103)</f>
        <v>0</v>
      </c>
      <c r="X43">
        <v>0</v>
      </c>
      <c r="Y43" s="34">
        <f>IEX!H43</f>
        <v>87.47</v>
      </c>
      <c r="Z43" s="34">
        <f>IEX!N43</f>
        <v>0</v>
      </c>
      <c r="AA43" s="75">
        <f>STOA!H43</f>
        <v>0.77</v>
      </c>
      <c r="AB43" s="75">
        <f>-STOA!N43</f>
        <v>-240.69</v>
      </c>
      <c r="AC43">
        <f t="shared" si="0"/>
        <v>17.696183461217174</v>
      </c>
      <c r="AD43">
        <f t="shared" si="1"/>
        <v>1605.5734008737381</v>
      </c>
      <c r="AE43">
        <f>'IDT-1'!B43</f>
        <v>15</v>
      </c>
      <c r="AF43" s="24"/>
      <c r="AG43">
        <f t="shared" si="2"/>
        <v>1620.5734008737381</v>
      </c>
      <c r="AI43" s="34">
        <f>PXIL!H43</f>
        <v>0</v>
      </c>
      <c r="AJ43" s="34">
        <f>PXIL!N43</f>
        <v>0</v>
      </c>
      <c r="AK43" s="34">
        <f>RTM_IEX!H43</f>
        <v>33.64</v>
      </c>
      <c r="AL43" s="34">
        <f>RTM_IEX!N43</f>
        <v>0</v>
      </c>
      <c r="AM43" s="34">
        <f>RTM_PXI!H43</f>
        <v>0</v>
      </c>
      <c r="AN43" s="34">
        <f>RTM_PXI!N43</f>
        <v>0</v>
      </c>
      <c r="AO43" s="148">
        <f>GDAM_IEX!H43</f>
        <v>0</v>
      </c>
      <c r="AP43" s="148">
        <f>GDAM_IEX!N43</f>
        <v>0</v>
      </c>
      <c r="AQ43" s="148">
        <f>GDAM_PXI!H43</f>
        <v>0</v>
      </c>
      <c r="AR43" s="148">
        <f>GDAM_PXI!N43</f>
        <v>0</v>
      </c>
      <c r="AS43">
        <f>HPX!H43</f>
        <v>0</v>
      </c>
      <c r="AT43">
        <f>HPX!N43</f>
        <v>0</v>
      </c>
      <c r="AU43">
        <v>41</v>
      </c>
    </row>
    <row r="44" spans="1:47">
      <c r="A44" t="s">
        <v>86</v>
      </c>
      <c r="D44">
        <f>TWEPL!P44</f>
        <v>10.76376</v>
      </c>
      <c r="E44">
        <f>GT_NG!P44</f>
        <v>11.978899082568809</v>
      </c>
      <c r="F44">
        <f>GT_Spot!P44</f>
        <v>0</v>
      </c>
      <c r="G44">
        <f>PPCL_NG!P44</f>
        <v>0</v>
      </c>
      <c r="H44">
        <f>PPCL_Spot!P44</f>
        <v>0</v>
      </c>
      <c r="I44">
        <f>Bawana_NG!P44</f>
        <v>84.02388963473912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BRPL_ISGS_exbus!DM44</f>
        <v>959.23654232792978</v>
      </c>
      <c r="P44" s="36">
        <v>117.50000000000003</v>
      </c>
      <c r="Q44" s="36">
        <v>38.085239405613649</v>
      </c>
      <c r="R44" s="38">
        <v>47.1</v>
      </c>
      <c r="S44" s="38">
        <v>0</v>
      </c>
      <c r="T44" s="37">
        <f>SUMPRODUCT(LTA!J44:AN44,LTA!J$101:AN$101,LTA!J$103:AN$103)</f>
        <v>465.66</v>
      </c>
      <c r="U44" s="37">
        <f>SUMPRODUCT(LTA!J44:AN44,LTA!J$102:AN$102,LTA!J$103:AN$103)</f>
        <v>37.119999999999997</v>
      </c>
      <c r="V44" s="66">
        <f>SUMPRODUCT(MTOA!B44:G44,MTOA!B$102:G$102,MTOA!B$103:G$103)</f>
        <v>0</v>
      </c>
      <c r="W44" s="66">
        <f>SUMPRODUCT(MTOA!B44:G44,MTOA!B$101:G$101,MTOA!B$103:G$103)</f>
        <v>0</v>
      </c>
      <c r="X44">
        <v>0</v>
      </c>
      <c r="Y44" s="34">
        <f>IEX!H44</f>
        <v>60.56</v>
      </c>
      <c r="Z44" s="34">
        <f>IEX!N44</f>
        <v>0</v>
      </c>
      <c r="AA44" s="75">
        <f>STOA!H44</f>
        <v>0.77</v>
      </c>
      <c r="AB44" s="75">
        <f>-STOA!N44</f>
        <v>-240.69</v>
      </c>
      <c r="AC44">
        <f t="shared" si="0"/>
        <v>17.660556928590697</v>
      </c>
      <c r="AD44">
        <f t="shared" si="1"/>
        <v>1601.3677735222604</v>
      </c>
      <c r="AE44">
        <f>'IDT-1'!B44</f>
        <v>20</v>
      </c>
      <c r="AF44" s="24"/>
      <c r="AG44">
        <f t="shared" si="2"/>
        <v>1621.3677735222604</v>
      </c>
      <c r="AI44" s="34">
        <f>PXIL!H44</f>
        <v>0</v>
      </c>
      <c r="AJ44" s="34">
        <f>PXIL!N44</f>
        <v>0</v>
      </c>
      <c r="AK44" s="34">
        <f>RTM_IEX!H44</f>
        <v>26.92</v>
      </c>
      <c r="AL44" s="34">
        <f>RTM_IEX!N44</f>
        <v>0</v>
      </c>
      <c r="AM44" s="34">
        <f>RTM_PXI!H44</f>
        <v>0</v>
      </c>
      <c r="AN44" s="34">
        <f>RTM_PXI!N44</f>
        <v>0</v>
      </c>
      <c r="AO44" s="148">
        <f>GDAM_IEX!H44</f>
        <v>0</v>
      </c>
      <c r="AP44" s="148">
        <f>GDAM_IEX!N44</f>
        <v>0</v>
      </c>
      <c r="AQ44" s="148">
        <f>GDAM_PXI!H44</f>
        <v>0</v>
      </c>
      <c r="AR44" s="148">
        <f>GDAM_PXI!N44</f>
        <v>0</v>
      </c>
      <c r="AS44">
        <f>HPX!H44</f>
        <v>0</v>
      </c>
      <c r="AT44">
        <f>HPX!N44</f>
        <v>0</v>
      </c>
      <c r="AU44">
        <v>42</v>
      </c>
    </row>
    <row r="45" spans="1:47">
      <c r="A45" t="s">
        <v>87</v>
      </c>
      <c r="D45">
        <f>TWEPL!P45</f>
        <v>10.76376</v>
      </c>
      <c r="E45">
        <f>GT_NG!P45</f>
        <v>11.978899082568809</v>
      </c>
      <c r="F45">
        <f>GT_Spot!P45</f>
        <v>0</v>
      </c>
      <c r="G45">
        <f>PPCL_NG!P45</f>
        <v>0</v>
      </c>
      <c r="H45">
        <f>PPCL_Spot!P45</f>
        <v>0</v>
      </c>
      <c r="I45">
        <f>Bawana_NG!P45</f>
        <v>84.02388963473912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BRPL_ISGS_exbus!DM45</f>
        <v>945.71657112991102</v>
      </c>
      <c r="P45" s="36">
        <v>117.50000000000003</v>
      </c>
      <c r="Q45" s="36">
        <v>38.085239405613649</v>
      </c>
      <c r="R45" s="38">
        <v>47.1</v>
      </c>
      <c r="S45" s="38">
        <v>0</v>
      </c>
      <c r="T45" s="37">
        <f>SUMPRODUCT(LTA!J45:AN45,LTA!J$101:AN$101,LTA!J$103:AN$103)</f>
        <v>492.29</v>
      </c>
      <c r="U45" s="37">
        <f>SUMPRODUCT(LTA!J45:AN45,LTA!J$102:AN$102,LTA!J$103:AN$103)</f>
        <v>38.08</v>
      </c>
      <c r="V45" s="66">
        <f>SUMPRODUCT(MTOA!B45:G45,MTOA!B$102:G$102,MTOA!B$103:G$103)</f>
        <v>0</v>
      </c>
      <c r="W45" s="66">
        <f>SUMPRODUCT(MTOA!B45:G45,MTOA!B$101:G$101,MTOA!B$103:G$103)</f>
        <v>0</v>
      </c>
      <c r="X45">
        <v>0</v>
      </c>
      <c r="Y45" s="34">
        <f>IEX!H45</f>
        <v>23.07</v>
      </c>
      <c r="Z45" s="34">
        <f>IEX!N45</f>
        <v>0</v>
      </c>
      <c r="AA45" s="75">
        <f>STOA!H45</f>
        <v>0.77</v>
      </c>
      <c r="AB45" s="75">
        <f>-STOA!N45</f>
        <v>-240.69</v>
      </c>
      <c r="AC45">
        <f t="shared" si="0"/>
        <v>17.609149170527342</v>
      </c>
      <c r="AD45">
        <f t="shared" si="1"/>
        <v>1595.2992100823049</v>
      </c>
      <c r="AE45">
        <f>'IDT-1'!B45</f>
        <v>25</v>
      </c>
      <c r="AF45" s="24"/>
      <c r="AG45">
        <f t="shared" si="2"/>
        <v>1620.2992100823049</v>
      </c>
      <c r="AI45" s="34">
        <f>PXIL!H45</f>
        <v>0</v>
      </c>
      <c r="AJ45" s="34">
        <f>PXIL!N45</f>
        <v>0</v>
      </c>
      <c r="AK45" s="34">
        <f>RTM_IEX!H45</f>
        <v>44.22</v>
      </c>
      <c r="AL45" s="34">
        <f>RTM_IEX!N45</f>
        <v>0</v>
      </c>
      <c r="AM45" s="34">
        <f>RTM_PXI!H45</f>
        <v>0</v>
      </c>
      <c r="AN45" s="34">
        <f>RTM_PXI!N45</f>
        <v>0</v>
      </c>
      <c r="AO45" s="148">
        <f>GDAM_IEX!H45</f>
        <v>0</v>
      </c>
      <c r="AP45" s="148">
        <f>GDAM_IEX!N45</f>
        <v>0</v>
      </c>
      <c r="AQ45" s="148">
        <f>GDAM_PXI!H45</f>
        <v>0</v>
      </c>
      <c r="AR45" s="148">
        <f>GDAM_PXI!N45</f>
        <v>0</v>
      </c>
      <c r="AS45">
        <f>HPX!H45</f>
        <v>0</v>
      </c>
      <c r="AT45">
        <f>HPX!N45</f>
        <v>0</v>
      </c>
      <c r="AU45">
        <v>43</v>
      </c>
    </row>
    <row r="46" spans="1:47">
      <c r="A46" t="s">
        <v>88</v>
      </c>
      <c r="D46">
        <f>TWEPL!P46</f>
        <v>10.76376</v>
      </c>
      <c r="E46">
        <f>GT_NG!P46</f>
        <v>11.978899082568809</v>
      </c>
      <c r="F46">
        <f>GT_Spot!P46</f>
        <v>0</v>
      </c>
      <c r="G46">
        <f>PPCL_NG!P46</f>
        <v>0</v>
      </c>
      <c r="H46">
        <f>PPCL_Spot!P46</f>
        <v>0</v>
      </c>
      <c r="I46">
        <f>Bawana_NG!P46</f>
        <v>84.02388963473912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BRPL_ISGS_exbus!DM46</f>
        <v>944.29512086280567</v>
      </c>
      <c r="P46" s="36">
        <v>117.50000000000003</v>
      </c>
      <c r="Q46" s="36">
        <v>38.085239405613649</v>
      </c>
      <c r="R46" s="38">
        <v>47.1</v>
      </c>
      <c r="S46" s="38">
        <v>0</v>
      </c>
      <c r="T46" s="37">
        <f>SUMPRODUCT(LTA!J46:AN46,LTA!J$101:AN$101,LTA!J$103:AN$103)</f>
        <v>514.65000000000009</v>
      </c>
      <c r="U46" s="37">
        <f>SUMPRODUCT(LTA!J46:AN46,LTA!J$102:AN$102,LTA!J$103:AN$103)</f>
        <v>38.08</v>
      </c>
      <c r="V46" s="66">
        <f>SUMPRODUCT(MTOA!B46:G46,MTOA!B$102:G$102,MTOA!B$103:G$103)</f>
        <v>0</v>
      </c>
      <c r="W46" s="66">
        <f>SUMPRODUCT(MTOA!B46:G46,MTOA!B$101:G$101,MTOA!B$103:G$103)</f>
        <v>0</v>
      </c>
      <c r="X46">
        <v>0</v>
      </c>
      <c r="Y46" s="34">
        <f>IEX!H46</f>
        <v>0</v>
      </c>
      <c r="Z46" s="34">
        <f>IEX!N46</f>
        <v>0</v>
      </c>
      <c r="AA46" s="75">
        <f>STOA!H46</f>
        <v>0.77</v>
      </c>
      <c r="AB46" s="75">
        <f>-STOA!N46</f>
        <v>-240.69</v>
      </c>
      <c r="AC46">
        <f t="shared" si="0"/>
        <v>17.696244988283659</v>
      </c>
      <c r="AD46">
        <f t="shared" si="1"/>
        <v>1605.5806639974435</v>
      </c>
      <c r="AE46">
        <f>'IDT-1'!B46</f>
        <v>9</v>
      </c>
      <c r="AF46" s="24"/>
      <c r="AG46">
        <f t="shared" si="2"/>
        <v>1614.5806639974435</v>
      </c>
      <c r="AI46" s="34">
        <f>PXIL!H46</f>
        <v>0</v>
      </c>
      <c r="AJ46" s="34">
        <f>PXIL!N46</f>
        <v>0</v>
      </c>
      <c r="AK46" s="34">
        <f>RTM_IEX!H46</f>
        <v>56.72</v>
      </c>
      <c r="AL46" s="34">
        <f>RTM_IEX!N46</f>
        <v>0</v>
      </c>
      <c r="AM46" s="34">
        <f>RTM_PXI!H46</f>
        <v>0</v>
      </c>
      <c r="AN46" s="34">
        <f>RTM_PXI!N46</f>
        <v>0</v>
      </c>
      <c r="AO46" s="148">
        <f>GDAM_IEX!H46</f>
        <v>0</v>
      </c>
      <c r="AP46" s="148">
        <f>GDAM_IEX!N46</f>
        <v>0</v>
      </c>
      <c r="AQ46" s="148">
        <f>GDAM_PXI!H46</f>
        <v>0</v>
      </c>
      <c r="AR46" s="148">
        <f>GDAM_PXI!N46</f>
        <v>0</v>
      </c>
      <c r="AS46">
        <f>HPX!H46</f>
        <v>0</v>
      </c>
      <c r="AT46">
        <f>HPX!N46</f>
        <v>0</v>
      </c>
      <c r="AU46">
        <v>44</v>
      </c>
    </row>
    <row r="47" spans="1:47">
      <c r="A47" t="s">
        <v>89</v>
      </c>
      <c r="D47">
        <f>TWEPL!P47</f>
        <v>10.76376</v>
      </c>
      <c r="E47">
        <f>GT_NG!P47</f>
        <v>11.978899082568809</v>
      </c>
      <c r="F47">
        <f>GT_Spot!P47</f>
        <v>0</v>
      </c>
      <c r="G47">
        <f>PPCL_NG!P47</f>
        <v>0</v>
      </c>
      <c r="H47">
        <f>PPCL_Spot!P47</f>
        <v>0</v>
      </c>
      <c r="I47">
        <f>Bawana_NG!P47</f>
        <v>84.02388963473912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BRPL_ISGS_exbus!DM47</f>
        <v>883.51325226656786</v>
      </c>
      <c r="P47" s="36">
        <v>117.50000000000003</v>
      </c>
      <c r="Q47" s="36">
        <v>38.085239405613649</v>
      </c>
      <c r="R47" s="38">
        <v>47.1</v>
      </c>
      <c r="S47" s="38">
        <v>0</v>
      </c>
      <c r="T47" s="37">
        <f>SUMPRODUCT(LTA!J47:AN47,LTA!J$101:AN$101,LTA!J$103:AN$103)</f>
        <v>530.14</v>
      </c>
      <c r="U47" s="37">
        <f>SUMPRODUCT(LTA!J47:AN47,LTA!J$102:AN$102,LTA!J$103:AN$103)</f>
        <v>38.08</v>
      </c>
      <c r="V47" s="66">
        <f>SUMPRODUCT(MTOA!B47:G47,MTOA!B$102:G$102,MTOA!B$103:G$103)</f>
        <v>0</v>
      </c>
      <c r="W47" s="66">
        <f>SUMPRODUCT(MTOA!B47:G47,MTOA!B$101:G$101,MTOA!B$103:G$103)</f>
        <v>0</v>
      </c>
      <c r="X47">
        <v>0</v>
      </c>
      <c r="Y47" s="34">
        <f>IEX!H47</f>
        <v>0</v>
      </c>
      <c r="Z47" s="34">
        <f>IEX!N47</f>
        <v>0</v>
      </c>
      <c r="AA47" s="75">
        <f>STOA!H47</f>
        <v>0.77</v>
      </c>
      <c r="AB47" s="75">
        <f>-STOA!N47</f>
        <v>-240.69</v>
      </c>
      <c r="AC47">
        <f t="shared" si="0"/>
        <v>17.913369292075263</v>
      </c>
      <c r="AD47">
        <f t="shared" si="1"/>
        <v>1631.2116710974142</v>
      </c>
      <c r="AE47">
        <f>'IDT-1'!B47</f>
        <v>0</v>
      </c>
      <c r="AF47" s="24"/>
      <c r="AG47">
        <f t="shared" si="2"/>
        <v>1631.2116710974142</v>
      </c>
      <c r="AI47" s="34">
        <f>PXIL!H47</f>
        <v>0</v>
      </c>
      <c r="AJ47" s="34">
        <f>PXIL!N47</f>
        <v>0</v>
      </c>
      <c r="AK47" s="34">
        <f>RTM_IEX!H47</f>
        <v>127.86</v>
      </c>
      <c r="AL47" s="34">
        <f>RTM_IEX!N47</f>
        <v>0</v>
      </c>
      <c r="AM47" s="34">
        <f>RTM_PXI!H47</f>
        <v>0</v>
      </c>
      <c r="AN47" s="34">
        <f>RTM_PXI!N47</f>
        <v>0</v>
      </c>
      <c r="AO47" s="148">
        <f>GDAM_IEX!H47</f>
        <v>0</v>
      </c>
      <c r="AP47" s="148">
        <f>GDAM_IEX!N47</f>
        <v>0</v>
      </c>
      <c r="AQ47" s="148">
        <f>GDAM_PXI!H47</f>
        <v>0</v>
      </c>
      <c r="AR47" s="148">
        <f>GDAM_PXI!N47</f>
        <v>0</v>
      </c>
      <c r="AS47">
        <f>HPX!H47</f>
        <v>0</v>
      </c>
      <c r="AT47">
        <f>HPX!N47</f>
        <v>0</v>
      </c>
      <c r="AU47">
        <v>45</v>
      </c>
    </row>
    <row r="48" spans="1:47">
      <c r="A48" t="s">
        <v>90</v>
      </c>
      <c r="D48">
        <f>TWEPL!P48</f>
        <v>10.76376</v>
      </c>
      <c r="E48">
        <f>GT_NG!P48</f>
        <v>11.978899082568809</v>
      </c>
      <c r="F48">
        <f>GT_Spot!P48</f>
        <v>0</v>
      </c>
      <c r="G48">
        <f>PPCL_NG!P48</f>
        <v>0</v>
      </c>
      <c r="H48">
        <f>PPCL_Spot!P48</f>
        <v>0</v>
      </c>
      <c r="I48">
        <f>Bawana_NG!P48</f>
        <v>84.02388963473912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BRPL_ISGS_exbus!DM48</f>
        <v>854.71073168695602</v>
      </c>
      <c r="P48" s="36">
        <v>117.50000000000003</v>
      </c>
      <c r="Q48" s="36">
        <v>38.085239405613649</v>
      </c>
      <c r="R48" s="38">
        <v>46.099999999999994</v>
      </c>
      <c r="S48" s="38">
        <v>0</v>
      </c>
      <c r="T48" s="37">
        <f>SUMPRODUCT(LTA!J48:AN48,LTA!J$101:AN$101,LTA!J$103:AN$103)</f>
        <v>537.46</v>
      </c>
      <c r="U48" s="37">
        <f>SUMPRODUCT(LTA!J48:AN48,LTA!J$102:AN$102,LTA!J$103:AN$103)</f>
        <v>38.08</v>
      </c>
      <c r="V48" s="66">
        <f>SUMPRODUCT(MTOA!B48:G48,MTOA!B$102:G$102,MTOA!B$103:G$103)</f>
        <v>0</v>
      </c>
      <c r="W48" s="66">
        <f>SUMPRODUCT(MTOA!B48:G48,MTOA!B$101:G$101,MTOA!B$103:G$103)</f>
        <v>0</v>
      </c>
      <c r="X48">
        <v>0</v>
      </c>
      <c r="Y48" s="34">
        <f>IEX!H48</f>
        <v>0</v>
      </c>
      <c r="Z48" s="34">
        <f>IEX!N48</f>
        <v>0</v>
      </c>
      <c r="AA48" s="75">
        <f>STOA!H48</f>
        <v>0.77</v>
      </c>
      <c r="AB48" s="75">
        <f>-STOA!N48</f>
        <v>-240.69</v>
      </c>
      <c r="AC48">
        <f t="shared" si="0"/>
        <v>17.813304119206521</v>
      </c>
      <c r="AD48">
        <f t="shared" si="1"/>
        <v>1619.3992156906711</v>
      </c>
      <c r="AE48">
        <f>'IDT-1'!B48</f>
        <v>0</v>
      </c>
      <c r="AF48" s="24"/>
      <c r="AG48">
        <f t="shared" si="2"/>
        <v>1619.3992156906711</v>
      </c>
      <c r="AI48" s="34">
        <f>PXIL!H48</f>
        <v>0</v>
      </c>
      <c r="AJ48" s="34">
        <f>PXIL!N48</f>
        <v>0</v>
      </c>
      <c r="AK48" s="34">
        <f>RTM_IEX!H48</f>
        <v>138.43</v>
      </c>
      <c r="AL48" s="34">
        <f>RTM_IEX!N48</f>
        <v>0</v>
      </c>
      <c r="AM48" s="34">
        <f>RTM_PXI!H48</f>
        <v>0</v>
      </c>
      <c r="AN48" s="34">
        <f>RTM_PXI!N48</f>
        <v>0</v>
      </c>
      <c r="AO48" s="148">
        <f>GDAM_IEX!H48</f>
        <v>0</v>
      </c>
      <c r="AP48" s="148">
        <f>GDAM_IEX!N48</f>
        <v>0</v>
      </c>
      <c r="AQ48" s="148">
        <f>GDAM_PXI!H48</f>
        <v>0</v>
      </c>
      <c r="AR48" s="148">
        <f>GDAM_PXI!N48</f>
        <v>0</v>
      </c>
      <c r="AS48">
        <f>HPX!H48</f>
        <v>0</v>
      </c>
      <c r="AT48">
        <f>HPX!N48</f>
        <v>0</v>
      </c>
      <c r="AU48">
        <v>46</v>
      </c>
    </row>
    <row r="49" spans="1:47">
      <c r="A49" t="s">
        <v>91</v>
      </c>
      <c r="D49">
        <f>TWEPL!P49</f>
        <v>10.76376</v>
      </c>
      <c r="E49">
        <f>GT_NG!P49</f>
        <v>11.978899082568809</v>
      </c>
      <c r="F49">
        <f>GT_Spot!P49</f>
        <v>0</v>
      </c>
      <c r="G49">
        <f>PPCL_NG!P49</f>
        <v>0</v>
      </c>
      <c r="H49">
        <f>PPCL_Spot!P49</f>
        <v>0</v>
      </c>
      <c r="I49">
        <f>Bawana_NG!P49</f>
        <v>84.02388963473912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BRPL_ISGS_exbus!DM49</f>
        <v>845.41371023814395</v>
      </c>
      <c r="P49" s="36">
        <v>117.50000000000003</v>
      </c>
      <c r="Q49" s="36">
        <v>38.085239405613649</v>
      </c>
      <c r="R49" s="38">
        <v>46.099999999999994</v>
      </c>
      <c r="S49" s="38">
        <v>0</v>
      </c>
      <c r="T49" s="37">
        <f>SUMPRODUCT(LTA!J49:AN49,LTA!J$101:AN$101,LTA!J$103:AN$103)</f>
        <v>542.57000000000005</v>
      </c>
      <c r="U49" s="37">
        <f>SUMPRODUCT(LTA!J49:AN49,LTA!J$102:AN$102,LTA!J$103:AN$103)</f>
        <v>38.08</v>
      </c>
      <c r="V49" s="66">
        <f>SUMPRODUCT(MTOA!B49:G49,MTOA!B$102:G$102,MTOA!B$103:G$103)</f>
        <v>0</v>
      </c>
      <c r="W49" s="66">
        <f>SUMPRODUCT(MTOA!B49:G49,MTOA!B$101:G$101,MTOA!B$103:G$103)</f>
        <v>0</v>
      </c>
      <c r="X49">
        <v>0</v>
      </c>
      <c r="Y49" s="34">
        <f>IEX!H49</f>
        <v>0</v>
      </c>
      <c r="Z49" s="34">
        <f>IEX!N49</f>
        <v>0</v>
      </c>
      <c r="AA49" s="75">
        <f>STOA!H49</f>
        <v>0.77</v>
      </c>
      <c r="AB49" s="75">
        <f>-STOA!N49</f>
        <v>-240.69</v>
      </c>
      <c r="AC49">
        <f t="shared" si="0"/>
        <v>17.802325139036498</v>
      </c>
      <c r="AD49">
        <f t="shared" si="1"/>
        <v>1618.103173222029</v>
      </c>
      <c r="AE49">
        <f>'IDT-1'!B49</f>
        <v>0</v>
      </c>
      <c r="AF49" s="24"/>
      <c r="AG49">
        <f t="shared" si="2"/>
        <v>1618.103173222029</v>
      </c>
      <c r="AI49" s="34">
        <f>PXIL!H49</f>
        <v>0</v>
      </c>
      <c r="AJ49" s="34">
        <f>PXIL!N49</f>
        <v>0</v>
      </c>
      <c r="AK49" s="34">
        <f>RTM_IEX!H49</f>
        <v>141.31</v>
      </c>
      <c r="AL49" s="34">
        <f>RTM_IEX!N49</f>
        <v>0</v>
      </c>
      <c r="AM49" s="34">
        <f>RTM_PXI!H49</f>
        <v>0</v>
      </c>
      <c r="AN49" s="34">
        <f>RTM_PXI!N49</f>
        <v>0</v>
      </c>
      <c r="AO49" s="148">
        <f>GDAM_IEX!H49</f>
        <v>0</v>
      </c>
      <c r="AP49" s="148">
        <f>GDAM_IEX!N49</f>
        <v>0</v>
      </c>
      <c r="AQ49" s="148">
        <f>GDAM_PXI!H49</f>
        <v>0</v>
      </c>
      <c r="AR49" s="148">
        <f>GDAM_PXI!N49</f>
        <v>0</v>
      </c>
      <c r="AS49">
        <f>HPX!H49</f>
        <v>0</v>
      </c>
      <c r="AT49">
        <f>HPX!N49</f>
        <v>0</v>
      </c>
      <c r="AU49">
        <v>47</v>
      </c>
    </row>
    <row r="50" spans="1:47">
      <c r="A50" t="s">
        <v>92</v>
      </c>
      <c r="D50">
        <f>TWEPL!P50</f>
        <v>10.76376</v>
      </c>
      <c r="E50">
        <f>GT_NG!P50</f>
        <v>11.978899082568809</v>
      </c>
      <c r="F50">
        <f>GT_Spot!P50</f>
        <v>0</v>
      </c>
      <c r="G50">
        <f>PPCL_NG!P50</f>
        <v>0</v>
      </c>
      <c r="H50">
        <f>PPCL_Spot!P50</f>
        <v>0</v>
      </c>
      <c r="I50">
        <f>Bawana_NG!P50</f>
        <v>84.02388963473912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BRPL_ISGS_exbus!DM50</f>
        <v>815.41344856752949</v>
      </c>
      <c r="P50" s="36">
        <v>117.50000000000003</v>
      </c>
      <c r="Q50" s="36">
        <v>38.085239405613649</v>
      </c>
      <c r="R50" s="38">
        <v>46.099999999999994</v>
      </c>
      <c r="S50" s="38">
        <v>0</v>
      </c>
      <c r="T50" s="37">
        <f>SUMPRODUCT(LTA!J50:AN50,LTA!J$101:AN$101,LTA!J$103:AN$103)</f>
        <v>545.22</v>
      </c>
      <c r="U50" s="37">
        <f>SUMPRODUCT(LTA!J50:AN50,LTA!J$102:AN$102,LTA!J$103:AN$103)</f>
        <v>38.08</v>
      </c>
      <c r="V50" s="66">
        <f>SUMPRODUCT(MTOA!B50:G50,MTOA!B$102:G$102,MTOA!B$103:G$103)</f>
        <v>0</v>
      </c>
      <c r="W50" s="66">
        <f>SUMPRODUCT(MTOA!B50:G50,MTOA!B$101:G$101,MTOA!B$103:G$103)</f>
        <v>0</v>
      </c>
      <c r="X50">
        <v>0</v>
      </c>
      <c r="Y50" s="34">
        <f>IEX!H50</f>
        <v>0</v>
      </c>
      <c r="Z50" s="34">
        <f>IEX!N50</f>
        <v>0</v>
      </c>
      <c r="AA50" s="75">
        <f>STOA!H50</f>
        <v>0.77</v>
      </c>
      <c r="AB50" s="75">
        <f>-STOA!N50</f>
        <v>-240.69</v>
      </c>
      <c r="AC50">
        <f t="shared" si="0"/>
        <v>17.62105094100334</v>
      </c>
      <c r="AD50">
        <f t="shared" si="1"/>
        <v>1596.7041857494476</v>
      </c>
      <c r="AE50">
        <f>'IDT-1'!B50</f>
        <v>0</v>
      </c>
      <c r="AF50" s="24"/>
      <c r="AG50">
        <f t="shared" si="2"/>
        <v>1596.7041857494476</v>
      </c>
      <c r="AI50" s="34">
        <f>PXIL!H50</f>
        <v>0</v>
      </c>
      <c r="AJ50" s="34">
        <f>PXIL!N50</f>
        <v>0</v>
      </c>
      <c r="AK50" s="34">
        <f>RTM_IEX!H50</f>
        <v>147.08000000000001</v>
      </c>
      <c r="AL50" s="34">
        <f>RTM_IEX!N50</f>
        <v>0</v>
      </c>
      <c r="AM50" s="34">
        <f>RTM_PXI!H50</f>
        <v>0</v>
      </c>
      <c r="AN50" s="34">
        <f>RTM_PXI!N50</f>
        <v>0</v>
      </c>
      <c r="AO50" s="148">
        <f>GDAM_IEX!H50</f>
        <v>0</v>
      </c>
      <c r="AP50" s="148">
        <f>GDAM_IEX!N50</f>
        <v>0</v>
      </c>
      <c r="AQ50" s="148">
        <f>GDAM_PXI!H50</f>
        <v>0</v>
      </c>
      <c r="AR50" s="148">
        <f>GDAM_PXI!N50</f>
        <v>0</v>
      </c>
      <c r="AS50">
        <f>HPX!H50</f>
        <v>0</v>
      </c>
      <c r="AT50">
        <f>HPX!N50</f>
        <v>0</v>
      </c>
      <c r="AU50">
        <v>48</v>
      </c>
    </row>
    <row r="51" spans="1:47">
      <c r="A51" t="s">
        <v>93</v>
      </c>
      <c r="D51">
        <f>TWEPL!P51</f>
        <v>10.76376</v>
      </c>
      <c r="E51">
        <f>GT_NG!P51</f>
        <v>11.978899082568809</v>
      </c>
      <c r="F51">
        <f>GT_Spot!P51</f>
        <v>0</v>
      </c>
      <c r="G51">
        <f>PPCL_NG!P51</f>
        <v>0</v>
      </c>
      <c r="H51">
        <f>PPCL_Spot!P51</f>
        <v>0</v>
      </c>
      <c r="I51">
        <f>Bawana_NG!P51</f>
        <v>84.02388963473912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BRPL_ISGS_exbus!DM51</f>
        <v>780.83566024951858</v>
      </c>
      <c r="P51" s="36">
        <v>117.50000000000003</v>
      </c>
      <c r="Q51" s="36">
        <v>38.085239405613649</v>
      </c>
      <c r="R51" s="38">
        <v>46.099999999999994</v>
      </c>
      <c r="S51" s="38">
        <v>0</v>
      </c>
      <c r="T51" s="37">
        <f>SUMPRODUCT(LTA!J51:AN51,LTA!J$101:AN$101,LTA!J$103:AN$103)</f>
        <v>545.29999999999995</v>
      </c>
      <c r="U51" s="37">
        <f>SUMPRODUCT(LTA!J51:AN51,LTA!J$102:AN$102,LTA!J$103:AN$103)</f>
        <v>38.119999999999997</v>
      </c>
      <c r="V51" s="66">
        <f>SUMPRODUCT(MTOA!B51:G51,MTOA!B$102:G$102,MTOA!B$103:G$103)</f>
        <v>0</v>
      </c>
      <c r="W51" s="66">
        <f>SUMPRODUCT(MTOA!B51:G51,MTOA!B$101:G$101,MTOA!B$103:G$103)</f>
        <v>0</v>
      </c>
      <c r="X51">
        <v>0</v>
      </c>
      <c r="Y51" s="34">
        <f>IEX!H51</f>
        <v>0</v>
      </c>
      <c r="Z51" s="34">
        <f>IEX!N51</f>
        <v>0</v>
      </c>
      <c r="AA51" s="75">
        <f>STOA!H51</f>
        <v>0.77</v>
      </c>
      <c r="AB51" s="75">
        <f>-STOA!N51</f>
        <v>-240.69</v>
      </c>
      <c r="AC51">
        <f t="shared" si="0"/>
        <v>17.226605519132047</v>
      </c>
      <c r="AD51">
        <f t="shared" si="1"/>
        <v>1550.1408428533077</v>
      </c>
      <c r="AE51">
        <f>'IDT-1'!B51</f>
        <v>0</v>
      </c>
      <c r="AF51" s="24"/>
      <c r="AG51">
        <f t="shared" si="2"/>
        <v>1550.1408428533077</v>
      </c>
      <c r="AI51" s="34">
        <f>PXIL!H51</f>
        <v>0</v>
      </c>
      <c r="AJ51" s="34">
        <f>PXIL!N51</f>
        <v>0</v>
      </c>
      <c r="AK51" s="34">
        <f>RTM_IEX!H51</f>
        <v>134.58000000000001</v>
      </c>
      <c r="AL51" s="34">
        <f>RTM_IEX!N51</f>
        <v>0</v>
      </c>
      <c r="AM51" s="34">
        <f>RTM_PXI!H51</f>
        <v>0</v>
      </c>
      <c r="AN51" s="34">
        <f>RTM_PXI!N51</f>
        <v>0</v>
      </c>
      <c r="AO51" s="148">
        <f>GDAM_IEX!H51</f>
        <v>0</v>
      </c>
      <c r="AP51" s="148">
        <f>GDAM_IEX!N51</f>
        <v>0</v>
      </c>
      <c r="AQ51" s="148">
        <f>GDAM_PXI!H51</f>
        <v>0</v>
      </c>
      <c r="AR51" s="148">
        <f>GDAM_PXI!N51</f>
        <v>0</v>
      </c>
      <c r="AS51">
        <f>HPX!H51</f>
        <v>0</v>
      </c>
      <c r="AT51">
        <f>HPX!N51</f>
        <v>0</v>
      </c>
      <c r="AU51">
        <v>49</v>
      </c>
    </row>
    <row r="52" spans="1:47">
      <c r="A52" t="s">
        <v>94</v>
      </c>
      <c r="D52">
        <f>TWEPL!P52</f>
        <v>10.76376</v>
      </c>
      <c r="E52">
        <f>GT_NG!P52</f>
        <v>11.978899082568809</v>
      </c>
      <c r="F52">
        <f>GT_Spot!P52</f>
        <v>0</v>
      </c>
      <c r="G52">
        <f>PPCL_NG!P52</f>
        <v>0</v>
      </c>
      <c r="H52">
        <f>PPCL_Spot!P52</f>
        <v>0</v>
      </c>
      <c r="I52">
        <f>Bawana_NG!P52</f>
        <v>84.02388963473912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BRPL_ISGS_exbus!DM52</f>
        <v>785.86630450096391</v>
      </c>
      <c r="P52" s="36">
        <v>117.50000000000003</v>
      </c>
      <c r="Q52" s="36">
        <v>38.085239405613649</v>
      </c>
      <c r="R52" s="38">
        <v>46.099999999999994</v>
      </c>
      <c r="S52" s="38">
        <v>0</v>
      </c>
      <c r="T52" s="37">
        <f>SUMPRODUCT(LTA!J52:AN52,LTA!J$101:AN$101,LTA!J$103:AN$103)</f>
        <v>546.98</v>
      </c>
      <c r="U52" s="37">
        <f>SUMPRODUCT(LTA!J52:AN52,LTA!J$102:AN$102,LTA!J$103:AN$103)</f>
        <v>38.119999999999997</v>
      </c>
      <c r="V52" s="66">
        <f>SUMPRODUCT(MTOA!B52:G52,MTOA!B$102:G$102,MTOA!B$103:G$103)</f>
        <v>0</v>
      </c>
      <c r="W52" s="66">
        <f>SUMPRODUCT(MTOA!B52:G52,MTOA!B$101:G$101,MTOA!B$103:G$103)</f>
        <v>0</v>
      </c>
      <c r="X52">
        <v>0</v>
      </c>
      <c r="Y52" s="34">
        <f>IEX!H52</f>
        <v>0</v>
      </c>
      <c r="Z52" s="34">
        <f>IEX!N52</f>
        <v>0</v>
      </c>
      <c r="AA52" s="75">
        <f>STOA!H52</f>
        <v>0.77</v>
      </c>
      <c r="AB52" s="75">
        <f>-STOA!N52</f>
        <v>-240.69</v>
      </c>
      <c r="AC52">
        <f t="shared" si="0"/>
        <v>17.040718930844186</v>
      </c>
      <c r="AD52">
        <f t="shared" si="1"/>
        <v>1528.1973736930411</v>
      </c>
      <c r="AE52">
        <f>'IDT-1'!B52</f>
        <v>0</v>
      </c>
      <c r="AF52" s="24"/>
      <c r="AG52">
        <f t="shared" si="2"/>
        <v>1528.1973736930411</v>
      </c>
      <c r="AI52" s="34">
        <f>PXIL!H52</f>
        <v>0</v>
      </c>
      <c r="AJ52" s="34">
        <f>PXIL!N52</f>
        <v>0</v>
      </c>
      <c r="AK52" s="34">
        <f>RTM_IEX!H52</f>
        <v>105.74</v>
      </c>
      <c r="AL52" s="34">
        <f>RTM_IEX!N52</f>
        <v>0</v>
      </c>
      <c r="AM52" s="34">
        <f>RTM_PXI!H52</f>
        <v>0</v>
      </c>
      <c r="AN52" s="34">
        <f>RTM_PXI!N52</f>
        <v>0</v>
      </c>
      <c r="AO52" s="148">
        <f>GDAM_IEX!H52</f>
        <v>0</v>
      </c>
      <c r="AP52" s="148">
        <f>GDAM_IEX!N52</f>
        <v>0</v>
      </c>
      <c r="AQ52" s="148">
        <f>GDAM_PXI!H52</f>
        <v>0</v>
      </c>
      <c r="AR52" s="148">
        <f>GDAM_PXI!N52</f>
        <v>0</v>
      </c>
      <c r="AS52">
        <f>HPX!H52</f>
        <v>0</v>
      </c>
      <c r="AT52">
        <f>HPX!N52</f>
        <v>0</v>
      </c>
      <c r="AU52">
        <v>50</v>
      </c>
    </row>
    <row r="53" spans="1:47">
      <c r="A53" t="s">
        <v>95</v>
      </c>
      <c r="D53">
        <f>TWEPL!P53</f>
        <v>10.76376</v>
      </c>
      <c r="E53">
        <f>GT_NG!P53</f>
        <v>11.978899082568809</v>
      </c>
      <c r="F53">
        <f>GT_Spot!P53</f>
        <v>0</v>
      </c>
      <c r="G53">
        <f>PPCL_NG!P53</f>
        <v>0</v>
      </c>
      <c r="H53">
        <f>PPCL_Spot!P53</f>
        <v>0</v>
      </c>
      <c r="I53">
        <f>Bawana_NG!P53</f>
        <v>84.02388963473912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BRPL_ISGS_exbus!DM53</f>
        <v>756.8680022563592</v>
      </c>
      <c r="P53" s="36">
        <v>118.57000000000001</v>
      </c>
      <c r="Q53" s="36">
        <v>38.085239405613649</v>
      </c>
      <c r="R53" s="38">
        <v>46.099999999999994</v>
      </c>
      <c r="S53" s="38">
        <v>0</v>
      </c>
      <c r="T53" s="37">
        <f>SUMPRODUCT(LTA!J53:AN53,LTA!J$101:AN$101,LTA!J$103:AN$103)</f>
        <v>544.64</v>
      </c>
      <c r="U53" s="37">
        <f>SUMPRODUCT(LTA!J53:AN53,LTA!J$102:AN$102,LTA!J$103:AN$103)</f>
        <v>39.85</v>
      </c>
      <c r="V53" s="66">
        <f>SUMPRODUCT(MTOA!B53:G53,MTOA!B$102:G$102,MTOA!B$103:G$103)</f>
        <v>0</v>
      </c>
      <c r="W53" s="66">
        <f>SUMPRODUCT(MTOA!B53:G53,MTOA!B$101:G$101,MTOA!B$103:G$103)</f>
        <v>0</v>
      </c>
      <c r="X53">
        <v>0</v>
      </c>
      <c r="Y53" s="34">
        <f>IEX!H53</f>
        <v>0</v>
      </c>
      <c r="Z53" s="34">
        <f>IEX!N53</f>
        <v>0</v>
      </c>
      <c r="AA53" s="75">
        <f>STOA!H53</f>
        <v>0.77</v>
      </c>
      <c r="AB53" s="75">
        <f>-STOA!N53</f>
        <v>-240.69</v>
      </c>
      <c r="AC53">
        <f t="shared" si="0"/>
        <v>16.849381191989504</v>
      </c>
      <c r="AD53">
        <f t="shared" si="1"/>
        <v>1505.610409187291</v>
      </c>
      <c r="AE53">
        <f>'IDT-1'!B53</f>
        <v>0</v>
      </c>
      <c r="AF53" s="24"/>
      <c r="AG53">
        <f t="shared" si="2"/>
        <v>1505.610409187291</v>
      </c>
      <c r="AI53" s="34">
        <f>PXIL!H53</f>
        <v>0</v>
      </c>
      <c r="AJ53" s="34">
        <f>PXIL!N53</f>
        <v>0</v>
      </c>
      <c r="AK53" s="34">
        <f>RTM_IEX!H53</f>
        <v>111.5</v>
      </c>
      <c r="AL53" s="34">
        <f>RTM_IEX!N53</f>
        <v>0</v>
      </c>
      <c r="AM53" s="34">
        <f>RTM_PXI!H53</f>
        <v>0</v>
      </c>
      <c r="AN53" s="34">
        <f>RTM_PXI!N53</f>
        <v>0</v>
      </c>
      <c r="AO53" s="148">
        <f>GDAM_IEX!H53</f>
        <v>0</v>
      </c>
      <c r="AP53" s="148">
        <f>GDAM_IEX!N53</f>
        <v>0</v>
      </c>
      <c r="AQ53" s="148">
        <f>GDAM_PXI!H53</f>
        <v>0</v>
      </c>
      <c r="AR53" s="148">
        <f>GDAM_PXI!N53</f>
        <v>0</v>
      </c>
      <c r="AS53">
        <f>HPX!H53</f>
        <v>0</v>
      </c>
      <c r="AT53">
        <f>HPX!N53</f>
        <v>0</v>
      </c>
      <c r="AU53">
        <v>51</v>
      </c>
    </row>
    <row r="54" spans="1:47">
      <c r="A54" t="s">
        <v>96</v>
      </c>
      <c r="D54">
        <f>TWEPL!P54</f>
        <v>10.76376</v>
      </c>
      <c r="E54">
        <f>GT_NG!P54</f>
        <v>11.978899082568809</v>
      </c>
      <c r="F54">
        <f>GT_Spot!P54</f>
        <v>0</v>
      </c>
      <c r="G54">
        <f>PPCL_NG!P54</f>
        <v>0</v>
      </c>
      <c r="H54">
        <f>PPCL_Spot!P54</f>
        <v>0</v>
      </c>
      <c r="I54">
        <f>Bawana_NG!P54</f>
        <v>84.02388963473912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BRPL_ISGS_exbus!DM54</f>
        <v>742.87073678035995</v>
      </c>
      <c r="P54" s="36">
        <v>118.35</v>
      </c>
      <c r="Q54" s="36">
        <v>38.089999999999996</v>
      </c>
      <c r="R54" s="38">
        <v>46.099999999999994</v>
      </c>
      <c r="S54" s="38">
        <v>0</v>
      </c>
      <c r="T54" s="37">
        <f>SUMPRODUCT(LTA!J54:AN54,LTA!J$101:AN$101,LTA!J$103:AN$103)</f>
        <v>543.13</v>
      </c>
      <c r="U54" s="37">
        <f>SUMPRODUCT(LTA!J54:AN54,LTA!J$102:AN$102,LTA!J$103:AN$103)</f>
        <v>43.17</v>
      </c>
      <c r="V54" s="66">
        <f>SUMPRODUCT(MTOA!B54:G54,MTOA!B$102:G$102,MTOA!B$103:G$103)</f>
        <v>0</v>
      </c>
      <c r="W54" s="66">
        <f>SUMPRODUCT(MTOA!B54:G54,MTOA!B$101:G$101,MTOA!B$103:G$103)</f>
        <v>0</v>
      </c>
      <c r="X54">
        <v>0</v>
      </c>
      <c r="Y54" s="34">
        <f>IEX!H54</f>
        <v>0</v>
      </c>
      <c r="Z54" s="34">
        <f>IEX!N54</f>
        <v>0</v>
      </c>
      <c r="AA54" s="75">
        <f>STOA!H54</f>
        <v>0.77</v>
      </c>
      <c r="AB54" s="75">
        <f>-STOA!N54</f>
        <v>-240.69</v>
      </c>
      <c r="AC54">
        <f t="shared" si="0"/>
        <v>16.68060415098396</v>
      </c>
      <c r="AD54">
        <f t="shared" si="1"/>
        <v>1485.6866813466841</v>
      </c>
      <c r="AE54">
        <f>'IDT-1'!B54</f>
        <v>0</v>
      </c>
      <c r="AF54" s="24"/>
      <c r="AG54">
        <f t="shared" si="2"/>
        <v>1485.6866813466841</v>
      </c>
      <c r="AI54" s="34">
        <f>PXIL!H54</f>
        <v>0</v>
      </c>
      <c r="AJ54" s="34">
        <f>PXIL!N54</f>
        <v>0</v>
      </c>
      <c r="AK54" s="34">
        <f>RTM_IEX!H54</f>
        <v>103.81</v>
      </c>
      <c r="AL54" s="34">
        <f>RTM_IEX!N54</f>
        <v>0</v>
      </c>
      <c r="AM54" s="34">
        <f>RTM_PXI!H54</f>
        <v>0</v>
      </c>
      <c r="AN54" s="34">
        <f>RTM_PXI!N54</f>
        <v>0</v>
      </c>
      <c r="AO54" s="148">
        <f>GDAM_IEX!H54</f>
        <v>0</v>
      </c>
      <c r="AP54" s="148">
        <f>GDAM_IEX!N54</f>
        <v>0</v>
      </c>
      <c r="AQ54" s="148">
        <f>GDAM_PXI!H54</f>
        <v>0</v>
      </c>
      <c r="AR54" s="148">
        <f>GDAM_PXI!N54</f>
        <v>0</v>
      </c>
      <c r="AS54">
        <f>HPX!H54</f>
        <v>0</v>
      </c>
      <c r="AT54">
        <f>HPX!N54</f>
        <v>0</v>
      </c>
      <c r="AU54">
        <v>52</v>
      </c>
    </row>
    <row r="55" spans="1:47">
      <c r="A55" t="s">
        <v>97</v>
      </c>
      <c r="D55">
        <f>TWEPL!P55</f>
        <v>10.76376</v>
      </c>
      <c r="E55">
        <f>GT_NG!P55</f>
        <v>11.978899082568809</v>
      </c>
      <c r="F55">
        <f>GT_Spot!P55</f>
        <v>0</v>
      </c>
      <c r="G55">
        <f>PPCL_NG!P55</f>
        <v>0</v>
      </c>
      <c r="H55">
        <f>PPCL_Spot!P55</f>
        <v>0</v>
      </c>
      <c r="I55">
        <f>Bawana_NG!P55</f>
        <v>84.02388963473912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BRPL_ISGS_exbus!DM55</f>
        <v>701.89339452510296</v>
      </c>
      <c r="P55" s="36">
        <v>118.24</v>
      </c>
      <c r="Q55" s="36">
        <v>38.089999999999996</v>
      </c>
      <c r="R55" s="38">
        <v>46.099999999999994</v>
      </c>
      <c r="S55" s="38">
        <v>0</v>
      </c>
      <c r="T55" s="37">
        <f>SUMPRODUCT(LTA!J55:AN55,LTA!J$101:AN$101,LTA!J$103:AN$103)</f>
        <v>533.95000000000005</v>
      </c>
      <c r="U55" s="37">
        <f>SUMPRODUCT(LTA!J55:AN55,LTA!J$102:AN$102,LTA!J$103:AN$103)</f>
        <v>44.82</v>
      </c>
      <c r="V55" s="66">
        <f>SUMPRODUCT(MTOA!B55:G55,MTOA!B$102:G$102,MTOA!B$103:G$103)</f>
        <v>0</v>
      </c>
      <c r="W55" s="66">
        <f>SUMPRODUCT(MTOA!B55:G55,MTOA!B$101:G$101,MTOA!B$103:G$103)</f>
        <v>0</v>
      </c>
      <c r="X55">
        <v>0</v>
      </c>
      <c r="Y55" s="34">
        <f>IEX!H55</f>
        <v>0</v>
      </c>
      <c r="Z55" s="34">
        <f>IEX!N55</f>
        <v>0</v>
      </c>
      <c r="AA55" s="75">
        <f>STOA!H55</f>
        <v>0.77</v>
      </c>
      <c r="AB55" s="75">
        <f>-STOA!N55</f>
        <v>-240.69</v>
      </c>
      <c r="AC55">
        <f t="shared" si="0"/>
        <v>16.272302476039801</v>
      </c>
      <c r="AD55">
        <f t="shared" si="1"/>
        <v>1437.487640766371</v>
      </c>
      <c r="AE55">
        <f>'IDT-1'!B55</f>
        <v>0</v>
      </c>
      <c r="AF55" s="24"/>
      <c r="AG55">
        <f t="shared" si="2"/>
        <v>1437.487640766371</v>
      </c>
      <c r="AI55" s="34">
        <f>PXIL!H55</f>
        <v>0</v>
      </c>
      <c r="AJ55" s="34">
        <f>PXIL!N55</f>
        <v>0</v>
      </c>
      <c r="AK55" s="34">
        <f>RTM_IEX!H55</f>
        <v>103.82</v>
      </c>
      <c r="AL55" s="34">
        <f>RTM_IEX!N55</f>
        <v>0</v>
      </c>
      <c r="AM55" s="34">
        <f>RTM_PXI!H55</f>
        <v>0</v>
      </c>
      <c r="AN55" s="34">
        <f>RTM_PXI!N55</f>
        <v>0</v>
      </c>
      <c r="AO55" s="148">
        <f>GDAM_IEX!H55</f>
        <v>0</v>
      </c>
      <c r="AP55" s="148">
        <f>GDAM_IEX!N55</f>
        <v>0</v>
      </c>
      <c r="AQ55" s="148">
        <f>GDAM_PXI!H55</f>
        <v>0</v>
      </c>
      <c r="AR55" s="148">
        <f>GDAM_PXI!N55</f>
        <v>0</v>
      </c>
      <c r="AS55">
        <f>HPX!H55</f>
        <v>0</v>
      </c>
      <c r="AT55">
        <f>HPX!N55</f>
        <v>0</v>
      </c>
      <c r="AU55">
        <v>53</v>
      </c>
    </row>
    <row r="56" spans="1:47">
      <c r="A56" t="s">
        <v>98</v>
      </c>
      <c r="D56">
        <f>TWEPL!P56</f>
        <v>10.76376</v>
      </c>
      <c r="E56">
        <f>GT_NG!P56</f>
        <v>11.978899082568809</v>
      </c>
      <c r="F56">
        <f>GT_Spot!P56</f>
        <v>0</v>
      </c>
      <c r="G56">
        <f>PPCL_NG!P56</f>
        <v>0</v>
      </c>
      <c r="H56">
        <f>PPCL_Spot!P56</f>
        <v>0</v>
      </c>
      <c r="I56">
        <f>Bawana_NG!P56</f>
        <v>84.02388963473912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BRPL_ISGS_exbus!DM56</f>
        <v>701.87603805183323</v>
      </c>
      <c r="P56" s="36">
        <v>118.16999999999999</v>
      </c>
      <c r="Q56" s="36">
        <v>38.089999999999996</v>
      </c>
      <c r="R56" s="38">
        <v>46.099999999999994</v>
      </c>
      <c r="S56" s="38">
        <v>0</v>
      </c>
      <c r="T56" s="37">
        <f>SUMPRODUCT(LTA!J56:AN56,LTA!J$101:AN$101,LTA!J$103:AN$103)</f>
        <v>528.29</v>
      </c>
      <c r="U56" s="37">
        <f>SUMPRODUCT(LTA!J56:AN56,LTA!J$102:AN$102,LTA!J$103:AN$103)</f>
        <v>46.08</v>
      </c>
      <c r="V56" s="66">
        <f>SUMPRODUCT(MTOA!B56:G56,MTOA!B$102:G$102,MTOA!B$103:G$103)</f>
        <v>0</v>
      </c>
      <c r="W56" s="66">
        <f>SUMPRODUCT(MTOA!B56:G56,MTOA!B$101:G$101,MTOA!B$103:G$103)</f>
        <v>0</v>
      </c>
      <c r="X56">
        <v>0</v>
      </c>
      <c r="Y56" s="34">
        <f>IEX!H56</f>
        <v>0</v>
      </c>
      <c r="Z56" s="34">
        <f>IEX!N56</f>
        <v>0</v>
      </c>
      <c r="AA56" s="75">
        <f>STOA!H56</f>
        <v>0.77</v>
      </c>
      <c r="AB56" s="75">
        <f>-STOA!N56</f>
        <v>-240.69</v>
      </c>
      <c r="AC56">
        <f t="shared" si="0"/>
        <v>16.056948681664331</v>
      </c>
      <c r="AD56">
        <f t="shared" si="1"/>
        <v>1412.0656380874766</v>
      </c>
      <c r="AE56">
        <f>'IDT-1'!B56</f>
        <v>0</v>
      </c>
      <c r="AF56" s="24"/>
      <c r="AG56">
        <f t="shared" si="2"/>
        <v>1412.0656380874766</v>
      </c>
      <c r="AI56" s="34">
        <f>PXIL!H56</f>
        <v>0</v>
      </c>
      <c r="AJ56" s="34">
        <f>PXIL!N56</f>
        <v>0</v>
      </c>
      <c r="AK56" s="34">
        <f>RTM_IEX!H56</f>
        <v>82.67</v>
      </c>
      <c r="AL56" s="34">
        <f>RTM_IEX!N56</f>
        <v>0</v>
      </c>
      <c r="AM56" s="34">
        <f>RTM_PXI!H56</f>
        <v>0</v>
      </c>
      <c r="AN56" s="34">
        <f>RTM_PXI!N56</f>
        <v>0</v>
      </c>
      <c r="AO56" s="148">
        <f>GDAM_IEX!H56</f>
        <v>0</v>
      </c>
      <c r="AP56" s="148">
        <f>GDAM_IEX!N56</f>
        <v>0</v>
      </c>
      <c r="AQ56" s="148">
        <f>GDAM_PXI!H56</f>
        <v>0</v>
      </c>
      <c r="AR56" s="148">
        <f>GDAM_PXI!N56</f>
        <v>0</v>
      </c>
      <c r="AS56">
        <f>HPX!H56</f>
        <v>0</v>
      </c>
      <c r="AT56">
        <f>HPX!N56</f>
        <v>0</v>
      </c>
      <c r="AU56">
        <v>54</v>
      </c>
    </row>
    <row r="57" spans="1:47">
      <c r="A57" t="s">
        <v>99</v>
      </c>
      <c r="D57">
        <f>TWEPL!P57</f>
        <v>10.76376</v>
      </c>
      <c r="E57">
        <f>GT_NG!P57</f>
        <v>11.978899082568809</v>
      </c>
      <c r="F57">
        <f>GT_Spot!P57</f>
        <v>0</v>
      </c>
      <c r="G57">
        <f>PPCL_NG!P57</f>
        <v>0</v>
      </c>
      <c r="H57">
        <f>PPCL_Spot!P57</f>
        <v>0</v>
      </c>
      <c r="I57">
        <f>Bawana_NG!P57</f>
        <v>84.02388963473912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BRPL_ISGS_exbus!DM57</f>
        <v>701.18251805183331</v>
      </c>
      <c r="P57" s="36">
        <v>117.49491209838054</v>
      </c>
      <c r="Q57" s="36">
        <v>38.089999999999996</v>
      </c>
      <c r="R57" s="38">
        <v>46.099999999999994</v>
      </c>
      <c r="S57" s="38">
        <v>0</v>
      </c>
      <c r="T57" s="37">
        <f>SUMPRODUCT(LTA!J57:AN57,LTA!J$101:AN$101,LTA!J$103:AN$103)</f>
        <v>522.08999999999992</v>
      </c>
      <c r="U57" s="37">
        <f>SUMPRODUCT(LTA!J57:AN57,LTA!J$102:AN$102,LTA!J$103:AN$103)</f>
        <v>46.32</v>
      </c>
      <c r="V57" s="66">
        <f>SUMPRODUCT(MTOA!B57:G57,MTOA!B$102:G$102,MTOA!B$103:G$103)</f>
        <v>0</v>
      </c>
      <c r="W57" s="66">
        <f>SUMPRODUCT(MTOA!B57:G57,MTOA!B$101:G$101,MTOA!B$103:G$103)</f>
        <v>0</v>
      </c>
      <c r="X57">
        <v>0</v>
      </c>
      <c r="Y57" s="34">
        <f>IEX!H57</f>
        <v>0</v>
      </c>
      <c r="Z57" s="34">
        <f>IEX!N57</f>
        <v>0</v>
      </c>
      <c r="AA57" s="75">
        <f>STOA!H57</f>
        <v>0.77</v>
      </c>
      <c r="AB57" s="75">
        <f>-STOA!N57</f>
        <v>-240.69</v>
      </c>
      <c r="AC57">
        <f t="shared" si="0"/>
        <v>15.89853637529073</v>
      </c>
      <c r="AD57">
        <f t="shared" si="1"/>
        <v>1393.3654424922311</v>
      </c>
      <c r="AE57">
        <f>'IDT-1'!B57</f>
        <v>0</v>
      </c>
      <c r="AF57" s="24"/>
      <c r="AG57">
        <f t="shared" si="2"/>
        <v>1393.3654424922311</v>
      </c>
      <c r="AI57" s="34">
        <f>PXIL!H57</f>
        <v>0</v>
      </c>
      <c r="AJ57" s="34">
        <f>PXIL!N57</f>
        <v>0</v>
      </c>
      <c r="AK57" s="34">
        <f>RTM_IEX!H57</f>
        <v>71.14</v>
      </c>
      <c r="AL57" s="34">
        <f>RTM_IEX!N57</f>
        <v>0</v>
      </c>
      <c r="AM57" s="34">
        <f>RTM_PXI!H57</f>
        <v>0</v>
      </c>
      <c r="AN57" s="34">
        <f>RTM_PXI!N57</f>
        <v>0</v>
      </c>
      <c r="AO57" s="148">
        <f>GDAM_IEX!H57</f>
        <v>0</v>
      </c>
      <c r="AP57" s="148">
        <f>GDAM_IEX!N57</f>
        <v>0</v>
      </c>
      <c r="AQ57" s="148">
        <f>GDAM_PXI!H57</f>
        <v>0</v>
      </c>
      <c r="AR57" s="148">
        <f>GDAM_PXI!N57</f>
        <v>0</v>
      </c>
      <c r="AS57">
        <f>HPX!H57</f>
        <v>0</v>
      </c>
      <c r="AT57">
        <f>HPX!N57</f>
        <v>0</v>
      </c>
      <c r="AU57">
        <v>55</v>
      </c>
    </row>
    <row r="58" spans="1:47">
      <c r="A58" t="s">
        <v>100</v>
      </c>
      <c r="D58">
        <f>TWEPL!P58</f>
        <v>10.76376</v>
      </c>
      <c r="E58">
        <f>GT_NG!P58</f>
        <v>11.978899082568809</v>
      </c>
      <c r="F58">
        <f>GT_Spot!P58</f>
        <v>0</v>
      </c>
      <c r="G58">
        <f>PPCL_NG!P58</f>
        <v>0</v>
      </c>
      <c r="H58">
        <f>PPCL_Spot!P58</f>
        <v>0</v>
      </c>
      <c r="I58">
        <f>Bawana_NG!P58</f>
        <v>84.02388963473912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BRPL_ISGS_exbus!DM58</f>
        <v>701.18251805183331</v>
      </c>
      <c r="P58" s="36">
        <v>117.49491209838054</v>
      </c>
      <c r="Q58" s="36">
        <v>38.089999999999996</v>
      </c>
      <c r="R58" s="38">
        <v>46.099999999999994</v>
      </c>
      <c r="S58" s="38">
        <v>0</v>
      </c>
      <c r="T58" s="37">
        <f>SUMPRODUCT(LTA!J58:AN58,LTA!J$101:AN$101,LTA!J$103:AN$103)</f>
        <v>512.56999999999994</v>
      </c>
      <c r="U58" s="37">
        <f>SUMPRODUCT(LTA!J58:AN58,LTA!J$102:AN$102,LTA!J$103:AN$103)</f>
        <v>47.47</v>
      </c>
      <c r="V58" s="66">
        <f>SUMPRODUCT(MTOA!B58:G58,MTOA!B$102:G$102,MTOA!B$103:G$103)</f>
        <v>0</v>
      </c>
      <c r="W58" s="66">
        <f>SUMPRODUCT(MTOA!B58:G58,MTOA!B$101:G$101,MTOA!B$103:G$103)</f>
        <v>0</v>
      </c>
      <c r="X58">
        <v>0</v>
      </c>
      <c r="Y58" s="34">
        <f>IEX!H58</f>
        <v>0</v>
      </c>
      <c r="Z58" s="34">
        <f>IEX!N58</f>
        <v>0</v>
      </c>
      <c r="AA58" s="75">
        <f>STOA!H58</f>
        <v>0.77</v>
      </c>
      <c r="AB58" s="75">
        <f>-STOA!N58</f>
        <v>-240.69</v>
      </c>
      <c r="AC58">
        <f t="shared" si="0"/>
        <v>15.85242037529073</v>
      </c>
      <c r="AD58">
        <f t="shared" si="1"/>
        <v>1387.921558492231</v>
      </c>
      <c r="AE58">
        <f>'IDT-1'!B58</f>
        <v>0</v>
      </c>
      <c r="AF58" s="24"/>
      <c r="AG58">
        <f t="shared" si="2"/>
        <v>1387.921558492231</v>
      </c>
      <c r="AI58" s="34">
        <f>PXIL!H58</f>
        <v>0</v>
      </c>
      <c r="AJ58" s="34">
        <f>PXIL!N58</f>
        <v>0</v>
      </c>
      <c r="AK58" s="34">
        <f>RTM_IEX!H58</f>
        <v>74.02</v>
      </c>
      <c r="AL58" s="34">
        <f>RTM_IEX!N58</f>
        <v>0</v>
      </c>
      <c r="AM58" s="34">
        <f>RTM_PXI!H58</f>
        <v>0</v>
      </c>
      <c r="AN58" s="34">
        <f>RTM_PXI!N58</f>
        <v>0</v>
      </c>
      <c r="AO58" s="148">
        <f>GDAM_IEX!H58</f>
        <v>0</v>
      </c>
      <c r="AP58" s="148">
        <f>GDAM_IEX!N58</f>
        <v>0</v>
      </c>
      <c r="AQ58" s="148">
        <f>GDAM_PXI!H58</f>
        <v>0</v>
      </c>
      <c r="AR58" s="148">
        <f>GDAM_PXI!N58</f>
        <v>0</v>
      </c>
      <c r="AS58">
        <f>HPX!H58</f>
        <v>0</v>
      </c>
      <c r="AT58">
        <f>HPX!N58</f>
        <v>0</v>
      </c>
      <c r="AU58">
        <v>56</v>
      </c>
    </row>
    <row r="59" spans="1:47">
      <c r="A59" t="s">
        <v>101</v>
      </c>
      <c r="D59">
        <f>TWEPL!P59</f>
        <v>10.76376</v>
      </c>
      <c r="E59">
        <f>GT_NG!P59</f>
        <v>11.978899082568809</v>
      </c>
      <c r="F59">
        <f>GT_Spot!P59</f>
        <v>0</v>
      </c>
      <c r="G59">
        <f>PPCL_NG!P59</f>
        <v>0</v>
      </c>
      <c r="H59">
        <f>PPCL_Spot!P59</f>
        <v>0</v>
      </c>
      <c r="I59">
        <f>Bawana_NG!P59</f>
        <v>84.02388963473912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BRPL_ISGS_exbus!DM59</f>
        <v>694.90516911000861</v>
      </c>
      <c r="P59" s="36">
        <v>117.49491209838054</v>
      </c>
      <c r="Q59" s="36">
        <v>38.089999999999996</v>
      </c>
      <c r="R59" s="38">
        <v>46.099999999999994</v>
      </c>
      <c r="S59" s="38">
        <v>0</v>
      </c>
      <c r="T59" s="37">
        <f>SUMPRODUCT(LTA!J59:AN59,LTA!J$101:AN$101,LTA!J$103:AN$103)</f>
        <v>495.07</v>
      </c>
      <c r="U59" s="37">
        <f>SUMPRODUCT(LTA!J59:AN59,LTA!J$102:AN$102,LTA!J$103:AN$103)</f>
        <v>46.3</v>
      </c>
      <c r="V59" s="66">
        <f>SUMPRODUCT(MTOA!B59:G59,MTOA!B$102:G$102,MTOA!B$103:G$103)</f>
        <v>0</v>
      </c>
      <c r="W59" s="66">
        <f>SUMPRODUCT(MTOA!B59:G59,MTOA!B$101:G$101,MTOA!B$103:G$103)</f>
        <v>0</v>
      </c>
      <c r="X59">
        <v>0</v>
      </c>
      <c r="Y59" s="34">
        <f>IEX!H59</f>
        <v>0</v>
      </c>
      <c r="Z59" s="34">
        <f>IEX!N59</f>
        <v>0</v>
      </c>
      <c r="AA59" s="75">
        <f>STOA!H59</f>
        <v>0.77</v>
      </c>
      <c r="AB59" s="75">
        <f>-STOA!N59</f>
        <v>-240.69</v>
      </c>
      <c r="AC59">
        <f t="shared" si="0"/>
        <v>15.570202644179405</v>
      </c>
      <c r="AD59">
        <f t="shared" si="1"/>
        <v>1354.6064272815174</v>
      </c>
      <c r="AE59">
        <f>'IDT-1'!B59</f>
        <v>0</v>
      </c>
      <c r="AF59" s="24"/>
      <c r="AG59">
        <f t="shared" si="2"/>
        <v>1354.6064272815174</v>
      </c>
      <c r="AI59" s="34">
        <f>PXIL!H59</f>
        <v>0</v>
      </c>
      <c r="AJ59" s="34">
        <f>PXIL!N59</f>
        <v>0</v>
      </c>
      <c r="AK59" s="34">
        <f>RTM_IEX!H59</f>
        <v>65.37</v>
      </c>
      <c r="AL59" s="34">
        <f>RTM_IEX!N59</f>
        <v>0</v>
      </c>
      <c r="AM59" s="34">
        <f>RTM_PXI!H59</f>
        <v>0</v>
      </c>
      <c r="AN59" s="34">
        <f>RTM_PXI!N59</f>
        <v>0</v>
      </c>
      <c r="AO59" s="148">
        <f>GDAM_IEX!H59</f>
        <v>0</v>
      </c>
      <c r="AP59" s="148">
        <f>GDAM_IEX!N59</f>
        <v>0</v>
      </c>
      <c r="AQ59" s="148">
        <f>GDAM_PXI!H59</f>
        <v>0</v>
      </c>
      <c r="AR59" s="148">
        <f>GDAM_PXI!N59</f>
        <v>0</v>
      </c>
      <c r="AS59">
        <f>HPX!H59</f>
        <v>0</v>
      </c>
      <c r="AT59">
        <f>HPX!N59</f>
        <v>0</v>
      </c>
      <c r="AU59">
        <v>57</v>
      </c>
    </row>
    <row r="60" spans="1:47">
      <c r="A60" t="s">
        <v>102</v>
      </c>
      <c r="D60">
        <f>TWEPL!P60</f>
        <v>10.76376</v>
      </c>
      <c r="E60">
        <f>GT_NG!P60</f>
        <v>11.978899082568809</v>
      </c>
      <c r="F60">
        <f>GT_Spot!P60</f>
        <v>0</v>
      </c>
      <c r="G60">
        <f>PPCL_NG!P60</f>
        <v>0</v>
      </c>
      <c r="H60">
        <f>PPCL_Spot!P60</f>
        <v>0</v>
      </c>
      <c r="I60">
        <f>Bawana_NG!P60</f>
        <v>84.02388963473912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BRPL_ISGS_exbus!DM60</f>
        <v>694.90516911000861</v>
      </c>
      <c r="P60" s="36">
        <v>117.50000000000003</v>
      </c>
      <c r="Q60" s="36">
        <v>38.089999999999996</v>
      </c>
      <c r="R60" s="38">
        <v>46.099999999999994</v>
      </c>
      <c r="S60" s="38">
        <v>0</v>
      </c>
      <c r="T60" s="37">
        <f>SUMPRODUCT(LTA!J60:AN60,LTA!J$101:AN$101,LTA!J$103:AN$103)</f>
        <v>474.53</v>
      </c>
      <c r="U60" s="37">
        <f>SUMPRODUCT(LTA!J60:AN60,LTA!J$102:AN$102,LTA!J$103:AN$103)</f>
        <v>45.739999999999995</v>
      </c>
      <c r="V60" s="66">
        <f>SUMPRODUCT(MTOA!B60:G60,MTOA!B$102:G$102,MTOA!B$103:G$103)</f>
        <v>0</v>
      </c>
      <c r="W60" s="66">
        <f>SUMPRODUCT(MTOA!B60:G60,MTOA!B$101:G$101,MTOA!B$103:G$103)</f>
        <v>0</v>
      </c>
      <c r="X60">
        <v>0</v>
      </c>
      <c r="Y60" s="34">
        <f>IEX!H60</f>
        <v>0</v>
      </c>
      <c r="Z60" s="34">
        <f>IEX!N60</f>
        <v>0</v>
      </c>
      <c r="AA60" s="75">
        <f>STOA!H60</f>
        <v>0.77</v>
      </c>
      <c r="AB60" s="75">
        <f>-STOA!N60</f>
        <v>-240.69</v>
      </c>
      <c r="AC60">
        <f t="shared" si="0"/>
        <v>15.481793382553008</v>
      </c>
      <c r="AD60">
        <f t="shared" si="1"/>
        <v>1344.1699244447636</v>
      </c>
      <c r="AE60">
        <f>'IDT-1'!B60</f>
        <v>0</v>
      </c>
      <c r="AF60" s="24"/>
      <c r="AG60">
        <f t="shared" si="2"/>
        <v>1344.1699244447636</v>
      </c>
      <c r="AI60" s="34">
        <f>PXIL!H60</f>
        <v>0</v>
      </c>
      <c r="AJ60" s="34">
        <f>PXIL!N60</f>
        <v>0</v>
      </c>
      <c r="AK60" s="34">
        <f>RTM_IEX!H60</f>
        <v>75.94</v>
      </c>
      <c r="AL60" s="34">
        <f>RTM_IEX!N60</f>
        <v>0</v>
      </c>
      <c r="AM60" s="34">
        <f>RTM_PXI!H60</f>
        <v>0</v>
      </c>
      <c r="AN60" s="34">
        <f>RTM_PXI!N60</f>
        <v>0</v>
      </c>
      <c r="AO60" s="148">
        <f>GDAM_IEX!H60</f>
        <v>0</v>
      </c>
      <c r="AP60" s="148">
        <f>GDAM_IEX!N60</f>
        <v>0</v>
      </c>
      <c r="AQ60" s="148">
        <f>GDAM_PXI!H60</f>
        <v>0</v>
      </c>
      <c r="AR60" s="148">
        <f>GDAM_PXI!N60</f>
        <v>0</v>
      </c>
      <c r="AS60">
        <f>HPX!H60</f>
        <v>0</v>
      </c>
      <c r="AT60">
        <f>HPX!N60</f>
        <v>0</v>
      </c>
      <c r="AU60">
        <v>58</v>
      </c>
    </row>
    <row r="61" spans="1:47">
      <c r="A61" t="s">
        <v>103</v>
      </c>
      <c r="D61">
        <f>TWEPL!P61</f>
        <v>10.76376</v>
      </c>
      <c r="E61">
        <f>GT_NG!P61</f>
        <v>11.978899082568809</v>
      </c>
      <c r="F61">
        <f>GT_Spot!P61</f>
        <v>0</v>
      </c>
      <c r="G61">
        <f>PPCL_NG!P61</f>
        <v>0</v>
      </c>
      <c r="H61">
        <f>PPCL_Spot!P61</f>
        <v>0</v>
      </c>
      <c r="I61">
        <f>Bawana_NG!P61</f>
        <v>84.02388963473912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BRPL_ISGS_exbus!DM61</f>
        <v>744.89953126479907</v>
      </c>
      <c r="P61" s="36">
        <v>117.50000000000003</v>
      </c>
      <c r="Q61" s="36">
        <v>38.089999999999996</v>
      </c>
      <c r="R61" s="38">
        <v>46.099999999999994</v>
      </c>
      <c r="S61" s="38">
        <v>0</v>
      </c>
      <c r="T61" s="37">
        <f>SUMPRODUCT(LTA!J61:AN61,LTA!J$101:AN$101,LTA!J$103:AN$103)</f>
        <v>450.52</v>
      </c>
      <c r="U61" s="37">
        <f>SUMPRODUCT(LTA!J61:AN61,LTA!J$102:AN$102,LTA!J$103:AN$103)</f>
        <v>45.32</v>
      </c>
      <c r="V61" s="66">
        <f>SUMPRODUCT(MTOA!B61:G61,MTOA!B$102:G$102,MTOA!B$103:G$103)</f>
        <v>0</v>
      </c>
      <c r="W61" s="66">
        <f>SUMPRODUCT(MTOA!B61:G61,MTOA!B$101:G$101,MTOA!B$103:G$103)</f>
        <v>0</v>
      </c>
      <c r="X61">
        <v>0</v>
      </c>
      <c r="Y61" s="34">
        <f>IEX!H61</f>
        <v>0</v>
      </c>
      <c r="Z61" s="34">
        <f>IEX!N61</f>
        <v>0</v>
      </c>
      <c r="AA61" s="75">
        <f>STOA!H61</f>
        <v>0.77</v>
      </c>
      <c r="AB61" s="75">
        <f>-STOA!N61</f>
        <v>-240.69</v>
      </c>
      <c r="AC61">
        <f t="shared" si="0"/>
        <v>15.308958024653247</v>
      </c>
      <c r="AD61">
        <f t="shared" si="1"/>
        <v>1323.7671219574536</v>
      </c>
      <c r="AE61">
        <f>'IDT-1'!B61</f>
        <v>0</v>
      </c>
      <c r="AF61" s="24"/>
      <c r="AG61">
        <f t="shared" si="2"/>
        <v>1323.7671219574536</v>
      </c>
      <c r="AI61" s="34">
        <f>PXIL!H61</f>
        <v>0</v>
      </c>
      <c r="AJ61" s="34">
        <f>PXIL!N61</f>
        <v>0</v>
      </c>
      <c r="AK61" s="34">
        <f>RTM_IEX!H61</f>
        <v>29.8</v>
      </c>
      <c r="AL61" s="34">
        <f>RTM_IEX!N61</f>
        <v>0</v>
      </c>
      <c r="AM61" s="34">
        <f>RTM_PXI!H61</f>
        <v>0</v>
      </c>
      <c r="AN61" s="34">
        <f>RTM_PXI!N61</f>
        <v>0</v>
      </c>
      <c r="AO61" s="148">
        <f>GDAM_IEX!H61</f>
        <v>0</v>
      </c>
      <c r="AP61" s="148">
        <f>GDAM_IEX!N61</f>
        <v>0</v>
      </c>
      <c r="AQ61" s="148">
        <f>GDAM_PXI!H61</f>
        <v>0</v>
      </c>
      <c r="AR61" s="148">
        <f>GDAM_PXI!N61</f>
        <v>0</v>
      </c>
      <c r="AS61">
        <f>HPX!H61</f>
        <v>0</v>
      </c>
      <c r="AT61">
        <f>HPX!N61</f>
        <v>0</v>
      </c>
      <c r="AU61">
        <v>59</v>
      </c>
    </row>
    <row r="62" spans="1:47">
      <c r="A62" t="s">
        <v>104</v>
      </c>
      <c r="D62">
        <f>TWEPL!P62</f>
        <v>10.76376</v>
      </c>
      <c r="E62">
        <f>GT_NG!P62</f>
        <v>11.978899082568809</v>
      </c>
      <c r="F62">
        <f>GT_Spot!P62</f>
        <v>0</v>
      </c>
      <c r="G62">
        <f>PPCL_NG!P62</f>
        <v>0</v>
      </c>
      <c r="H62">
        <f>PPCL_Spot!P62</f>
        <v>0</v>
      </c>
      <c r="I62">
        <f>Bawana_NG!P62</f>
        <v>84.02388963473912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BRPL_ISGS_exbus!DM62</f>
        <v>794.89706194968494</v>
      </c>
      <c r="P62" s="36">
        <v>117.50000000000003</v>
      </c>
      <c r="Q62" s="36">
        <v>38.089999999999996</v>
      </c>
      <c r="R62" s="38">
        <v>46.099999999999994</v>
      </c>
      <c r="S62" s="38">
        <v>0</v>
      </c>
      <c r="T62" s="37">
        <f>SUMPRODUCT(LTA!J62:AN62,LTA!J$101:AN$101,LTA!J$103:AN$103)</f>
        <v>422.49999999999994</v>
      </c>
      <c r="U62" s="37">
        <f>SUMPRODUCT(LTA!J62:AN62,LTA!J$102:AN$102,LTA!J$103:AN$103)</f>
        <v>45.23</v>
      </c>
      <c r="V62" s="66">
        <f>SUMPRODUCT(MTOA!B62:G62,MTOA!B$102:G$102,MTOA!B$103:G$103)</f>
        <v>0</v>
      </c>
      <c r="W62" s="66">
        <f>SUMPRODUCT(MTOA!B62:G62,MTOA!B$101:G$101,MTOA!B$103:G$103)</f>
        <v>0</v>
      </c>
      <c r="X62">
        <v>0</v>
      </c>
      <c r="Y62" s="34">
        <f>IEX!H62</f>
        <v>0</v>
      </c>
      <c r="Z62" s="34">
        <f>IEX!N62</f>
        <v>0</v>
      </c>
      <c r="AA62" s="75">
        <f>STOA!H62</f>
        <v>0.77</v>
      </c>
      <c r="AB62" s="75">
        <f>-STOA!N62</f>
        <v>-240.69</v>
      </c>
      <c r="AC62">
        <f t="shared" si="0"/>
        <v>15.242493282406288</v>
      </c>
      <c r="AD62">
        <f t="shared" si="1"/>
        <v>1315.9211173845865</v>
      </c>
      <c r="AE62">
        <f>'IDT-1'!B62</f>
        <v>0</v>
      </c>
      <c r="AF62" s="24"/>
      <c r="AG62">
        <f t="shared" si="2"/>
        <v>1315.9211173845865</v>
      </c>
      <c r="AI62" s="34">
        <f>PXIL!H62</f>
        <v>0</v>
      </c>
      <c r="AJ62" s="34">
        <f>PXIL!N62</f>
        <v>0</v>
      </c>
      <c r="AK62" s="34">
        <f>RTM_IEX!H62</f>
        <v>0</v>
      </c>
      <c r="AL62" s="34">
        <f>RTM_IEX!N62</f>
        <v>0</v>
      </c>
      <c r="AM62" s="34">
        <f>RTM_PXI!H62</f>
        <v>0</v>
      </c>
      <c r="AN62" s="34">
        <f>RTM_PXI!N62</f>
        <v>0</v>
      </c>
      <c r="AO62" s="148">
        <f>GDAM_IEX!H62</f>
        <v>0</v>
      </c>
      <c r="AP62" s="148">
        <f>GDAM_IEX!N62</f>
        <v>0</v>
      </c>
      <c r="AQ62" s="148">
        <f>GDAM_PXI!H62</f>
        <v>0</v>
      </c>
      <c r="AR62" s="148">
        <f>GDAM_PXI!N62</f>
        <v>0</v>
      </c>
      <c r="AS62">
        <f>HPX!H62</f>
        <v>0</v>
      </c>
      <c r="AT62">
        <f>HPX!N62</f>
        <v>0</v>
      </c>
      <c r="AU62">
        <v>60</v>
      </c>
    </row>
    <row r="63" spans="1:47">
      <c r="A63" t="s">
        <v>105</v>
      </c>
      <c r="D63">
        <f>TWEPL!P63</f>
        <v>10.76376</v>
      </c>
      <c r="E63">
        <f>GT_NG!P63</f>
        <v>11.978899082568809</v>
      </c>
      <c r="F63">
        <f>GT_Spot!P63</f>
        <v>0</v>
      </c>
      <c r="G63">
        <f>PPCL_NG!P63</f>
        <v>0</v>
      </c>
      <c r="H63">
        <f>PPCL_Spot!P63</f>
        <v>0</v>
      </c>
      <c r="I63">
        <f>Bawana_NG!P63</f>
        <v>84.02388963473912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BRPL_ISGS_exbus!DM63</f>
        <v>844.90002701646677</v>
      </c>
      <c r="P63" s="36">
        <v>117.50000000000003</v>
      </c>
      <c r="Q63" s="36">
        <v>38.089999999999996</v>
      </c>
      <c r="R63" s="38">
        <v>46.100000000000009</v>
      </c>
      <c r="S63" s="38">
        <v>0</v>
      </c>
      <c r="T63" s="37">
        <f>SUMPRODUCT(LTA!J63:AN63,LTA!J$101:AN$101,LTA!J$103:AN$103)</f>
        <v>388.33000000000004</v>
      </c>
      <c r="U63" s="37">
        <f>SUMPRODUCT(LTA!J63:AN63,LTA!J$102:AN$102,LTA!J$103:AN$103)</f>
        <v>45.16</v>
      </c>
      <c r="V63" s="66">
        <f>SUMPRODUCT(MTOA!B63:G63,MTOA!B$102:G$102,MTOA!B$103:G$103)</f>
        <v>0</v>
      </c>
      <c r="W63" s="66">
        <f>SUMPRODUCT(MTOA!B63:G63,MTOA!B$101:G$101,MTOA!B$103:G$103)</f>
        <v>0</v>
      </c>
      <c r="X63">
        <v>0</v>
      </c>
      <c r="Y63" s="34">
        <f>IEX!H63</f>
        <v>0</v>
      </c>
      <c r="Z63" s="34">
        <f>IEX!N63</f>
        <v>0</v>
      </c>
      <c r="AA63" s="75">
        <f>STOA!H63</f>
        <v>0.62</v>
      </c>
      <c r="AB63" s="75">
        <f>-STOA!N63</f>
        <v>-240.69</v>
      </c>
      <c r="AC63">
        <f t="shared" si="0"/>
        <v>15.661661551613483</v>
      </c>
      <c r="AD63">
        <f t="shared" si="1"/>
        <v>1297.1149141821611</v>
      </c>
      <c r="AE63">
        <f>'IDT-1'!B63</f>
        <v>0</v>
      </c>
      <c r="AF63" s="24"/>
      <c r="AG63">
        <f t="shared" si="2"/>
        <v>1297.1149141821611</v>
      </c>
      <c r="AI63" s="34">
        <f>PXIL!H63</f>
        <v>0</v>
      </c>
      <c r="AJ63" s="34">
        <f>PXIL!N63</f>
        <v>0</v>
      </c>
      <c r="AK63" s="34">
        <f>RTM_IEX!H63</f>
        <v>0</v>
      </c>
      <c r="AL63" s="34">
        <f>RTM_IEX!N63</f>
        <v>-34</v>
      </c>
      <c r="AM63" s="34">
        <f>RTM_PXI!H63</f>
        <v>0</v>
      </c>
      <c r="AN63" s="34">
        <f>RTM_PXI!N63</f>
        <v>0</v>
      </c>
      <c r="AO63" s="148">
        <f>GDAM_IEX!H63</f>
        <v>0</v>
      </c>
      <c r="AP63" s="148">
        <f>GDAM_IEX!N63</f>
        <v>0</v>
      </c>
      <c r="AQ63" s="148">
        <f>GDAM_PXI!H63</f>
        <v>0</v>
      </c>
      <c r="AR63" s="148">
        <f>GDAM_PXI!N63</f>
        <v>0</v>
      </c>
      <c r="AS63">
        <f>HPX!H63</f>
        <v>0</v>
      </c>
      <c r="AT63">
        <f>HPX!N63</f>
        <v>0</v>
      </c>
      <c r="AU63">
        <v>61</v>
      </c>
    </row>
    <row r="64" spans="1:47">
      <c r="A64" t="s">
        <v>106</v>
      </c>
      <c r="D64">
        <f>TWEPL!P64</f>
        <v>10.76376</v>
      </c>
      <c r="E64">
        <f>GT_NG!P64</f>
        <v>11.978899082568809</v>
      </c>
      <c r="F64">
        <f>GT_Spot!P64</f>
        <v>0</v>
      </c>
      <c r="G64">
        <f>PPCL_NG!P64</f>
        <v>0</v>
      </c>
      <c r="H64">
        <f>PPCL_Spot!P64</f>
        <v>0</v>
      </c>
      <c r="I64">
        <f>Bawana_NG!P64</f>
        <v>84.02388963473912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BRPL_ISGS_exbus!DM64</f>
        <v>924.51599287163481</v>
      </c>
      <c r="P64" s="36">
        <v>117.50000000000003</v>
      </c>
      <c r="Q64" s="36">
        <v>38.085239405613649</v>
      </c>
      <c r="R64" s="38">
        <v>47.100000000000009</v>
      </c>
      <c r="S64" s="38">
        <v>0</v>
      </c>
      <c r="T64" s="37">
        <f>SUMPRODUCT(LTA!J64:AN64,LTA!J$101:AN$101,LTA!J$103:AN$103)</f>
        <v>352.99</v>
      </c>
      <c r="U64" s="37">
        <f>SUMPRODUCT(LTA!J64:AN64,LTA!J$102:AN$102,LTA!J$103:AN$103)</f>
        <v>45.1</v>
      </c>
      <c r="V64" s="66">
        <f>SUMPRODUCT(MTOA!B64:G64,MTOA!B$102:G$102,MTOA!B$103:G$103)</f>
        <v>0</v>
      </c>
      <c r="W64" s="66">
        <f>SUMPRODUCT(MTOA!B64:G64,MTOA!B$101:G$101,MTOA!B$103:G$103)</f>
        <v>0</v>
      </c>
      <c r="X64">
        <v>0</v>
      </c>
      <c r="Y64" s="34">
        <f>IEX!H64</f>
        <v>0</v>
      </c>
      <c r="Z64" s="34">
        <f>IEX!N64</f>
        <v>0</v>
      </c>
      <c r="AA64" s="75">
        <f>STOA!H64</f>
        <v>0.62</v>
      </c>
      <c r="AB64" s="75">
        <f>-STOA!N64</f>
        <v>-240.69</v>
      </c>
      <c r="AC64">
        <f t="shared" si="0"/>
        <v>16.498878192948059</v>
      </c>
      <c r="AD64">
        <f t="shared" si="1"/>
        <v>1287.488902801608</v>
      </c>
      <c r="AE64">
        <f>'IDT-1'!B64</f>
        <v>0</v>
      </c>
      <c r="AF64" s="24"/>
      <c r="AG64">
        <f t="shared" si="2"/>
        <v>1287.488902801608</v>
      </c>
      <c r="AI64" s="34">
        <f>PXIL!H64</f>
        <v>0</v>
      </c>
      <c r="AJ64" s="34">
        <f>PXIL!N64</f>
        <v>0</v>
      </c>
      <c r="AK64" s="34">
        <f>RTM_IEX!H64</f>
        <v>0</v>
      </c>
      <c r="AL64" s="34">
        <f>RTM_IEX!N64</f>
        <v>-88</v>
      </c>
      <c r="AM64" s="34">
        <f>RTM_PXI!H64</f>
        <v>0</v>
      </c>
      <c r="AN64" s="34">
        <f>RTM_PXI!N64</f>
        <v>0</v>
      </c>
      <c r="AO64" s="148">
        <f>GDAM_IEX!H64</f>
        <v>0</v>
      </c>
      <c r="AP64" s="148">
        <f>GDAM_IEX!N64</f>
        <v>0</v>
      </c>
      <c r="AQ64" s="148">
        <f>GDAM_PXI!H64</f>
        <v>0</v>
      </c>
      <c r="AR64" s="148">
        <f>GDAM_PXI!N64</f>
        <v>0</v>
      </c>
      <c r="AS64">
        <f>HPX!H64</f>
        <v>0</v>
      </c>
      <c r="AT64">
        <f>HPX!N64</f>
        <v>0</v>
      </c>
      <c r="AU64">
        <v>62</v>
      </c>
    </row>
    <row r="65" spans="1:47">
      <c r="A65" t="s">
        <v>107</v>
      </c>
      <c r="D65">
        <f>TWEPL!P65</f>
        <v>10.76376</v>
      </c>
      <c r="E65">
        <f>GT_NG!P65</f>
        <v>11.978899082568809</v>
      </c>
      <c r="F65">
        <f>GT_Spot!P65</f>
        <v>0</v>
      </c>
      <c r="G65">
        <f>PPCL_NG!P65</f>
        <v>0</v>
      </c>
      <c r="H65">
        <f>PPCL_Spot!P65</f>
        <v>0</v>
      </c>
      <c r="I65">
        <f>Bawana_NG!P65</f>
        <v>84.02388963473912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BRPL_ISGS_exbus!DM65</f>
        <v>926.48521200737684</v>
      </c>
      <c r="P65" s="36">
        <v>117.50000000000003</v>
      </c>
      <c r="Q65" s="36">
        <v>38.085239405613649</v>
      </c>
      <c r="R65" s="38">
        <v>47.100000000000009</v>
      </c>
      <c r="S65" s="38">
        <v>0</v>
      </c>
      <c r="T65" s="37">
        <f>SUMPRODUCT(LTA!J65:AN65,LTA!J$101:AN$101,LTA!J$103:AN$103)</f>
        <v>316.45</v>
      </c>
      <c r="U65" s="37">
        <f>SUMPRODUCT(LTA!J65:AN65,LTA!J$102:AN$102,LTA!J$103:AN$103)</f>
        <v>45.33</v>
      </c>
      <c r="V65" s="66">
        <f>SUMPRODUCT(MTOA!B65:G65,MTOA!B$102:G$102,MTOA!B$103:G$103)</f>
        <v>0</v>
      </c>
      <c r="W65" s="66">
        <f>SUMPRODUCT(MTOA!B65:G65,MTOA!B$101:G$101,MTOA!B$103:G$103)</f>
        <v>0</v>
      </c>
      <c r="X65">
        <v>0</v>
      </c>
      <c r="Y65" s="34">
        <f>IEX!H65</f>
        <v>0</v>
      </c>
      <c r="Z65" s="34">
        <f>IEX!N65</f>
        <v>0</v>
      </c>
      <c r="AA65" s="75">
        <f>STOA!H65</f>
        <v>0.62</v>
      </c>
      <c r="AB65" s="75">
        <f>-STOA!N65</f>
        <v>-240.69</v>
      </c>
      <c r="AC65">
        <f t="shared" si="0"/>
        <v>16.083348267814955</v>
      </c>
      <c r="AD65">
        <f t="shared" si="1"/>
        <v>1268.5636518624833</v>
      </c>
      <c r="AE65">
        <f>'IDT-1'!B65</f>
        <v>0</v>
      </c>
      <c r="AF65" s="24"/>
      <c r="AG65">
        <f t="shared" si="2"/>
        <v>1268.5636518624833</v>
      </c>
      <c r="AI65" s="34">
        <f>PXIL!H65</f>
        <v>0</v>
      </c>
      <c r="AJ65" s="34">
        <f>PXIL!N65</f>
        <v>0</v>
      </c>
      <c r="AK65" s="34">
        <f>RTM_IEX!H65</f>
        <v>0</v>
      </c>
      <c r="AL65" s="34">
        <f>RTM_IEX!N65</f>
        <v>-73</v>
      </c>
      <c r="AM65" s="34">
        <f>RTM_PXI!H65</f>
        <v>0</v>
      </c>
      <c r="AN65" s="34">
        <f>RTM_PXI!N65</f>
        <v>0</v>
      </c>
      <c r="AO65" s="148">
        <f>GDAM_IEX!H65</f>
        <v>0</v>
      </c>
      <c r="AP65" s="148">
        <f>GDAM_IEX!N65</f>
        <v>0</v>
      </c>
      <c r="AQ65" s="148">
        <f>GDAM_PXI!H65</f>
        <v>0</v>
      </c>
      <c r="AR65" s="148">
        <f>GDAM_PXI!N65</f>
        <v>0</v>
      </c>
      <c r="AS65">
        <f>HPX!H65</f>
        <v>0</v>
      </c>
      <c r="AT65">
        <f>HPX!N65</f>
        <v>0</v>
      </c>
      <c r="AU65">
        <v>63</v>
      </c>
    </row>
    <row r="66" spans="1:47">
      <c r="A66" t="s">
        <v>108</v>
      </c>
      <c r="D66">
        <f>TWEPL!P66</f>
        <v>10.76376</v>
      </c>
      <c r="E66">
        <f>GT_NG!P66</f>
        <v>11.978899082568809</v>
      </c>
      <c r="F66">
        <f>GT_Spot!P66</f>
        <v>0</v>
      </c>
      <c r="G66">
        <f>PPCL_NG!P66</f>
        <v>0</v>
      </c>
      <c r="H66">
        <f>PPCL_Spot!P66</f>
        <v>0</v>
      </c>
      <c r="I66">
        <f>Bawana_NG!P66</f>
        <v>84.02388963473912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BRPL_ISGS_exbus!DM66</f>
        <v>926.48521200737684</v>
      </c>
      <c r="P66" s="36">
        <v>117.50000000000003</v>
      </c>
      <c r="Q66" s="36">
        <v>38.085239405613649</v>
      </c>
      <c r="R66" s="38">
        <v>47.100000000000009</v>
      </c>
      <c r="S66" s="38">
        <v>0</v>
      </c>
      <c r="T66" s="37">
        <f>SUMPRODUCT(LTA!J66:AN66,LTA!J$101:AN$101,LTA!J$103:AN$103)</f>
        <v>277.24</v>
      </c>
      <c r="U66" s="37">
        <f>SUMPRODUCT(LTA!J66:AN66,LTA!J$102:AN$102,LTA!J$103:AN$103)</f>
        <v>45.26</v>
      </c>
      <c r="V66" s="66">
        <f>SUMPRODUCT(MTOA!B66:G66,MTOA!B$102:G$102,MTOA!B$103:G$103)</f>
        <v>0</v>
      </c>
      <c r="W66" s="66">
        <f>SUMPRODUCT(MTOA!B66:G66,MTOA!B$101:G$101,MTOA!B$103:G$103)</f>
        <v>0</v>
      </c>
      <c r="X66">
        <v>0</v>
      </c>
      <c r="Y66" s="34">
        <f>IEX!H66</f>
        <v>0</v>
      </c>
      <c r="Z66" s="34">
        <f>IEX!N66</f>
        <v>0</v>
      </c>
      <c r="AA66" s="75">
        <f>STOA!H66</f>
        <v>0.62</v>
      </c>
      <c r="AB66" s="75">
        <f>-STOA!N66</f>
        <v>-240.69</v>
      </c>
      <c r="AC66">
        <f t="shared" si="0"/>
        <v>15.44843458971895</v>
      </c>
      <c r="AD66">
        <f t="shared" si="1"/>
        <v>1265.9185655405793</v>
      </c>
      <c r="AE66">
        <f>'IDT-1'!B66</f>
        <v>0</v>
      </c>
      <c r="AF66" s="24"/>
      <c r="AG66">
        <f t="shared" si="2"/>
        <v>1265.9185655405793</v>
      </c>
      <c r="AI66" s="34">
        <f>PXIL!H66</f>
        <v>0</v>
      </c>
      <c r="AJ66" s="34">
        <f>PXIL!N66</f>
        <v>0</v>
      </c>
      <c r="AK66" s="34">
        <f>RTM_IEX!H66</f>
        <v>0</v>
      </c>
      <c r="AL66" s="34">
        <f>RTM_IEX!N66</f>
        <v>-37</v>
      </c>
      <c r="AM66" s="34">
        <f>RTM_PXI!H66</f>
        <v>0</v>
      </c>
      <c r="AN66" s="34">
        <f>RTM_PXI!N66</f>
        <v>0</v>
      </c>
      <c r="AO66" s="148">
        <f>GDAM_IEX!H66</f>
        <v>0</v>
      </c>
      <c r="AP66" s="148">
        <f>GDAM_IEX!N66</f>
        <v>0</v>
      </c>
      <c r="AQ66" s="148">
        <f>GDAM_PXI!H66</f>
        <v>0</v>
      </c>
      <c r="AR66" s="148">
        <f>GDAM_PXI!N66</f>
        <v>0</v>
      </c>
      <c r="AS66">
        <f>HPX!H66</f>
        <v>0</v>
      </c>
      <c r="AT66">
        <f>HPX!N66</f>
        <v>0</v>
      </c>
      <c r="AU66">
        <v>64</v>
      </c>
    </row>
    <row r="67" spans="1:47">
      <c r="A67" t="s">
        <v>109</v>
      </c>
      <c r="D67">
        <f>TWEPL!P67</f>
        <v>10.76376</v>
      </c>
      <c r="E67">
        <f>GT_NG!P67</f>
        <v>11.978899082568809</v>
      </c>
      <c r="F67">
        <f>GT_Spot!P67</f>
        <v>0</v>
      </c>
      <c r="G67">
        <f>PPCL_NG!P67</f>
        <v>0</v>
      </c>
      <c r="H67">
        <f>PPCL_Spot!P67</f>
        <v>0</v>
      </c>
      <c r="I67">
        <f>Bawana_NG!P67</f>
        <v>99.61449848710653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BRPL_ISGS_exbus!DM67</f>
        <v>935.41708227473032</v>
      </c>
      <c r="P67" s="36">
        <v>117.50000000000003</v>
      </c>
      <c r="Q67" s="36">
        <v>38.085239405613649</v>
      </c>
      <c r="R67" s="38">
        <v>45.654927230307734</v>
      </c>
      <c r="S67" s="38">
        <v>0</v>
      </c>
      <c r="T67" s="37">
        <f>SUMPRODUCT(LTA!J67:AN67,LTA!J$101:AN$101,LTA!J$103:AN$103)</f>
        <v>234.59</v>
      </c>
      <c r="U67" s="37">
        <f>SUMPRODUCT(LTA!J67:AN67,LTA!J$102:AN$102,LTA!J$103:AN$103)</f>
        <v>37.480000000000004</v>
      </c>
      <c r="V67" s="66">
        <f>SUMPRODUCT(MTOA!B67:G67,MTOA!B$102:G$102,MTOA!B$103:G$103)</f>
        <v>0</v>
      </c>
      <c r="W67" s="66">
        <f>SUMPRODUCT(MTOA!B67:G67,MTOA!B$101:G$101,MTOA!B$103:G$103)</f>
        <v>0</v>
      </c>
      <c r="X67">
        <v>0</v>
      </c>
      <c r="Y67" s="34">
        <f>IEX!H67</f>
        <v>0</v>
      </c>
      <c r="Z67" s="34">
        <f>IEX!N67</f>
        <v>0</v>
      </c>
      <c r="AA67" s="75">
        <f>STOA!H67</f>
        <v>0.48</v>
      </c>
      <c r="AB67" s="75">
        <f>-STOA!N67</f>
        <v>-240.69</v>
      </c>
      <c r="AC67">
        <f t="shared" si="0"/>
        <v>14.954890913587629</v>
      </c>
      <c r="AD67">
        <f t="shared" si="1"/>
        <v>1269.9195155667394</v>
      </c>
      <c r="AE67">
        <f>'IDT-1'!B67</f>
        <v>0</v>
      </c>
      <c r="AF67" s="24"/>
      <c r="AG67">
        <f t="shared" si="2"/>
        <v>1269.9195155667394</v>
      </c>
      <c r="AI67" s="34">
        <f>PXIL!H67</f>
        <v>0</v>
      </c>
      <c r="AJ67" s="34">
        <f>PXIL!N67</f>
        <v>0</v>
      </c>
      <c r="AK67" s="34">
        <f>RTM_IEX!H67</f>
        <v>0</v>
      </c>
      <c r="AL67" s="34">
        <f>RTM_IEX!N67</f>
        <v>-6</v>
      </c>
      <c r="AM67" s="34">
        <f>RTM_PXI!H67</f>
        <v>0</v>
      </c>
      <c r="AN67" s="34">
        <f>RTM_PXI!N67</f>
        <v>0</v>
      </c>
      <c r="AO67" s="148">
        <f>GDAM_IEX!H67</f>
        <v>0</v>
      </c>
      <c r="AP67" s="148">
        <f>GDAM_IEX!N67</f>
        <v>0</v>
      </c>
      <c r="AQ67" s="148">
        <f>GDAM_PXI!H67</f>
        <v>0</v>
      </c>
      <c r="AR67" s="148">
        <f>GDAM_PXI!N67</f>
        <v>0</v>
      </c>
      <c r="AS67">
        <f>HPX!H67</f>
        <v>0</v>
      </c>
      <c r="AT67">
        <f>HPX!N67</f>
        <v>0</v>
      </c>
      <c r="AU67">
        <v>65</v>
      </c>
    </row>
    <row r="68" spans="1:47">
      <c r="A68" t="s">
        <v>110</v>
      </c>
      <c r="D68">
        <f>TWEPL!P68</f>
        <v>10.76376</v>
      </c>
      <c r="E68">
        <f>GT_NG!P68</f>
        <v>11.978899082568809</v>
      </c>
      <c r="F68">
        <f>GT_Spot!P68</f>
        <v>0</v>
      </c>
      <c r="G68">
        <f>PPCL_NG!P68</f>
        <v>0</v>
      </c>
      <c r="H68">
        <f>PPCL_Spot!P68</f>
        <v>0</v>
      </c>
      <c r="I68">
        <f>Bawana_NG!P68</f>
        <v>99.61449848710653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BRPL_ISGS_exbus!DM68</f>
        <v>922.36607174556684</v>
      </c>
      <c r="P68" s="36">
        <v>117.50000000000003</v>
      </c>
      <c r="Q68" s="36">
        <v>38.085239405613649</v>
      </c>
      <c r="R68" s="38">
        <v>36.03</v>
      </c>
      <c r="S68" s="38">
        <v>0</v>
      </c>
      <c r="T68" s="37">
        <f>SUMPRODUCT(LTA!J68:AN68,LTA!J$101:AN$101,LTA!J$103:AN$103)</f>
        <v>191.52</v>
      </c>
      <c r="U68" s="37">
        <f>SUMPRODUCT(LTA!J68:AN68,LTA!J$102:AN$102,LTA!J$103:AN$103)</f>
        <v>37.480000000000004</v>
      </c>
      <c r="V68" s="66">
        <f>SUMPRODUCT(MTOA!B68:G68,MTOA!B$102:G$102,MTOA!B$103:G$103)</f>
        <v>0</v>
      </c>
      <c r="W68" s="66">
        <f>SUMPRODUCT(MTOA!B68:G68,MTOA!B$101:G$101,MTOA!B$103:G$103)</f>
        <v>0</v>
      </c>
      <c r="X68">
        <v>0</v>
      </c>
      <c r="Y68" s="34">
        <f>IEX!H68</f>
        <v>5.77</v>
      </c>
      <c r="Z68" s="34">
        <f>IEX!N68</f>
        <v>0</v>
      </c>
      <c r="AA68" s="75">
        <f>STOA!H68</f>
        <v>0.48</v>
      </c>
      <c r="AB68" s="75">
        <f>-STOA!N68</f>
        <v>-240.69</v>
      </c>
      <c r="AC68">
        <f t="shared" ref="AC68:AC98" si="3">SUMIF(B68:AB68,"&gt;0")*$AC$2-SUMIF(B68:AB68,"&lt;0")*($AC$2/(1-$AC$2))+SUMIF(AI68:AR68,"&gt;0")*$AC$2-SUMIF(AI68:AR68,"&lt;0")*($AC$2/(1-$AC$2))</f>
        <v>14.723246090058737</v>
      </c>
      <c r="AD68">
        <f t="shared" ref="AD68:AD98" si="4">SUM(B68:AB68,AI68:AT68)-AC68</f>
        <v>1254.6252226307972</v>
      </c>
      <c r="AE68">
        <f>'IDT-1'!B68</f>
        <v>0</v>
      </c>
      <c r="AF68" s="24"/>
      <c r="AG68">
        <f t="shared" ref="AG68:AG98" si="5">SUM(AD68:AF68)</f>
        <v>1254.6252226307972</v>
      </c>
      <c r="AI68" s="34">
        <f>PXIL!H68</f>
        <v>0</v>
      </c>
      <c r="AJ68" s="34">
        <f>PXIL!N68</f>
        <v>0</v>
      </c>
      <c r="AK68" s="34">
        <f>RTM_IEX!H68</f>
        <v>38.450000000000003</v>
      </c>
      <c r="AL68" s="34">
        <f>RTM_IEX!N68</f>
        <v>0</v>
      </c>
      <c r="AM68" s="34">
        <f>RTM_PXI!H68</f>
        <v>0</v>
      </c>
      <c r="AN68" s="34">
        <f>RTM_PXI!N68</f>
        <v>0</v>
      </c>
      <c r="AO68" s="148">
        <f>GDAM_IEX!H68</f>
        <v>0</v>
      </c>
      <c r="AP68" s="148">
        <f>GDAM_IEX!N68</f>
        <v>0</v>
      </c>
      <c r="AQ68" s="148">
        <f>GDAM_PXI!H68</f>
        <v>0</v>
      </c>
      <c r="AR68" s="148">
        <f>GDAM_PXI!N68</f>
        <v>0</v>
      </c>
      <c r="AS68">
        <f>HPX!H68</f>
        <v>0</v>
      </c>
      <c r="AT68">
        <f>HPX!N68</f>
        <v>0</v>
      </c>
      <c r="AU68">
        <v>66</v>
      </c>
    </row>
    <row r="69" spans="1:47">
      <c r="A69" t="s">
        <v>111</v>
      </c>
      <c r="D69">
        <f>TWEPL!P69</f>
        <v>10.76376</v>
      </c>
      <c r="E69">
        <f>GT_NG!P69</f>
        <v>11.978899082568809</v>
      </c>
      <c r="F69">
        <f>GT_Spot!P69</f>
        <v>0</v>
      </c>
      <c r="G69">
        <f>PPCL_NG!P69</f>
        <v>0</v>
      </c>
      <c r="H69">
        <f>PPCL_Spot!P69</f>
        <v>0</v>
      </c>
      <c r="I69">
        <f>Bawana_NG!P69</f>
        <v>99.61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BRPL_ISGS_exbus!DM69</f>
        <v>967.34525020404806</v>
      </c>
      <c r="P69" s="36">
        <v>117.50000000000003</v>
      </c>
      <c r="Q69" s="36">
        <v>38.084475261487839</v>
      </c>
      <c r="R69" s="38">
        <v>18.064798087141341</v>
      </c>
      <c r="S69" s="38">
        <v>0</v>
      </c>
      <c r="T69" s="37">
        <f>SUMPRODUCT(LTA!J69:AN69,LTA!J$101:AN$101,LTA!J$103:AN$103)</f>
        <v>147.76</v>
      </c>
      <c r="U69" s="37">
        <f>SUMPRODUCT(LTA!J69:AN69,LTA!J$102:AN$102,LTA!J$103:AN$103)</f>
        <v>38.44</v>
      </c>
      <c r="V69" s="66">
        <f>SUMPRODUCT(MTOA!B69:G69,MTOA!B$102:G$102,MTOA!B$103:G$103)</f>
        <v>0</v>
      </c>
      <c r="W69" s="66">
        <f>SUMPRODUCT(MTOA!B69:G69,MTOA!B$101:G$101,MTOA!B$103:G$103)</f>
        <v>0</v>
      </c>
      <c r="X69">
        <v>0</v>
      </c>
      <c r="Y69" s="34">
        <f>IEX!H69</f>
        <v>14.42</v>
      </c>
      <c r="Z69" s="34">
        <f>IEX!N69</f>
        <v>0</v>
      </c>
      <c r="AA69" s="75">
        <f>STOA!H69</f>
        <v>0.48</v>
      </c>
      <c r="AB69" s="75">
        <f>-STOA!N69</f>
        <v>-240.69</v>
      </c>
      <c r="AC69">
        <f t="shared" si="3"/>
        <v>14.340279286939616</v>
      </c>
      <c r="AD69">
        <f t="shared" si="4"/>
        <v>1209.4169033483063</v>
      </c>
      <c r="AE69">
        <f>'IDT-1'!B69</f>
        <v>72.480999999999995</v>
      </c>
      <c r="AF69" s="24"/>
      <c r="AG69">
        <f t="shared" si="5"/>
        <v>1281.8979033483063</v>
      </c>
      <c r="AI69" s="34">
        <f>PXIL!H69</f>
        <v>0</v>
      </c>
      <c r="AJ69" s="34">
        <f>PXIL!N69</f>
        <v>0</v>
      </c>
      <c r="AK69" s="34">
        <f>RTM_IEX!H69</f>
        <v>0</v>
      </c>
      <c r="AL69" s="34">
        <f>RTM_IEX!N69</f>
        <v>0</v>
      </c>
      <c r="AM69" s="34">
        <f>RTM_PXI!H69</f>
        <v>0</v>
      </c>
      <c r="AN69" s="34">
        <f>RTM_PXI!N69</f>
        <v>0</v>
      </c>
      <c r="AO69" s="148">
        <f>GDAM_IEX!H69</f>
        <v>0</v>
      </c>
      <c r="AP69" s="148">
        <f>GDAM_IEX!N69</f>
        <v>0</v>
      </c>
      <c r="AQ69" s="148">
        <f>GDAM_PXI!H69</f>
        <v>0</v>
      </c>
      <c r="AR69" s="148">
        <f>GDAM_PXI!N69</f>
        <v>0</v>
      </c>
      <c r="AS69">
        <f>HPX!H69</f>
        <v>0</v>
      </c>
      <c r="AT69">
        <f>HPX!N69</f>
        <v>0</v>
      </c>
      <c r="AU69">
        <v>67</v>
      </c>
    </row>
    <row r="70" spans="1:47">
      <c r="A70" t="s">
        <v>112</v>
      </c>
      <c r="D70">
        <f>TWEPL!P70</f>
        <v>10.76376</v>
      </c>
      <c r="E70">
        <f>GT_NG!P70</f>
        <v>11.978899082568809</v>
      </c>
      <c r="F70">
        <f>GT_Spot!P70</f>
        <v>0</v>
      </c>
      <c r="G70">
        <f>PPCL_NG!P70</f>
        <v>0</v>
      </c>
      <c r="H70">
        <f>PPCL_Spot!P70</f>
        <v>0</v>
      </c>
      <c r="I70">
        <f>Bawana_NG!P70</f>
        <v>99.61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BRPL_ISGS_exbus!DM70</f>
        <v>981.43071885024392</v>
      </c>
      <c r="P70" s="36">
        <v>117.50000000000003</v>
      </c>
      <c r="Q70" s="36">
        <v>38.084475261487839</v>
      </c>
      <c r="R70" s="38">
        <v>8.5500000000000007</v>
      </c>
      <c r="S70" s="38">
        <v>0</v>
      </c>
      <c r="T70" s="37">
        <f>SUMPRODUCT(LTA!J70:AN70,LTA!J$101:AN$101,LTA!J$103:AN$103)</f>
        <v>96.08</v>
      </c>
      <c r="U70" s="37">
        <f>SUMPRODUCT(LTA!J70:AN70,LTA!J$102:AN$102,LTA!J$103:AN$103)</f>
        <v>38.44</v>
      </c>
      <c r="V70" s="66">
        <f>SUMPRODUCT(MTOA!B70:G70,MTOA!B$102:G$102,MTOA!B$103:G$103)</f>
        <v>0</v>
      </c>
      <c r="W70" s="66">
        <f>SUMPRODUCT(MTOA!B70:G70,MTOA!B$101:G$101,MTOA!B$103:G$103)</f>
        <v>0</v>
      </c>
      <c r="X70">
        <v>0</v>
      </c>
      <c r="Y70" s="34">
        <f>IEX!H70</f>
        <v>56.71</v>
      </c>
      <c r="Z70" s="34">
        <f>IEX!N70</f>
        <v>0</v>
      </c>
      <c r="AA70" s="75">
        <f>STOA!H70</f>
        <v>0.48</v>
      </c>
      <c r="AB70" s="75">
        <f>-STOA!N70</f>
        <v>-240.69</v>
      </c>
      <c r="AC70">
        <f t="shared" si="3"/>
        <v>14.380520919635673</v>
      </c>
      <c r="AD70">
        <f t="shared" si="4"/>
        <v>1214.1673322746647</v>
      </c>
      <c r="AE70">
        <f>'IDT-1'!B70</f>
        <v>82.582999999999998</v>
      </c>
      <c r="AF70" s="24"/>
      <c r="AG70">
        <f t="shared" si="5"/>
        <v>1296.7503322746647</v>
      </c>
      <c r="AI70" s="34">
        <f>PXIL!H70</f>
        <v>0</v>
      </c>
      <c r="AJ70" s="34">
        <f>PXIL!N70</f>
        <v>0</v>
      </c>
      <c r="AK70" s="34">
        <f>RTM_IEX!H70</f>
        <v>9.61</v>
      </c>
      <c r="AL70" s="34">
        <f>RTM_IEX!N70</f>
        <v>0</v>
      </c>
      <c r="AM70" s="34">
        <f>RTM_PXI!H70</f>
        <v>0</v>
      </c>
      <c r="AN70" s="34">
        <f>RTM_PXI!N70</f>
        <v>0</v>
      </c>
      <c r="AO70" s="148">
        <f>GDAM_IEX!H70</f>
        <v>0</v>
      </c>
      <c r="AP70" s="148">
        <f>GDAM_IEX!N70</f>
        <v>0</v>
      </c>
      <c r="AQ70" s="148">
        <f>GDAM_PXI!H70</f>
        <v>0</v>
      </c>
      <c r="AR70" s="148">
        <f>GDAM_PXI!N70</f>
        <v>0</v>
      </c>
      <c r="AS70">
        <f>HPX!H70</f>
        <v>0</v>
      </c>
      <c r="AT70">
        <f>HPX!N70</f>
        <v>0</v>
      </c>
      <c r="AU70">
        <v>68</v>
      </c>
    </row>
    <row r="71" spans="1:47">
      <c r="A71" t="s">
        <v>113</v>
      </c>
      <c r="D71">
        <f>TWEPL!P71</f>
        <v>10.76376</v>
      </c>
      <c r="E71">
        <f>GT_NG!P71</f>
        <v>11.978899082568809</v>
      </c>
      <c r="F71">
        <f>GT_Spot!P71</f>
        <v>0</v>
      </c>
      <c r="G71">
        <f>PPCL_NG!P71</f>
        <v>0</v>
      </c>
      <c r="H71">
        <f>PPCL_Spot!P71</f>
        <v>0</v>
      </c>
      <c r="I71">
        <f>Bawana_NG!P71</f>
        <v>99.61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BRPL_ISGS_exbus!DM71</f>
        <v>997.70971502603516</v>
      </c>
      <c r="P71" s="36">
        <v>117.50000000000003</v>
      </c>
      <c r="Q71" s="36">
        <v>38.084475261487839</v>
      </c>
      <c r="R71" s="38">
        <v>4.16</v>
      </c>
      <c r="S71" s="38">
        <v>0</v>
      </c>
      <c r="T71" s="37">
        <f>SUMPRODUCT(LTA!J71:AN71,LTA!J$101:AN$101,LTA!J$103:AN$103)</f>
        <v>56.980000000000004</v>
      </c>
      <c r="U71" s="37">
        <f>SUMPRODUCT(LTA!J71:AN71,LTA!J$102:AN$102,LTA!J$103:AN$103)</f>
        <v>38.44</v>
      </c>
      <c r="V71" s="66">
        <f>SUMPRODUCT(MTOA!B71:G71,MTOA!B$102:G$102,MTOA!B$103:G$103)</f>
        <v>0</v>
      </c>
      <c r="W71" s="66">
        <f>SUMPRODUCT(MTOA!B71:G71,MTOA!B$101:G$101,MTOA!B$103:G$103)</f>
        <v>0</v>
      </c>
      <c r="X71">
        <v>0</v>
      </c>
      <c r="Y71" s="34">
        <f>IEX!H71</f>
        <v>173.04</v>
      </c>
      <c r="Z71" s="34">
        <f>IEX!N71</f>
        <v>0</v>
      </c>
      <c r="AA71" s="75">
        <f>STOA!H71</f>
        <v>0.48</v>
      </c>
      <c r="AB71" s="75">
        <f>-STOA!N71</f>
        <v>-240.69</v>
      </c>
      <c r="AC71">
        <f t="shared" si="3"/>
        <v>15.285588903809215</v>
      </c>
      <c r="AD71">
        <f t="shared" si="4"/>
        <v>1264.7712604662827</v>
      </c>
      <c r="AE71">
        <f>'IDT-1'!B71</f>
        <v>81.201999999999998</v>
      </c>
      <c r="AF71" s="24"/>
      <c r="AG71">
        <f t="shared" si="5"/>
        <v>1345.9732604662827</v>
      </c>
      <c r="AI71" s="34">
        <f>PXIL!H71</f>
        <v>0</v>
      </c>
      <c r="AJ71" s="34">
        <f>PXIL!N71</f>
        <v>0</v>
      </c>
      <c r="AK71" s="34">
        <f>RTM_IEX!H71</f>
        <v>0</v>
      </c>
      <c r="AL71" s="34">
        <f>RTM_IEX!N71</f>
        <v>-28</v>
      </c>
      <c r="AM71" s="34">
        <f>RTM_PXI!H71</f>
        <v>0</v>
      </c>
      <c r="AN71" s="34">
        <f>RTM_PXI!N71</f>
        <v>0</v>
      </c>
      <c r="AO71" s="148">
        <f>GDAM_IEX!H71</f>
        <v>0</v>
      </c>
      <c r="AP71" s="148">
        <f>GDAM_IEX!N71</f>
        <v>0</v>
      </c>
      <c r="AQ71" s="148">
        <f>GDAM_PXI!H71</f>
        <v>0</v>
      </c>
      <c r="AR71" s="148">
        <f>GDAM_PXI!N71</f>
        <v>0</v>
      </c>
      <c r="AS71">
        <f>HPX!H71</f>
        <v>0</v>
      </c>
      <c r="AT71">
        <f>HPX!N71</f>
        <v>0</v>
      </c>
      <c r="AU71">
        <v>69</v>
      </c>
    </row>
    <row r="72" spans="1:47">
      <c r="A72" t="s">
        <v>114</v>
      </c>
      <c r="D72">
        <f>TWEPL!P72</f>
        <v>10.76376</v>
      </c>
      <c r="E72">
        <f>GT_NG!P72</f>
        <v>11.978899082568809</v>
      </c>
      <c r="F72">
        <f>GT_Spot!P72</f>
        <v>0</v>
      </c>
      <c r="G72">
        <f>PPCL_NG!P72</f>
        <v>0</v>
      </c>
      <c r="H72">
        <f>PPCL_Spot!P72</f>
        <v>0</v>
      </c>
      <c r="I72">
        <f>Bawana_NG!P72</f>
        <v>99.61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BRPL_ISGS_exbus!DM72</f>
        <v>1021.2446890260351</v>
      </c>
      <c r="P72" s="36">
        <v>117.50000000000003</v>
      </c>
      <c r="Q72" s="36">
        <v>38.084475261487839</v>
      </c>
      <c r="R72" s="38">
        <v>0.72</v>
      </c>
      <c r="S72" s="38">
        <v>0</v>
      </c>
      <c r="T72" s="37">
        <f>SUMPRODUCT(LTA!J72:AN72,LTA!J$101:AN$101,LTA!J$103:AN$103)</f>
        <v>33.57</v>
      </c>
      <c r="U72" s="37">
        <f>SUMPRODUCT(LTA!J72:AN72,LTA!J$102:AN$102,LTA!J$103:AN$103)</f>
        <v>38.44</v>
      </c>
      <c r="V72" s="66">
        <f>SUMPRODUCT(MTOA!B72:G72,MTOA!B$102:G$102,MTOA!B$103:G$103)</f>
        <v>0</v>
      </c>
      <c r="W72" s="66">
        <f>SUMPRODUCT(MTOA!B72:G72,MTOA!B$101:G$101,MTOA!B$103:G$103)</f>
        <v>0</v>
      </c>
      <c r="X72">
        <v>0</v>
      </c>
      <c r="Y72" s="34">
        <f>IEX!H72</f>
        <v>180.95</v>
      </c>
      <c r="Z72" s="34">
        <f>IEX!N72</f>
        <v>0</v>
      </c>
      <c r="AA72" s="75">
        <f>STOA!H72</f>
        <v>0.48</v>
      </c>
      <c r="AB72" s="75">
        <f>-STOA!N72</f>
        <v>-240.69</v>
      </c>
      <c r="AC72">
        <f t="shared" si="3"/>
        <v>16.056700366732326</v>
      </c>
      <c r="AD72">
        <f t="shared" si="4"/>
        <v>1321.6551230033594</v>
      </c>
      <c r="AE72">
        <f>'IDT-1'!B72</f>
        <v>64.849999999999994</v>
      </c>
      <c r="AF72" s="24"/>
      <c r="AG72">
        <f t="shared" si="5"/>
        <v>1386.5051230033594</v>
      </c>
      <c r="AI72" s="34">
        <f>PXIL!H72</f>
        <v>0</v>
      </c>
      <c r="AJ72" s="34">
        <f>PXIL!N72</f>
        <v>0</v>
      </c>
      <c r="AK72" s="34">
        <f>RTM_IEX!H72</f>
        <v>0</v>
      </c>
      <c r="AL72" s="34">
        <f>RTM_IEX!N72</f>
        <v>-45</v>
      </c>
      <c r="AM72" s="34">
        <f>RTM_PXI!H72</f>
        <v>0</v>
      </c>
      <c r="AN72" s="34">
        <f>RTM_PXI!N72</f>
        <v>0</v>
      </c>
      <c r="AO72" s="148">
        <f>GDAM_IEX!H72</f>
        <v>70.06</v>
      </c>
      <c r="AP72" s="148">
        <f>GDAM_IEX!N72</f>
        <v>0</v>
      </c>
      <c r="AQ72" s="148">
        <f>GDAM_PXI!H72</f>
        <v>0</v>
      </c>
      <c r="AR72" s="148">
        <f>GDAM_PXI!N72</f>
        <v>0</v>
      </c>
      <c r="AS72">
        <f>HPX!H72</f>
        <v>0</v>
      </c>
      <c r="AT72">
        <f>HPX!N72</f>
        <v>0</v>
      </c>
      <c r="AU72">
        <v>70</v>
      </c>
    </row>
    <row r="73" spans="1:47">
      <c r="A73" t="s">
        <v>115</v>
      </c>
      <c r="D73">
        <f>TWEPL!P73</f>
        <v>10.76376</v>
      </c>
      <c r="E73">
        <f>GT_NG!P73</f>
        <v>11.978899082568809</v>
      </c>
      <c r="F73">
        <f>GT_Spot!P73</f>
        <v>0</v>
      </c>
      <c r="G73">
        <f>PPCL_NG!P73</f>
        <v>0</v>
      </c>
      <c r="H73">
        <f>PPCL_Spot!P73</f>
        <v>0</v>
      </c>
      <c r="I73">
        <f>Bawana_NG!P73</f>
        <v>135.04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BRPL_ISGS_exbus!DM73</f>
        <v>1046.2692956235539</v>
      </c>
      <c r="P73" s="36">
        <v>117.50000000000003</v>
      </c>
      <c r="Q73" s="36">
        <v>38.084475261487839</v>
      </c>
      <c r="R73" s="38">
        <v>0</v>
      </c>
      <c r="S73" s="38">
        <v>0</v>
      </c>
      <c r="T73" s="37">
        <f>SUMPRODUCT(LTA!J73:AN73,LTA!J$101:AN$101,LTA!J$103:AN$103)</f>
        <v>19.130000000000003</v>
      </c>
      <c r="U73" s="37">
        <f>SUMPRODUCT(LTA!J73:AN73,LTA!J$102:AN$102,LTA!J$103:AN$103)</f>
        <v>39.4</v>
      </c>
      <c r="V73" s="66">
        <f>SUMPRODUCT(MTOA!B73:G73,MTOA!B$102:G$102,MTOA!B$103:G$103)</f>
        <v>0</v>
      </c>
      <c r="W73" s="66">
        <f>SUMPRODUCT(MTOA!B73:G73,MTOA!B$101:G$101,MTOA!B$103:G$103)</f>
        <v>0</v>
      </c>
      <c r="X73">
        <v>0</v>
      </c>
      <c r="Y73" s="34">
        <f>IEX!H73</f>
        <v>51.73</v>
      </c>
      <c r="Z73" s="34">
        <f>IEX!N73</f>
        <v>0</v>
      </c>
      <c r="AA73" s="75">
        <f>STOA!H73</f>
        <v>0.48</v>
      </c>
      <c r="AB73" s="75">
        <f>-STOA!N73</f>
        <v>-240.69</v>
      </c>
      <c r="AC73">
        <f t="shared" si="3"/>
        <v>16.12779296453148</v>
      </c>
      <c r="AD73">
        <f t="shared" si="4"/>
        <v>1420.4286370030791</v>
      </c>
      <c r="AE73">
        <f>'IDT-1'!B73</f>
        <v>63.128</v>
      </c>
      <c r="AF73" s="24"/>
      <c r="AG73">
        <f t="shared" si="5"/>
        <v>1483.556637003079</v>
      </c>
      <c r="AI73" s="34">
        <f>PXIL!H73</f>
        <v>96.13</v>
      </c>
      <c r="AJ73" s="34">
        <f>PXIL!N73</f>
        <v>0</v>
      </c>
      <c r="AK73" s="34">
        <f>RTM_IEX!H73</f>
        <v>55.34</v>
      </c>
      <c r="AL73" s="34">
        <f>RTM_IEX!N73</f>
        <v>0</v>
      </c>
      <c r="AM73" s="34">
        <f>RTM_PXI!H73</f>
        <v>0</v>
      </c>
      <c r="AN73" s="34">
        <f>RTM_PXI!N73</f>
        <v>0</v>
      </c>
      <c r="AO73" s="148">
        <f>GDAM_IEX!H73</f>
        <v>55.4</v>
      </c>
      <c r="AP73" s="148">
        <f>GDAM_IEX!N73</f>
        <v>0</v>
      </c>
      <c r="AQ73" s="148">
        <f>GDAM_PXI!H73</f>
        <v>0</v>
      </c>
      <c r="AR73" s="148">
        <f>GDAM_PXI!N73</f>
        <v>0</v>
      </c>
      <c r="AS73">
        <f>HPX!H73</f>
        <v>0</v>
      </c>
      <c r="AT73">
        <f>HPX!N73</f>
        <v>0</v>
      </c>
      <c r="AU73">
        <v>71</v>
      </c>
    </row>
    <row r="74" spans="1:47">
      <c r="A74" t="s">
        <v>116</v>
      </c>
      <c r="D74">
        <f>TWEPL!P74</f>
        <v>10.76376</v>
      </c>
      <c r="E74">
        <f>GT_NG!P74</f>
        <v>11.978899082568809</v>
      </c>
      <c r="F74">
        <f>GT_Spot!P74</f>
        <v>0</v>
      </c>
      <c r="G74">
        <f>PPCL_NG!P74</f>
        <v>0</v>
      </c>
      <c r="H74">
        <f>PPCL_Spot!P74</f>
        <v>0</v>
      </c>
      <c r="I74">
        <f>Bawana_NG!P74</f>
        <v>135.04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BRPL_ISGS_exbus!DM74</f>
        <v>1097.0292527529555</v>
      </c>
      <c r="P74" s="36">
        <v>117.50000000000003</v>
      </c>
      <c r="Q74" s="36">
        <v>38.084475261487839</v>
      </c>
      <c r="R74" s="38">
        <v>0</v>
      </c>
      <c r="S74" s="38">
        <v>0</v>
      </c>
      <c r="T74" s="37">
        <f>SUMPRODUCT(LTA!J74:AN74,LTA!J$101:AN$101,LTA!J$103:AN$103)</f>
        <v>14.66</v>
      </c>
      <c r="U74" s="37">
        <f>SUMPRODUCT(LTA!J74:AN74,LTA!J$102:AN$102,LTA!J$103:AN$103)</f>
        <v>39.4</v>
      </c>
      <c r="V74" s="66">
        <f>SUMPRODUCT(MTOA!B74:G74,MTOA!B$102:G$102,MTOA!B$103:G$103)</f>
        <v>0</v>
      </c>
      <c r="W74" s="66">
        <f>SUMPRODUCT(MTOA!B74:G74,MTOA!B$101:G$101,MTOA!B$103:G$103)</f>
        <v>0</v>
      </c>
      <c r="X74">
        <v>0</v>
      </c>
      <c r="Y74" s="34">
        <f>IEX!H74</f>
        <v>16.47</v>
      </c>
      <c r="Z74" s="34">
        <f>IEX!N74</f>
        <v>0</v>
      </c>
      <c r="AA74" s="75">
        <f>STOA!H74</f>
        <v>0.48</v>
      </c>
      <c r="AB74" s="75">
        <f>-STOA!N74</f>
        <v>-240.69</v>
      </c>
      <c r="AC74">
        <f t="shared" si="3"/>
        <v>16.112252604418451</v>
      </c>
      <c r="AD74">
        <f t="shared" si="4"/>
        <v>1418.5941344925939</v>
      </c>
      <c r="AE74">
        <f>'IDT-1'!B74</f>
        <v>83.575000000000003</v>
      </c>
      <c r="AF74" s="24"/>
      <c r="AG74">
        <f t="shared" si="5"/>
        <v>1502.1691344925939</v>
      </c>
      <c r="AI74" s="34">
        <f>PXIL!H74</f>
        <v>96.13</v>
      </c>
      <c r="AJ74" s="34">
        <f>PXIL!N74</f>
        <v>0</v>
      </c>
      <c r="AK74" s="34">
        <f>RTM_IEX!H74</f>
        <v>50.19</v>
      </c>
      <c r="AL74" s="34">
        <f>RTM_IEX!N74</f>
        <v>0</v>
      </c>
      <c r="AM74" s="34">
        <f>RTM_PXI!H74</f>
        <v>0</v>
      </c>
      <c r="AN74" s="34">
        <f>RTM_PXI!N74</f>
        <v>0</v>
      </c>
      <c r="AO74" s="148">
        <f>GDAM_IEX!H74</f>
        <v>47.67</v>
      </c>
      <c r="AP74" s="148">
        <f>GDAM_IEX!N74</f>
        <v>0</v>
      </c>
      <c r="AQ74" s="148">
        <f>GDAM_PXI!H74</f>
        <v>0</v>
      </c>
      <c r="AR74" s="148">
        <f>GDAM_PXI!N74</f>
        <v>0</v>
      </c>
      <c r="AS74">
        <f>HPX!H74</f>
        <v>0</v>
      </c>
      <c r="AT74">
        <f>HPX!N74</f>
        <v>0</v>
      </c>
      <c r="AU74">
        <v>72</v>
      </c>
    </row>
    <row r="75" spans="1:47">
      <c r="A75" t="s">
        <v>117</v>
      </c>
      <c r="D75">
        <f>TWEPL!P75</f>
        <v>10.76376</v>
      </c>
      <c r="E75">
        <f>GT_NG!P75</f>
        <v>-0.16682153593878013</v>
      </c>
      <c r="F75">
        <f>GT_Spot!P75</f>
        <v>0</v>
      </c>
      <c r="G75">
        <f>PPCL_NG!P75</f>
        <v>0</v>
      </c>
      <c r="H75">
        <f>PPCL_Spot!P75</f>
        <v>0</v>
      </c>
      <c r="I75">
        <f>Bawana_NG!P75</f>
        <v>137.22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BRPL_ISGS_exbus!DM75</f>
        <v>1128.9247917789407</v>
      </c>
      <c r="P75" s="36">
        <v>117.50000000000003</v>
      </c>
      <c r="Q75" s="36">
        <v>38.084475261487839</v>
      </c>
      <c r="R75" s="38">
        <v>0</v>
      </c>
      <c r="S75" s="38">
        <v>0</v>
      </c>
      <c r="T75" s="37">
        <f>SUMPRODUCT(LTA!J75:AN75,LTA!J$101:AN$101,LTA!J$103:AN$103)</f>
        <v>20.5</v>
      </c>
      <c r="U75" s="37">
        <f>SUMPRODUCT(LTA!J75:AN75,LTA!J$102:AN$102,LTA!J$103:AN$103)</f>
        <v>46.489999999999995</v>
      </c>
      <c r="V75" s="66">
        <f>SUMPRODUCT(MTOA!B75:G75,MTOA!B$102:G$102,MTOA!B$103:G$103)</f>
        <v>0</v>
      </c>
      <c r="W75" s="66">
        <f>SUMPRODUCT(MTOA!B75:G75,MTOA!B$101:G$101,MTOA!B$103:G$103)</f>
        <v>0</v>
      </c>
      <c r="X75">
        <v>0</v>
      </c>
      <c r="Y75" s="34">
        <f>IEX!H75</f>
        <v>18.71</v>
      </c>
      <c r="Z75" s="34">
        <f>IEX!N75</f>
        <v>0</v>
      </c>
      <c r="AA75" s="75">
        <f>STOA!H75</f>
        <v>0.53</v>
      </c>
      <c r="AB75" s="75">
        <f>-STOA!N75</f>
        <v>-212.98</v>
      </c>
      <c r="AC75">
        <f t="shared" si="3"/>
        <v>15.958449770929318</v>
      </c>
      <c r="AD75">
        <f t="shared" si="4"/>
        <v>1455.7577557335605</v>
      </c>
      <c r="AE75">
        <f>'IDT-1'!B75</f>
        <v>88.468999999999994</v>
      </c>
      <c r="AF75" s="24"/>
      <c r="AG75">
        <f t="shared" si="5"/>
        <v>1544.2267557335606</v>
      </c>
      <c r="AI75" s="34">
        <f>PXIL!H75</f>
        <v>96.13</v>
      </c>
      <c r="AJ75" s="34">
        <f>PXIL!N75</f>
        <v>0</v>
      </c>
      <c r="AK75" s="34">
        <f>RTM_IEX!H75</f>
        <v>38.520000000000003</v>
      </c>
      <c r="AL75" s="34">
        <f>RTM_IEX!N75</f>
        <v>0</v>
      </c>
      <c r="AM75" s="34">
        <f>RTM_PXI!H75</f>
        <v>0</v>
      </c>
      <c r="AN75" s="34">
        <f>RTM_PXI!N75</f>
        <v>0</v>
      </c>
      <c r="AO75" s="148">
        <f>GDAM_IEX!H75</f>
        <v>31.49</v>
      </c>
      <c r="AP75" s="148">
        <f>GDAM_IEX!N75</f>
        <v>0</v>
      </c>
      <c r="AQ75" s="148">
        <f>GDAM_PXI!H75</f>
        <v>0</v>
      </c>
      <c r="AR75" s="148">
        <f>GDAM_PXI!N75</f>
        <v>0</v>
      </c>
      <c r="AS75">
        <f>HPX!H75</f>
        <v>0</v>
      </c>
      <c r="AT75">
        <f>HPX!N75</f>
        <v>0</v>
      </c>
      <c r="AU75">
        <v>73</v>
      </c>
    </row>
    <row r="76" spans="1:47">
      <c r="A76" t="s">
        <v>118</v>
      </c>
      <c r="D76">
        <f>TWEPL!P76</f>
        <v>10.76376</v>
      </c>
      <c r="E76">
        <f>GT_NG!P76</f>
        <v>15.264170538398471</v>
      </c>
      <c r="F76">
        <f>GT_Spot!P76</f>
        <v>0</v>
      </c>
      <c r="G76">
        <f>PPCL_NG!P76</f>
        <v>0</v>
      </c>
      <c r="H76">
        <f>PPCL_Spot!P76</f>
        <v>0</v>
      </c>
      <c r="I76">
        <f>Bawana_NG!P76</f>
        <v>137.22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BRPL_ISGS_exbus!DM76</f>
        <v>1134.6724768523206</v>
      </c>
      <c r="P76" s="36">
        <v>117.50000000000003</v>
      </c>
      <c r="Q76" s="36">
        <v>38.084475261487839</v>
      </c>
      <c r="R76" s="38">
        <v>0</v>
      </c>
      <c r="S76" s="38">
        <v>0</v>
      </c>
      <c r="T76" s="37">
        <f>SUMPRODUCT(LTA!J76:AN76,LTA!J$101:AN$101,LTA!J$103:AN$103)</f>
        <v>20.2</v>
      </c>
      <c r="U76" s="37">
        <f>SUMPRODUCT(LTA!J76:AN76,LTA!J$102:AN$102,LTA!J$103:AN$103)</f>
        <v>46.819999999999993</v>
      </c>
      <c r="V76" s="66">
        <f>SUMPRODUCT(MTOA!B76:G76,MTOA!B$102:G$102,MTOA!B$103:G$103)</f>
        <v>0</v>
      </c>
      <c r="W76" s="66">
        <f>SUMPRODUCT(MTOA!B76:G76,MTOA!B$101:G$101,MTOA!B$103:G$103)</f>
        <v>0</v>
      </c>
      <c r="X76">
        <v>0</v>
      </c>
      <c r="Y76" s="34">
        <f>IEX!H76</f>
        <v>5.15</v>
      </c>
      <c r="Z76" s="34">
        <f>IEX!N76</f>
        <v>0</v>
      </c>
      <c r="AA76" s="75">
        <f>STOA!H76</f>
        <v>0.53</v>
      </c>
      <c r="AB76" s="75">
        <f>-STOA!N76</f>
        <v>-212.98</v>
      </c>
      <c r="AC76">
        <f t="shared" si="3"/>
        <v>15.984856186525409</v>
      </c>
      <c r="AD76">
        <f t="shared" si="4"/>
        <v>1459.2100264656817</v>
      </c>
      <c r="AE76">
        <f>'IDT-1'!B76</f>
        <v>92.903999999999996</v>
      </c>
      <c r="AF76" s="24"/>
      <c r="AG76">
        <f t="shared" si="5"/>
        <v>1552.1140264656817</v>
      </c>
      <c r="AI76" s="34">
        <f>PXIL!H76</f>
        <v>96.13</v>
      </c>
      <c r="AJ76" s="34">
        <f>PXIL!N76</f>
        <v>0</v>
      </c>
      <c r="AK76" s="34">
        <f>RTM_IEX!H76</f>
        <v>48.95</v>
      </c>
      <c r="AL76" s="34">
        <f>RTM_IEX!N76</f>
        <v>0</v>
      </c>
      <c r="AM76" s="34">
        <f>RTM_PXI!H76</f>
        <v>0</v>
      </c>
      <c r="AN76" s="34">
        <f>RTM_PXI!N76</f>
        <v>0</v>
      </c>
      <c r="AO76" s="148">
        <f>GDAM_IEX!H76</f>
        <v>16.89</v>
      </c>
      <c r="AP76" s="148">
        <f>GDAM_IEX!N76</f>
        <v>0</v>
      </c>
      <c r="AQ76" s="148">
        <f>GDAM_PXI!H76</f>
        <v>0</v>
      </c>
      <c r="AR76" s="148">
        <f>GDAM_PXI!N76</f>
        <v>0</v>
      </c>
      <c r="AS76">
        <f>HPX!H76</f>
        <v>0</v>
      </c>
      <c r="AT76">
        <f>HPX!N76</f>
        <v>0</v>
      </c>
      <c r="AU76">
        <v>74</v>
      </c>
    </row>
    <row r="77" spans="1:47">
      <c r="A77" t="s">
        <v>119</v>
      </c>
      <c r="D77">
        <f>TWEPL!P77</f>
        <v>10.76376</v>
      </c>
      <c r="E77">
        <f>GT_NG!P77</f>
        <v>15.264170538398471</v>
      </c>
      <c r="F77">
        <f>GT_Spot!P77</f>
        <v>0</v>
      </c>
      <c r="G77">
        <f>PPCL_NG!P77</f>
        <v>0</v>
      </c>
      <c r="H77">
        <f>PPCL_Spot!P77</f>
        <v>0</v>
      </c>
      <c r="I77">
        <f>Bawana_NG!P77</f>
        <v>137.22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BRPL_ISGS_exbus!DM77</f>
        <v>1122.3024479665867</v>
      </c>
      <c r="P77" s="36">
        <v>117.50000000000003</v>
      </c>
      <c r="Q77" s="36">
        <v>38.084475261487839</v>
      </c>
      <c r="R77" s="38">
        <v>0</v>
      </c>
      <c r="S77" s="38">
        <v>0</v>
      </c>
      <c r="T77" s="37">
        <f>SUMPRODUCT(LTA!J77:AN77,LTA!J$101:AN$101,LTA!J$103:AN$103)</f>
        <v>16.64</v>
      </c>
      <c r="U77" s="37">
        <f>SUMPRODUCT(LTA!J77:AN77,LTA!J$102:AN$102,LTA!J$103:AN$103)</f>
        <v>47.09</v>
      </c>
      <c r="V77" s="66">
        <f>SUMPRODUCT(MTOA!B77:G77,MTOA!B$102:G$102,MTOA!B$103:G$103)</f>
        <v>0</v>
      </c>
      <c r="W77" s="66">
        <f>SUMPRODUCT(MTOA!B77:G77,MTOA!B$101:G$101,MTOA!B$103:G$103)</f>
        <v>0</v>
      </c>
      <c r="X77">
        <v>0</v>
      </c>
      <c r="Y77" s="34">
        <f>IEX!H77</f>
        <v>48.43</v>
      </c>
      <c r="Z77" s="34">
        <f>IEX!N77</f>
        <v>0</v>
      </c>
      <c r="AA77" s="75">
        <f>STOA!H77</f>
        <v>0.53</v>
      </c>
      <c r="AB77" s="75">
        <f>-STOA!N77</f>
        <v>-212.98</v>
      </c>
      <c r="AC77">
        <f t="shared" si="3"/>
        <v>15.530695729282581</v>
      </c>
      <c r="AD77">
        <f t="shared" si="4"/>
        <v>1357.3941580371902</v>
      </c>
      <c r="AE77">
        <f>'IDT-1'!B77</f>
        <v>100.334</v>
      </c>
      <c r="AF77" s="24"/>
      <c r="AG77">
        <f t="shared" si="5"/>
        <v>1457.7281580371903</v>
      </c>
      <c r="AI77" s="34">
        <f>PXIL!H77</f>
        <v>0</v>
      </c>
      <c r="AJ77" s="34">
        <f>PXIL!N77</f>
        <v>0</v>
      </c>
      <c r="AK77" s="34">
        <f>RTM_IEX!H77</f>
        <v>0</v>
      </c>
      <c r="AL77" s="34">
        <f>RTM_IEX!N77</f>
        <v>-24</v>
      </c>
      <c r="AM77" s="34">
        <f>RTM_PXI!H77</f>
        <v>0</v>
      </c>
      <c r="AN77" s="34">
        <f>RTM_PXI!N77</f>
        <v>0</v>
      </c>
      <c r="AO77" s="148">
        <f>GDAM_IEX!H77</f>
        <v>56.08</v>
      </c>
      <c r="AP77" s="148">
        <f>GDAM_IEX!N77</f>
        <v>0</v>
      </c>
      <c r="AQ77" s="148">
        <f>GDAM_PXI!H77</f>
        <v>0</v>
      </c>
      <c r="AR77" s="148">
        <f>GDAM_PXI!N77</f>
        <v>0</v>
      </c>
      <c r="AS77">
        <f>HPX!H77</f>
        <v>0</v>
      </c>
      <c r="AT77">
        <f>HPX!N77</f>
        <v>0</v>
      </c>
      <c r="AU77">
        <v>75</v>
      </c>
    </row>
    <row r="78" spans="1:47">
      <c r="A78" t="s">
        <v>120</v>
      </c>
      <c r="D78">
        <f>TWEPL!P78</f>
        <v>10.76376</v>
      </c>
      <c r="E78">
        <f>GT_NG!P78</f>
        <v>15.264170538398471</v>
      </c>
      <c r="F78">
        <f>GT_Spot!P78</f>
        <v>0</v>
      </c>
      <c r="G78">
        <f>PPCL_NG!P78</f>
        <v>0</v>
      </c>
      <c r="H78">
        <f>PPCL_Spot!P78</f>
        <v>0</v>
      </c>
      <c r="I78">
        <f>Bawana_NG!P78</f>
        <v>137.22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BRPL_ISGS_exbus!DM78</f>
        <v>1134.7764719404911</v>
      </c>
      <c r="P78" s="36">
        <v>117.50000000000003</v>
      </c>
      <c r="Q78" s="36">
        <v>38.084475261487839</v>
      </c>
      <c r="R78" s="38">
        <v>0</v>
      </c>
      <c r="S78" s="38">
        <v>0</v>
      </c>
      <c r="T78" s="37">
        <f>SUMPRODUCT(LTA!J78:AN78,LTA!J$101:AN$101,LTA!J$103:AN$103)</f>
        <v>15.4</v>
      </c>
      <c r="U78" s="37">
        <f>SUMPRODUCT(LTA!J78:AN78,LTA!J$102:AN$102,LTA!J$103:AN$103)</f>
        <v>47.370000000000005</v>
      </c>
      <c r="V78" s="66">
        <f>SUMPRODUCT(MTOA!B78:G78,MTOA!B$102:G$102,MTOA!B$103:G$103)</f>
        <v>0</v>
      </c>
      <c r="W78" s="66">
        <f>SUMPRODUCT(MTOA!B78:G78,MTOA!B$101:G$101,MTOA!B$103:G$103)</f>
        <v>0</v>
      </c>
      <c r="X78">
        <v>0</v>
      </c>
      <c r="Y78" s="34">
        <f>IEX!H78</f>
        <v>64.34</v>
      </c>
      <c r="Z78" s="34">
        <f>IEX!N78</f>
        <v>0</v>
      </c>
      <c r="AA78" s="75">
        <f>STOA!H78</f>
        <v>0.53</v>
      </c>
      <c r="AB78" s="75">
        <f>-STOA!N78</f>
        <v>-212.98</v>
      </c>
      <c r="AC78">
        <f t="shared" si="3"/>
        <v>15.247629742038935</v>
      </c>
      <c r="AD78">
        <f t="shared" si="4"/>
        <v>1334.0212479983384</v>
      </c>
      <c r="AE78">
        <f>'IDT-1'!B78</f>
        <v>113.17100000000001</v>
      </c>
      <c r="AF78" s="24"/>
      <c r="AG78">
        <f t="shared" si="5"/>
        <v>1447.1922479983384</v>
      </c>
      <c r="AI78" s="34">
        <f>PXIL!H78</f>
        <v>0</v>
      </c>
      <c r="AJ78" s="34">
        <f>PXIL!N78</f>
        <v>0</v>
      </c>
      <c r="AK78" s="34">
        <f>RTM_IEX!H78</f>
        <v>0</v>
      </c>
      <c r="AL78" s="34">
        <f>RTM_IEX!N78</f>
        <v>-19</v>
      </c>
      <c r="AM78" s="34">
        <f>RTM_PXI!H78</f>
        <v>0</v>
      </c>
      <c r="AN78" s="34">
        <f>RTM_PXI!N78</f>
        <v>0</v>
      </c>
      <c r="AO78" s="148">
        <f>GDAM_IEX!H78</f>
        <v>0</v>
      </c>
      <c r="AP78" s="148">
        <f>GDAM_IEX!N78</f>
        <v>0</v>
      </c>
      <c r="AQ78" s="148">
        <f>GDAM_PXI!H78</f>
        <v>0</v>
      </c>
      <c r="AR78" s="148">
        <f>GDAM_PXI!N78</f>
        <v>0</v>
      </c>
      <c r="AS78">
        <f>HPX!H78</f>
        <v>0</v>
      </c>
      <c r="AT78">
        <f>HPX!N78</f>
        <v>0</v>
      </c>
      <c r="AU78">
        <v>76</v>
      </c>
    </row>
    <row r="79" spans="1:47">
      <c r="A79" t="s">
        <v>121</v>
      </c>
      <c r="D79">
        <f>TWEPL!P79</f>
        <v>10.76376</v>
      </c>
      <c r="E79">
        <f>GT_NG!P79</f>
        <v>15.702528613255257</v>
      </c>
      <c r="F79">
        <f>GT_Spot!P79</f>
        <v>0</v>
      </c>
      <c r="G79">
        <f>PPCL_NG!P79</f>
        <v>0</v>
      </c>
      <c r="H79">
        <f>PPCL_Spot!P79</f>
        <v>0</v>
      </c>
      <c r="I79">
        <f>Bawana_NG!P79</f>
        <v>149.61000000000001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BRPL_ISGS_exbus!DM79</f>
        <v>1152.7657494299683</v>
      </c>
      <c r="P79" s="36">
        <v>117.50000000000003</v>
      </c>
      <c r="Q79" s="36">
        <v>38.084475261487839</v>
      </c>
      <c r="R79" s="38">
        <v>0</v>
      </c>
      <c r="S79" s="38">
        <v>0</v>
      </c>
      <c r="T79" s="37">
        <f>SUMPRODUCT(LTA!J79:AN79,LTA!J$101:AN$101,LTA!J$103:AN$103)</f>
        <v>13.33</v>
      </c>
      <c r="U79" s="37">
        <f>SUMPRODUCT(LTA!J79:AN79,LTA!J$102:AN$102,LTA!J$103:AN$103)</f>
        <v>45.61</v>
      </c>
      <c r="V79" s="66">
        <f>SUMPRODUCT(MTOA!B79:G79,MTOA!B$102:G$102,MTOA!B$103:G$103)</f>
        <v>0</v>
      </c>
      <c r="W79" s="66">
        <f>SUMPRODUCT(MTOA!B79:G79,MTOA!B$101:G$101,MTOA!B$103:G$103)</f>
        <v>0</v>
      </c>
      <c r="X79">
        <v>0</v>
      </c>
      <c r="Y79" s="34">
        <f>IEX!H79</f>
        <v>8.65</v>
      </c>
      <c r="Z79" s="34">
        <f>IEX!N79</f>
        <v>0</v>
      </c>
      <c r="AA79" s="75">
        <f>STOA!H79</f>
        <v>0.53</v>
      </c>
      <c r="AB79" s="75">
        <f>-STOA!N79</f>
        <v>-212.98</v>
      </c>
      <c r="AC79">
        <f t="shared" si="3"/>
        <v>15.108183773478009</v>
      </c>
      <c r="AD79">
        <f t="shared" si="4"/>
        <v>1293.4583295312332</v>
      </c>
      <c r="AE79">
        <f>'IDT-1'!B79</f>
        <v>130.983</v>
      </c>
      <c r="AF79" s="24"/>
      <c r="AG79">
        <f t="shared" si="5"/>
        <v>1424.4413295312331</v>
      </c>
      <c r="AI79" s="34">
        <f>PXIL!H79</f>
        <v>0</v>
      </c>
      <c r="AJ79" s="34">
        <f>PXIL!N79</f>
        <v>0</v>
      </c>
      <c r="AK79" s="34">
        <f>RTM_IEX!H79</f>
        <v>0</v>
      </c>
      <c r="AL79" s="34">
        <f>RTM_IEX!N79</f>
        <v>-31</v>
      </c>
      <c r="AM79" s="34">
        <f>RTM_PXI!H79</f>
        <v>0</v>
      </c>
      <c r="AN79" s="34">
        <f>RTM_PXI!N79</f>
        <v>0</v>
      </c>
      <c r="AO79" s="148">
        <f>GDAM_IEX!H79</f>
        <v>0</v>
      </c>
      <c r="AP79" s="148">
        <f>GDAM_IEX!N79</f>
        <v>0</v>
      </c>
      <c r="AQ79" s="148">
        <f>GDAM_PXI!H79</f>
        <v>0</v>
      </c>
      <c r="AR79" s="148">
        <f>GDAM_PXI!N79</f>
        <v>0</v>
      </c>
      <c r="AS79">
        <f>HPX!H79</f>
        <v>0</v>
      </c>
      <c r="AT79">
        <f>HPX!N79</f>
        <v>0</v>
      </c>
      <c r="AU79">
        <v>77</v>
      </c>
    </row>
    <row r="80" spans="1:47">
      <c r="A80" t="s">
        <v>122</v>
      </c>
      <c r="D80">
        <f>TWEPL!P80</f>
        <v>10.76376</v>
      </c>
      <c r="E80">
        <f>GT_NG!P80</f>
        <v>15.702528613255257</v>
      </c>
      <c r="F80">
        <f>GT_Spot!P80</f>
        <v>0</v>
      </c>
      <c r="G80">
        <f>PPCL_NG!P80</f>
        <v>0</v>
      </c>
      <c r="H80">
        <f>PPCL_Spot!P80</f>
        <v>0</v>
      </c>
      <c r="I80">
        <f>Bawana_NG!P80</f>
        <v>149.61000000000001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BRPL_ISGS_exbus!DM80</f>
        <v>1106.4356572588533</v>
      </c>
      <c r="P80" s="36">
        <v>117.50000000000003</v>
      </c>
      <c r="Q80" s="36">
        <v>38.084475261487839</v>
      </c>
      <c r="R80" s="38">
        <v>0</v>
      </c>
      <c r="S80" s="38">
        <v>0</v>
      </c>
      <c r="T80" s="37">
        <f>SUMPRODUCT(LTA!J80:AN80,LTA!J$101:AN$101,LTA!J$103:AN$103)</f>
        <v>13.33</v>
      </c>
      <c r="U80" s="37">
        <f>SUMPRODUCT(LTA!J80:AN80,LTA!J$102:AN$102,LTA!J$103:AN$103)</f>
        <v>45.33</v>
      </c>
      <c r="V80" s="66">
        <f>SUMPRODUCT(MTOA!B80:G80,MTOA!B$102:G$102,MTOA!B$103:G$103)</f>
        <v>0</v>
      </c>
      <c r="W80" s="66">
        <f>SUMPRODUCT(MTOA!B80:G80,MTOA!B$101:G$101,MTOA!B$103:G$103)</f>
        <v>0</v>
      </c>
      <c r="X80">
        <v>0</v>
      </c>
      <c r="Y80" s="34">
        <f>IEX!H80</f>
        <v>36.53</v>
      </c>
      <c r="Z80" s="34">
        <f>IEX!N80</f>
        <v>0</v>
      </c>
      <c r="AA80" s="75">
        <f>STOA!H80</f>
        <v>0.53</v>
      </c>
      <c r="AB80" s="75">
        <f>-STOA!N80</f>
        <v>-212.98</v>
      </c>
      <c r="AC80">
        <f t="shared" si="3"/>
        <v>14.891552895166416</v>
      </c>
      <c r="AD80">
        <f t="shared" si="4"/>
        <v>1281.9448682384298</v>
      </c>
      <c r="AE80">
        <f>'IDT-1'!B80</f>
        <v>124.54</v>
      </c>
      <c r="AF80" s="24"/>
      <c r="AG80">
        <f t="shared" si="5"/>
        <v>1406.4848682384297</v>
      </c>
      <c r="AI80" s="34">
        <f>PXIL!H80</f>
        <v>0</v>
      </c>
      <c r="AJ80" s="34">
        <f>PXIL!N80</f>
        <v>0</v>
      </c>
      <c r="AK80" s="34">
        <f>RTM_IEX!H80</f>
        <v>0</v>
      </c>
      <c r="AL80" s="34">
        <f>RTM_IEX!N80</f>
        <v>-24</v>
      </c>
      <c r="AM80" s="34">
        <f>RTM_PXI!H80</f>
        <v>0</v>
      </c>
      <c r="AN80" s="34">
        <f>RTM_PXI!N80</f>
        <v>0</v>
      </c>
      <c r="AO80" s="148">
        <f>GDAM_IEX!H80</f>
        <v>0</v>
      </c>
      <c r="AP80" s="148">
        <f>GDAM_IEX!N80</f>
        <v>0</v>
      </c>
      <c r="AQ80" s="148">
        <f>GDAM_PXI!H80</f>
        <v>0</v>
      </c>
      <c r="AR80" s="148">
        <f>GDAM_PXI!N80</f>
        <v>0</v>
      </c>
      <c r="AS80">
        <f>HPX!H80</f>
        <v>0</v>
      </c>
      <c r="AT80">
        <f>HPX!N80</f>
        <v>0</v>
      </c>
      <c r="AU80">
        <v>78</v>
      </c>
    </row>
    <row r="81" spans="1:47">
      <c r="A81" t="s">
        <v>123</v>
      </c>
      <c r="D81">
        <f>TWEPL!P81</f>
        <v>10.76376</v>
      </c>
      <c r="E81">
        <f>GT_NG!P81</f>
        <v>14.815838247683237</v>
      </c>
      <c r="F81">
        <f>GT_Spot!P81</f>
        <v>0</v>
      </c>
      <c r="G81">
        <f>PPCL_NG!P81</f>
        <v>0</v>
      </c>
      <c r="H81">
        <f>PPCL_Spot!P81</f>
        <v>0</v>
      </c>
      <c r="I81">
        <f>Bawana_NG!P81</f>
        <v>99.61449848710653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BRPL_ISGS_exbus!DM81</f>
        <v>1082.5446122158962</v>
      </c>
      <c r="P81" s="36">
        <v>117.50000000000003</v>
      </c>
      <c r="Q81" s="36">
        <v>38.084475261487839</v>
      </c>
      <c r="R81" s="38">
        <v>0</v>
      </c>
      <c r="S81" s="38">
        <v>0</v>
      </c>
      <c r="T81" s="37">
        <f>SUMPRODUCT(LTA!J81:AN81,LTA!J$101:AN$101,LTA!J$103:AN$103)</f>
        <v>13.33</v>
      </c>
      <c r="U81" s="37">
        <f>SUMPRODUCT(LTA!J81:AN81,LTA!J$102:AN$102,LTA!J$103:AN$103)</f>
        <v>45.11</v>
      </c>
      <c r="V81" s="66">
        <f>SUMPRODUCT(MTOA!B81:G81,MTOA!B$102:G$102,MTOA!B$103:G$103)</f>
        <v>0</v>
      </c>
      <c r="W81" s="66">
        <f>SUMPRODUCT(MTOA!B81:G81,MTOA!B$101:G$101,MTOA!B$103:G$103)</f>
        <v>0</v>
      </c>
      <c r="X81">
        <v>0</v>
      </c>
      <c r="Y81" s="34">
        <f>IEX!H81</f>
        <v>75.95</v>
      </c>
      <c r="Z81" s="34">
        <f>IEX!N81</f>
        <v>0</v>
      </c>
      <c r="AA81" s="75">
        <f>STOA!H81</f>
        <v>0.53</v>
      </c>
      <c r="AB81" s="75">
        <f>-STOA!N81</f>
        <v>-212.98</v>
      </c>
      <c r="AC81">
        <f t="shared" si="3"/>
        <v>14.470153919629132</v>
      </c>
      <c r="AD81">
        <f t="shared" si="4"/>
        <v>1280.4030302925444</v>
      </c>
      <c r="AE81">
        <f>'IDT-1'!B81</f>
        <v>109.952</v>
      </c>
      <c r="AF81" s="24"/>
      <c r="AG81">
        <f t="shared" si="5"/>
        <v>1390.3550302925444</v>
      </c>
      <c r="AI81" s="34">
        <f>PXIL!H81</f>
        <v>0</v>
      </c>
      <c r="AJ81" s="34">
        <f>PXIL!N81</f>
        <v>0</v>
      </c>
      <c r="AK81" s="34">
        <f>RTM_IEX!H81</f>
        <v>9.61</v>
      </c>
      <c r="AL81" s="34">
        <f>RTM_IEX!N81</f>
        <v>0</v>
      </c>
      <c r="AM81" s="34">
        <f>RTM_PXI!H81</f>
        <v>0</v>
      </c>
      <c r="AN81" s="34">
        <f>RTM_PXI!N81</f>
        <v>0</v>
      </c>
      <c r="AO81" s="148">
        <f>GDAM_IEX!H81</f>
        <v>0</v>
      </c>
      <c r="AP81" s="148">
        <f>GDAM_IEX!N81</f>
        <v>0</v>
      </c>
      <c r="AQ81" s="148">
        <f>GDAM_PXI!H81</f>
        <v>0</v>
      </c>
      <c r="AR81" s="148">
        <f>GDAM_PXI!N81</f>
        <v>0</v>
      </c>
      <c r="AS81">
        <f>HPX!H81</f>
        <v>0</v>
      </c>
      <c r="AT81">
        <f>HPX!N81</f>
        <v>0</v>
      </c>
      <c r="AU81">
        <v>79</v>
      </c>
    </row>
    <row r="82" spans="1:47">
      <c r="A82" t="s">
        <v>124</v>
      </c>
      <c r="D82">
        <f>TWEPL!P82</f>
        <v>10.76376</v>
      </c>
      <c r="E82">
        <f>GT_NG!P82</f>
        <v>14.815838247683237</v>
      </c>
      <c r="F82">
        <f>GT_Spot!P82</f>
        <v>0</v>
      </c>
      <c r="G82">
        <f>PPCL_NG!P82</f>
        <v>0</v>
      </c>
      <c r="H82">
        <f>PPCL_Spot!P82</f>
        <v>0</v>
      </c>
      <c r="I82">
        <f>Bawana_NG!P82</f>
        <v>99.61449848710653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BRPL_ISGS_exbus!DM82</f>
        <v>1063.1986817957409</v>
      </c>
      <c r="P82" s="36">
        <v>117.50000000000003</v>
      </c>
      <c r="Q82" s="36">
        <v>38.084475261487839</v>
      </c>
      <c r="R82" s="38">
        <v>0</v>
      </c>
      <c r="S82" s="38">
        <v>0</v>
      </c>
      <c r="T82" s="37">
        <f>SUMPRODUCT(LTA!J82:AN82,LTA!J$101:AN$101,LTA!J$103:AN$103)</f>
        <v>13.33</v>
      </c>
      <c r="U82" s="37">
        <f>SUMPRODUCT(LTA!J82:AN82,LTA!J$102:AN$102,LTA!J$103:AN$103)</f>
        <v>44.94</v>
      </c>
      <c r="V82" s="66">
        <f>SUMPRODUCT(MTOA!B82:G82,MTOA!B$102:G$102,MTOA!B$103:G$103)</f>
        <v>0</v>
      </c>
      <c r="W82" s="66">
        <f>SUMPRODUCT(MTOA!B82:G82,MTOA!B$101:G$101,MTOA!B$103:G$103)</f>
        <v>0</v>
      </c>
      <c r="X82">
        <v>0</v>
      </c>
      <c r="Y82" s="34">
        <f>IEX!H82</f>
        <v>89.4</v>
      </c>
      <c r="Z82" s="34">
        <f>IEX!N82</f>
        <v>0</v>
      </c>
      <c r="AA82" s="75">
        <f>STOA!H82</f>
        <v>0.53</v>
      </c>
      <c r="AB82" s="75">
        <f>-STOA!N82</f>
        <v>-212.98</v>
      </c>
      <c r="AC82">
        <f t="shared" si="3"/>
        <v>14.338476104099827</v>
      </c>
      <c r="AD82">
        <f t="shared" si="4"/>
        <v>1264.8587776879187</v>
      </c>
      <c r="AE82">
        <f>'IDT-1'!B82</f>
        <v>93.087000000000003</v>
      </c>
      <c r="AF82" s="24"/>
      <c r="AG82">
        <f t="shared" si="5"/>
        <v>1357.9457776879187</v>
      </c>
      <c r="AI82" s="34">
        <f>PXIL!H82</f>
        <v>0</v>
      </c>
      <c r="AJ82" s="34">
        <f>PXIL!N82</f>
        <v>0</v>
      </c>
      <c r="AK82" s="34">
        <f>RTM_IEX!H82</f>
        <v>0</v>
      </c>
      <c r="AL82" s="34">
        <f>RTM_IEX!N82</f>
        <v>0</v>
      </c>
      <c r="AM82" s="34">
        <f>RTM_PXI!H82</f>
        <v>0</v>
      </c>
      <c r="AN82" s="34">
        <f>RTM_PXI!N82</f>
        <v>0</v>
      </c>
      <c r="AO82" s="148">
        <f>GDAM_IEX!H82</f>
        <v>0</v>
      </c>
      <c r="AP82" s="148">
        <f>GDAM_IEX!N82</f>
        <v>0</v>
      </c>
      <c r="AQ82" s="148">
        <f>GDAM_PXI!H82</f>
        <v>0</v>
      </c>
      <c r="AR82" s="148">
        <f>GDAM_PXI!N82</f>
        <v>0</v>
      </c>
      <c r="AS82">
        <f>HPX!H82</f>
        <v>0</v>
      </c>
      <c r="AT82">
        <f>HPX!N82</f>
        <v>0</v>
      </c>
      <c r="AU82">
        <v>80</v>
      </c>
    </row>
    <row r="83" spans="1:47">
      <c r="A83" t="s">
        <v>125</v>
      </c>
      <c r="D83">
        <f>TWEPL!P83</f>
        <v>10.76376</v>
      </c>
      <c r="E83">
        <f>GT_NG!P83</f>
        <v>14.815838247683237</v>
      </c>
      <c r="F83">
        <f>GT_Spot!P83</f>
        <v>0</v>
      </c>
      <c r="G83">
        <f>PPCL_NG!P83</f>
        <v>0</v>
      </c>
      <c r="H83">
        <f>PPCL_Spot!P83</f>
        <v>0</v>
      </c>
      <c r="I83">
        <f>Bawana_NG!P83</f>
        <v>99.61449848710653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BRPL_ISGS_exbus!DM83</f>
        <v>976.48801882434759</v>
      </c>
      <c r="P83" s="36">
        <v>117.50000000000003</v>
      </c>
      <c r="Q83" s="36">
        <v>38.085239405613649</v>
      </c>
      <c r="R83" s="38">
        <v>0</v>
      </c>
      <c r="S83" s="38">
        <v>0</v>
      </c>
      <c r="T83" s="37">
        <f>SUMPRODUCT(LTA!J83:AN83,LTA!J$101:AN$101,LTA!J$103:AN$103)</f>
        <v>13.33</v>
      </c>
      <c r="U83" s="37">
        <f>SUMPRODUCT(LTA!J83:AN83,LTA!J$102:AN$102,LTA!J$103:AN$103)</f>
        <v>44.61</v>
      </c>
      <c r="V83" s="66">
        <f>SUMPRODUCT(MTOA!B83:G83,MTOA!B$102:G$102,MTOA!B$103:G$103)</f>
        <v>0</v>
      </c>
      <c r="W83" s="66">
        <f>SUMPRODUCT(MTOA!B83:G83,MTOA!B$101:G$101,MTOA!B$103:G$103)</f>
        <v>0</v>
      </c>
      <c r="X83">
        <v>0</v>
      </c>
      <c r="Y83" s="34">
        <f>IEX!H83</f>
        <v>97.09</v>
      </c>
      <c r="Z83" s="34">
        <f>IEX!N83</f>
        <v>0</v>
      </c>
      <c r="AA83" s="75">
        <f>STOA!H83</f>
        <v>0.53</v>
      </c>
      <c r="AB83" s="75">
        <f>-STOA!N83</f>
        <v>-212.98</v>
      </c>
      <c r="AC83">
        <f t="shared" si="3"/>
        <v>14.455236953950781</v>
      </c>
      <c r="AD83">
        <f t="shared" si="4"/>
        <v>1278.6421180108</v>
      </c>
      <c r="AE83">
        <f>'IDT-1'!B83</f>
        <v>60.108000000000004</v>
      </c>
      <c r="AF83" s="24"/>
      <c r="AG83">
        <f t="shared" si="5"/>
        <v>1338.7501180108</v>
      </c>
      <c r="AI83" s="34">
        <f>PXIL!H83</f>
        <v>0</v>
      </c>
      <c r="AJ83" s="34">
        <f>PXIL!N83</f>
        <v>0</v>
      </c>
      <c r="AK83" s="34">
        <f>RTM_IEX!H83</f>
        <v>93.25</v>
      </c>
      <c r="AL83" s="34">
        <f>RTM_IEX!N83</f>
        <v>0</v>
      </c>
      <c r="AM83" s="34">
        <f>RTM_PXI!H83</f>
        <v>0</v>
      </c>
      <c r="AN83" s="34">
        <f>RTM_PXI!N83</f>
        <v>0</v>
      </c>
      <c r="AO83" s="148">
        <f>GDAM_IEX!H83</f>
        <v>0</v>
      </c>
      <c r="AP83" s="148">
        <f>GDAM_IEX!N83</f>
        <v>0</v>
      </c>
      <c r="AQ83" s="148">
        <f>GDAM_PXI!H83</f>
        <v>0</v>
      </c>
      <c r="AR83" s="148">
        <f>GDAM_PXI!N83</f>
        <v>0</v>
      </c>
      <c r="AS83">
        <f>HPX!H83</f>
        <v>0</v>
      </c>
      <c r="AT83">
        <f>HPX!N83</f>
        <v>0</v>
      </c>
      <c r="AU83">
        <v>81</v>
      </c>
    </row>
    <row r="84" spans="1:47">
      <c r="A84" t="s">
        <v>126</v>
      </c>
      <c r="D84">
        <f>TWEPL!P84</f>
        <v>10.76376</v>
      </c>
      <c r="E84">
        <f>GT_NG!P84</f>
        <v>14.815838247683237</v>
      </c>
      <c r="F84">
        <f>GT_Spot!P84</f>
        <v>0</v>
      </c>
      <c r="G84">
        <f>PPCL_NG!P84</f>
        <v>0</v>
      </c>
      <c r="H84">
        <f>PPCL_Spot!P84</f>
        <v>0</v>
      </c>
      <c r="I84">
        <f>Bawana_NG!P84</f>
        <v>99.61449848710653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BRPL_ISGS_exbus!DM84</f>
        <v>945.7459862817077</v>
      </c>
      <c r="P84" s="36">
        <v>117.50000000000003</v>
      </c>
      <c r="Q84" s="36">
        <v>38.085239405613649</v>
      </c>
      <c r="R84" s="38">
        <v>0</v>
      </c>
      <c r="S84" s="38">
        <v>0</v>
      </c>
      <c r="T84" s="37">
        <f>SUMPRODUCT(LTA!J84:AN84,LTA!J$101:AN$101,LTA!J$103:AN$103)</f>
        <v>13.33</v>
      </c>
      <c r="U84" s="37">
        <f>SUMPRODUCT(LTA!J84:AN84,LTA!J$102:AN$102,LTA!J$103:AN$103)</f>
        <v>44.33</v>
      </c>
      <c r="V84" s="66">
        <f>SUMPRODUCT(MTOA!B84:G84,MTOA!B$102:G$102,MTOA!B$103:G$103)</f>
        <v>0</v>
      </c>
      <c r="W84" s="66">
        <f>SUMPRODUCT(MTOA!B84:G84,MTOA!B$101:G$101,MTOA!B$103:G$103)</f>
        <v>0</v>
      </c>
      <c r="X84">
        <v>0</v>
      </c>
      <c r="Y84" s="34">
        <f>IEX!H84</f>
        <v>105.75</v>
      </c>
      <c r="Z84" s="34">
        <f>IEX!N84</f>
        <v>0</v>
      </c>
      <c r="AA84" s="75">
        <f>STOA!H84</f>
        <v>0.53</v>
      </c>
      <c r="AB84" s="75">
        <f>-STOA!N84</f>
        <v>-212.98</v>
      </c>
      <c r="AC84">
        <f t="shared" si="3"/>
        <v>14.453119880592604</v>
      </c>
      <c r="AD84">
        <f t="shared" si="4"/>
        <v>1278.3922025415184</v>
      </c>
      <c r="AE84">
        <f>'IDT-1'!B84</f>
        <v>35</v>
      </c>
      <c r="AF84" s="24"/>
      <c r="AG84">
        <f t="shared" si="5"/>
        <v>1313.3922025415184</v>
      </c>
      <c r="AI84" s="34">
        <f>PXIL!H84</f>
        <v>0</v>
      </c>
      <c r="AJ84" s="34">
        <f>PXIL!N84</f>
        <v>0</v>
      </c>
      <c r="AK84" s="34">
        <f>RTM_IEX!H84</f>
        <v>115.36</v>
      </c>
      <c r="AL84" s="34">
        <f>RTM_IEX!N84</f>
        <v>0</v>
      </c>
      <c r="AM84" s="34">
        <f>RTM_PXI!H84</f>
        <v>0</v>
      </c>
      <c r="AN84" s="34">
        <f>RTM_PXI!N84</f>
        <v>0</v>
      </c>
      <c r="AO84" s="148">
        <f>GDAM_IEX!H84</f>
        <v>0</v>
      </c>
      <c r="AP84" s="148">
        <f>GDAM_IEX!N84</f>
        <v>0</v>
      </c>
      <c r="AQ84" s="148">
        <f>GDAM_PXI!H84</f>
        <v>0</v>
      </c>
      <c r="AR84" s="148">
        <f>GDAM_PXI!N84</f>
        <v>0</v>
      </c>
      <c r="AS84">
        <f>HPX!H84</f>
        <v>0</v>
      </c>
      <c r="AT84">
        <f>HPX!N84</f>
        <v>0</v>
      </c>
      <c r="AU84">
        <v>82</v>
      </c>
    </row>
    <row r="85" spans="1:47">
      <c r="A85" t="s">
        <v>127</v>
      </c>
      <c r="D85">
        <f>TWEPL!P85</f>
        <v>10.76376</v>
      </c>
      <c r="E85">
        <f>GT_NG!P85</f>
        <v>14.815838247683237</v>
      </c>
      <c r="F85">
        <f>GT_Spot!P85</f>
        <v>0</v>
      </c>
      <c r="G85">
        <f>PPCL_NG!P85</f>
        <v>0</v>
      </c>
      <c r="H85">
        <f>PPCL_Spot!P85</f>
        <v>0</v>
      </c>
      <c r="I85">
        <f>Bawana_NG!P85</f>
        <v>99.61449848710653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BRPL_ISGS_exbus!DM85</f>
        <v>939.95079959571569</v>
      </c>
      <c r="P85" s="36">
        <v>117.50000000000003</v>
      </c>
      <c r="Q85" s="36">
        <v>38.089999999999996</v>
      </c>
      <c r="R85" s="38">
        <v>0</v>
      </c>
      <c r="S85" s="38">
        <v>0</v>
      </c>
      <c r="T85" s="37">
        <f>SUMPRODUCT(LTA!J85:AN85,LTA!J$101:AN$101,LTA!J$103:AN$103)</f>
        <v>13.33</v>
      </c>
      <c r="U85" s="37">
        <f>SUMPRODUCT(LTA!J85:AN85,LTA!J$102:AN$102,LTA!J$103:AN$103)</f>
        <v>44.19</v>
      </c>
      <c r="V85" s="66">
        <f>SUMPRODUCT(MTOA!B85:G85,MTOA!B$102:G$102,MTOA!B$103:G$103)</f>
        <v>0</v>
      </c>
      <c r="W85" s="66">
        <f>SUMPRODUCT(MTOA!B85:G85,MTOA!B$101:G$101,MTOA!B$103:G$103)</f>
        <v>0</v>
      </c>
      <c r="X85">
        <v>0</v>
      </c>
      <c r="Y85" s="34">
        <f>IEX!H85</f>
        <v>110.55</v>
      </c>
      <c r="Z85" s="34">
        <f>IEX!N85</f>
        <v>0</v>
      </c>
      <c r="AA85" s="75">
        <f>STOA!H85</f>
        <v>0.53</v>
      </c>
      <c r="AB85" s="75">
        <f>-STOA!N85</f>
        <v>-212.98</v>
      </c>
      <c r="AC85">
        <f t="shared" si="3"/>
        <v>14.516200301423115</v>
      </c>
      <c r="AD85">
        <f t="shared" si="4"/>
        <v>1285.838696029082</v>
      </c>
      <c r="AE85">
        <f>'IDT-1'!B85</f>
        <v>0</v>
      </c>
      <c r="AF85" s="24"/>
      <c r="AG85">
        <f t="shared" si="5"/>
        <v>1285.838696029082</v>
      </c>
      <c r="AI85" s="34">
        <f>PXIL!H85</f>
        <v>0</v>
      </c>
      <c r="AJ85" s="34">
        <f>PXIL!N85</f>
        <v>0</v>
      </c>
      <c r="AK85" s="34">
        <f>RTM_IEX!H85</f>
        <v>124</v>
      </c>
      <c r="AL85" s="34">
        <f>RTM_IEX!N85</f>
        <v>0</v>
      </c>
      <c r="AM85" s="34">
        <f>RTM_PXI!H85</f>
        <v>0</v>
      </c>
      <c r="AN85" s="34">
        <f>RTM_PXI!N85</f>
        <v>0</v>
      </c>
      <c r="AO85" s="148">
        <f>GDAM_IEX!H85</f>
        <v>0</v>
      </c>
      <c r="AP85" s="148">
        <f>GDAM_IEX!N85</f>
        <v>0</v>
      </c>
      <c r="AQ85" s="148">
        <f>GDAM_PXI!H85</f>
        <v>0</v>
      </c>
      <c r="AR85" s="148">
        <f>GDAM_PXI!N85</f>
        <v>0</v>
      </c>
      <c r="AS85">
        <f>HPX!H85</f>
        <v>0</v>
      </c>
      <c r="AT85">
        <f>HPX!N85</f>
        <v>0</v>
      </c>
      <c r="AU85">
        <v>83</v>
      </c>
    </row>
    <row r="86" spans="1:47">
      <c r="A86" t="s">
        <v>128</v>
      </c>
      <c r="D86">
        <f>TWEPL!P86</f>
        <v>10.76376</v>
      </c>
      <c r="E86">
        <f>GT_NG!P86</f>
        <v>14.815838247683237</v>
      </c>
      <c r="F86">
        <f>GT_Spot!P86</f>
        <v>0</v>
      </c>
      <c r="G86">
        <f>PPCL_NG!P86</f>
        <v>0</v>
      </c>
      <c r="H86">
        <f>PPCL_Spot!P86</f>
        <v>0</v>
      </c>
      <c r="I86">
        <f>Bawana_NG!P86</f>
        <v>99.61449848710653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BRPL_ISGS_exbus!DM86</f>
        <v>942.37919442930252</v>
      </c>
      <c r="P86" s="36">
        <v>117.50000000000003</v>
      </c>
      <c r="Q86" s="36">
        <v>38.089999999999996</v>
      </c>
      <c r="R86" s="38">
        <v>0</v>
      </c>
      <c r="S86" s="38">
        <v>0</v>
      </c>
      <c r="T86" s="37">
        <f>SUMPRODUCT(LTA!J86:AN86,LTA!J$101:AN$101,LTA!J$103:AN$103)</f>
        <v>13.33</v>
      </c>
      <c r="U86" s="37">
        <f>SUMPRODUCT(LTA!J86:AN86,LTA!J$102:AN$102,LTA!J$103:AN$103)</f>
        <v>43.739999999999995</v>
      </c>
      <c r="V86" s="66">
        <f>SUMPRODUCT(MTOA!B86:G86,MTOA!B$102:G$102,MTOA!B$103:G$103)</f>
        <v>0</v>
      </c>
      <c r="W86" s="66">
        <f>SUMPRODUCT(MTOA!B86:G86,MTOA!B$101:G$101,MTOA!B$103:G$103)</f>
        <v>0</v>
      </c>
      <c r="X86">
        <v>0</v>
      </c>
      <c r="Y86" s="34">
        <f>IEX!H86</f>
        <v>60.56</v>
      </c>
      <c r="Z86" s="34">
        <f>IEX!N86</f>
        <v>0</v>
      </c>
      <c r="AA86" s="75">
        <f>STOA!H86</f>
        <v>0.53</v>
      </c>
      <c r="AB86" s="75">
        <f>-STOA!N86</f>
        <v>-212.98</v>
      </c>
      <c r="AC86">
        <f t="shared" si="3"/>
        <v>14.185646818025248</v>
      </c>
      <c r="AD86">
        <f t="shared" si="4"/>
        <v>1246.817644346067</v>
      </c>
      <c r="AE86">
        <f>'IDT-1'!B86</f>
        <v>18.712</v>
      </c>
      <c r="AF86" s="24"/>
      <c r="AG86">
        <f t="shared" si="5"/>
        <v>1265.529644346067</v>
      </c>
      <c r="AI86" s="34">
        <f>PXIL!H86</f>
        <v>0</v>
      </c>
      <c r="AJ86" s="34">
        <f>PXIL!N86</f>
        <v>0</v>
      </c>
      <c r="AK86" s="34">
        <f>RTM_IEX!H86</f>
        <v>132.66</v>
      </c>
      <c r="AL86" s="34">
        <f>RTM_IEX!N86</f>
        <v>0</v>
      </c>
      <c r="AM86" s="34">
        <f>RTM_PXI!H86</f>
        <v>0</v>
      </c>
      <c r="AN86" s="34">
        <f>RTM_PXI!N86</f>
        <v>0</v>
      </c>
      <c r="AO86" s="148">
        <f>GDAM_IEX!H86</f>
        <v>0</v>
      </c>
      <c r="AP86" s="148">
        <f>GDAM_IEX!N86</f>
        <v>0</v>
      </c>
      <c r="AQ86" s="148">
        <f>GDAM_PXI!H86</f>
        <v>0</v>
      </c>
      <c r="AR86" s="148">
        <f>GDAM_PXI!N86</f>
        <v>0</v>
      </c>
      <c r="AS86">
        <f>HPX!H86</f>
        <v>0</v>
      </c>
      <c r="AT86">
        <f>HPX!N86</f>
        <v>0</v>
      </c>
      <c r="AU86">
        <v>84</v>
      </c>
    </row>
    <row r="87" spans="1:47">
      <c r="A87" t="s">
        <v>129</v>
      </c>
      <c r="D87">
        <f>TWEPL!P87</f>
        <v>10.76376</v>
      </c>
      <c r="E87">
        <f>GT_NG!P87</f>
        <v>14.815838247683237</v>
      </c>
      <c r="F87">
        <f>GT_Spot!P87</f>
        <v>0</v>
      </c>
      <c r="G87">
        <f>PPCL_NG!P87</f>
        <v>0</v>
      </c>
      <c r="H87">
        <f>PPCL_Spot!P87</f>
        <v>0</v>
      </c>
      <c r="I87">
        <f>Bawana_NG!P87</f>
        <v>99.61449848710653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BRPL_ISGS_exbus!DM87</f>
        <v>953.24886180952035</v>
      </c>
      <c r="P87" s="36">
        <v>117.5</v>
      </c>
      <c r="Q87" s="36">
        <v>38.089999999999996</v>
      </c>
      <c r="R87" s="38">
        <v>0</v>
      </c>
      <c r="S87" s="38">
        <v>0</v>
      </c>
      <c r="T87" s="37">
        <f>SUMPRODUCT(LTA!J87:AN87,LTA!J$101:AN$101,LTA!J$103:AN$103)</f>
        <v>13.33</v>
      </c>
      <c r="U87" s="37">
        <f>SUMPRODUCT(LTA!J87:AN87,LTA!J$102:AN$102,LTA!J$103:AN$103)</f>
        <v>41.91</v>
      </c>
      <c r="V87" s="66">
        <f>SUMPRODUCT(MTOA!B87:G87,MTOA!B$102:G$102,MTOA!B$103:G$103)</f>
        <v>0</v>
      </c>
      <c r="W87" s="66">
        <f>SUMPRODUCT(MTOA!B87:G87,MTOA!B$101:G$101,MTOA!B$103:G$103)</f>
        <v>0</v>
      </c>
      <c r="X87">
        <v>0</v>
      </c>
      <c r="Y87" s="34">
        <f>IEX!H87</f>
        <v>34.61</v>
      </c>
      <c r="Z87" s="34">
        <f>IEX!N87</f>
        <v>0</v>
      </c>
      <c r="AA87" s="75">
        <f>STOA!H87</f>
        <v>0.53</v>
      </c>
      <c r="AB87" s="75">
        <f>-STOA!N87</f>
        <v>-212.98</v>
      </c>
      <c r="AC87">
        <f t="shared" si="3"/>
        <v>14.051664024019077</v>
      </c>
      <c r="AD87">
        <f t="shared" si="4"/>
        <v>1231.0012945202909</v>
      </c>
      <c r="AE87">
        <f>'IDT-1'!B87</f>
        <v>15.629</v>
      </c>
      <c r="AF87" s="24"/>
      <c r="AG87">
        <f t="shared" si="5"/>
        <v>1246.6302945202908</v>
      </c>
      <c r="AI87" s="34">
        <f>PXIL!H87</f>
        <v>0</v>
      </c>
      <c r="AJ87" s="34">
        <f>PXIL!N87</f>
        <v>0</v>
      </c>
      <c r="AK87" s="34">
        <f>RTM_IEX!H87</f>
        <v>133.62</v>
      </c>
      <c r="AL87" s="34">
        <f>RTM_IEX!N87</f>
        <v>0</v>
      </c>
      <c r="AM87" s="34">
        <f>RTM_PXI!H87</f>
        <v>0</v>
      </c>
      <c r="AN87" s="34">
        <f>RTM_PXI!N87</f>
        <v>0</v>
      </c>
      <c r="AO87" s="148">
        <f>GDAM_IEX!H87</f>
        <v>0</v>
      </c>
      <c r="AP87" s="148">
        <f>GDAM_IEX!N87</f>
        <v>0</v>
      </c>
      <c r="AQ87" s="148">
        <f>GDAM_PXI!H87</f>
        <v>0</v>
      </c>
      <c r="AR87" s="148">
        <f>GDAM_PXI!N87</f>
        <v>0</v>
      </c>
      <c r="AS87">
        <f>HPX!H87</f>
        <v>0</v>
      </c>
      <c r="AT87">
        <f>HPX!N87</f>
        <v>0</v>
      </c>
      <c r="AU87">
        <v>85</v>
      </c>
    </row>
    <row r="88" spans="1:47">
      <c r="A88" t="s">
        <v>130</v>
      </c>
      <c r="D88">
        <f>TWEPL!P88</f>
        <v>10.76376</v>
      </c>
      <c r="E88">
        <f>GT_NG!P88</f>
        <v>14.815838247683237</v>
      </c>
      <c r="F88">
        <f>GT_Spot!P88</f>
        <v>0</v>
      </c>
      <c r="G88">
        <f>PPCL_NG!P88</f>
        <v>0</v>
      </c>
      <c r="H88">
        <f>PPCL_Spot!P88</f>
        <v>0</v>
      </c>
      <c r="I88">
        <f>Bawana_NG!P88</f>
        <v>99.61449848710653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BRPL_ISGS_exbus!DM88</f>
        <v>964.87705021660543</v>
      </c>
      <c r="P88" s="36">
        <v>117.50000000000001</v>
      </c>
      <c r="Q88" s="36">
        <v>38.089999999999996</v>
      </c>
      <c r="R88" s="38">
        <v>0</v>
      </c>
      <c r="S88" s="38">
        <v>0</v>
      </c>
      <c r="T88" s="37">
        <f>SUMPRODUCT(LTA!J88:AN88,LTA!J$101:AN$101,LTA!J$103:AN$103)</f>
        <v>13.33</v>
      </c>
      <c r="U88" s="37">
        <f>SUMPRODUCT(LTA!J88:AN88,LTA!J$102:AN$102,LTA!J$103:AN$103)</f>
        <v>40.04</v>
      </c>
      <c r="V88" s="66">
        <f>SUMPRODUCT(MTOA!B88:G88,MTOA!B$102:G$102,MTOA!B$103:G$103)</f>
        <v>0</v>
      </c>
      <c r="W88" s="66">
        <f>SUMPRODUCT(MTOA!B88:G88,MTOA!B$101:G$101,MTOA!B$103:G$103)</f>
        <v>0</v>
      </c>
      <c r="X88">
        <v>0</v>
      </c>
      <c r="Y88" s="34">
        <f>IEX!H88</f>
        <v>1.92</v>
      </c>
      <c r="Z88" s="34">
        <f>IEX!N88</f>
        <v>0</v>
      </c>
      <c r="AA88" s="75">
        <f>STOA!H88</f>
        <v>0.53</v>
      </c>
      <c r="AB88" s="75">
        <f>-STOA!N88</f>
        <v>-212.98</v>
      </c>
      <c r="AC88">
        <f t="shared" si="3"/>
        <v>13.81863280663859</v>
      </c>
      <c r="AD88">
        <f t="shared" si="4"/>
        <v>1203.4925141447563</v>
      </c>
      <c r="AE88">
        <f>'IDT-1'!B88</f>
        <v>32.709000000000003</v>
      </c>
      <c r="AF88" s="24"/>
      <c r="AG88">
        <f t="shared" si="5"/>
        <v>1236.2015141447564</v>
      </c>
      <c r="AI88" s="34">
        <f>PXIL!H88</f>
        <v>0</v>
      </c>
      <c r="AJ88" s="34">
        <f>PXIL!N88</f>
        <v>0</v>
      </c>
      <c r="AK88" s="34">
        <f>RTM_IEX!H88</f>
        <v>128.81</v>
      </c>
      <c r="AL88" s="34">
        <f>RTM_IEX!N88</f>
        <v>0</v>
      </c>
      <c r="AM88" s="34">
        <f>RTM_PXI!H88</f>
        <v>0</v>
      </c>
      <c r="AN88" s="34">
        <f>RTM_PXI!N88</f>
        <v>0</v>
      </c>
      <c r="AO88" s="148">
        <f>GDAM_IEX!H88</f>
        <v>0</v>
      </c>
      <c r="AP88" s="148">
        <f>GDAM_IEX!N88</f>
        <v>0</v>
      </c>
      <c r="AQ88" s="148">
        <f>GDAM_PXI!H88</f>
        <v>0</v>
      </c>
      <c r="AR88" s="148">
        <f>GDAM_PXI!N88</f>
        <v>0</v>
      </c>
      <c r="AS88">
        <f>HPX!H88</f>
        <v>0</v>
      </c>
      <c r="AT88">
        <f>HPX!N88</f>
        <v>0</v>
      </c>
      <c r="AU88">
        <v>86</v>
      </c>
    </row>
    <row r="89" spans="1:47">
      <c r="A89" t="s">
        <v>131</v>
      </c>
      <c r="D89">
        <f>TWEPL!P89</f>
        <v>10.76376</v>
      </c>
      <c r="E89">
        <f>GT_NG!P89</f>
        <v>14.815838247683237</v>
      </c>
      <c r="F89">
        <f>GT_Spot!P89</f>
        <v>0</v>
      </c>
      <c r="G89">
        <f>PPCL_NG!P89</f>
        <v>0</v>
      </c>
      <c r="H89">
        <f>PPCL_Spot!P89</f>
        <v>0</v>
      </c>
      <c r="I89">
        <f>Bawana_NG!P89</f>
        <v>99.61449848710653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BRPL_ISGS_exbus!DM89</f>
        <v>965.1724501375794</v>
      </c>
      <c r="P89" s="36">
        <v>117.50000000000001</v>
      </c>
      <c r="Q89" s="36">
        <v>38.089999999999996</v>
      </c>
      <c r="R89" s="38">
        <v>0</v>
      </c>
      <c r="S89" s="38">
        <v>0</v>
      </c>
      <c r="T89" s="37">
        <f>SUMPRODUCT(LTA!J89:AN89,LTA!J$101:AN$101,LTA!J$103:AN$103)</f>
        <v>13.33</v>
      </c>
      <c r="U89" s="37">
        <f>SUMPRODUCT(LTA!J89:AN89,LTA!J$102:AN$102,LTA!J$103:AN$103)</f>
        <v>40.04</v>
      </c>
      <c r="V89" s="66">
        <f>SUMPRODUCT(MTOA!B89:G89,MTOA!B$102:G$102,MTOA!B$103:G$103)</f>
        <v>0</v>
      </c>
      <c r="W89" s="66">
        <f>SUMPRODUCT(MTOA!B89:G89,MTOA!B$101:G$101,MTOA!B$103:G$103)</f>
        <v>0</v>
      </c>
      <c r="X89">
        <v>0</v>
      </c>
      <c r="Y89" s="34">
        <f>IEX!H89</f>
        <v>0</v>
      </c>
      <c r="Z89" s="34">
        <f>IEX!N89</f>
        <v>0</v>
      </c>
      <c r="AA89" s="75">
        <f>STOA!H89</f>
        <v>0.53</v>
      </c>
      <c r="AB89" s="75">
        <f>-STOA!N89</f>
        <v>-212.98</v>
      </c>
      <c r="AC89">
        <f t="shared" si="3"/>
        <v>13.530474165974772</v>
      </c>
      <c r="AD89">
        <f t="shared" si="4"/>
        <v>1169.476072706394</v>
      </c>
      <c r="AE89">
        <f>'IDT-1'!B89</f>
        <v>9</v>
      </c>
      <c r="AF89" s="24"/>
      <c r="AG89">
        <f t="shared" si="5"/>
        <v>1178.476072706394</v>
      </c>
      <c r="AI89" s="34">
        <f>PXIL!H89</f>
        <v>0</v>
      </c>
      <c r="AJ89" s="34">
        <f>PXIL!N89</f>
        <v>0</v>
      </c>
      <c r="AK89" s="34">
        <f>RTM_IEX!H89</f>
        <v>96.13</v>
      </c>
      <c r="AL89" s="34">
        <f>RTM_IEX!N89</f>
        <v>0</v>
      </c>
      <c r="AM89" s="34">
        <f>RTM_PXI!H89</f>
        <v>0</v>
      </c>
      <c r="AN89" s="34">
        <f>RTM_PXI!N89</f>
        <v>0</v>
      </c>
      <c r="AO89" s="148">
        <f>GDAM_IEX!H89</f>
        <v>0</v>
      </c>
      <c r="AP89" s="148">
        <f>GDAM_IEX!N89</f>
        <v>0</v>
      </c>
      <c r="AQ89" s="148">
        <f>GDAM_PXI!H89</f>
        <v>0</v>
      </c>
      <c r="AR89" s="148">
        <f>GDAM_PXI!N89</f>
        <v>0</v>
      </c>
      <c r="AS89">
        <f>HPX!H89</f>
        <v>0</v>
      </c>
      <c r="AT89">
        <f>HPX!N89</f>
        <v>0</v>
      </c>
      <c r="AU89">
        <v>87</v>
      </c>
    </row>
    <row r="90" spans="1:47">
      <c r="A90" t="s">
        <v>132</v>
      </c>
      <c r="D90">
        <f>TWEPL!P90</f>
        <v>10.76376</v>
      </c>
      <c r="E90">
        <f>GT_NG!P90</f>
        <v>14.815838247683237</v>
      </c>
      <c r="F90">
        <f>GT_Spot!P90</f>
        <v>0</v>
      </c>
      <c r="G90">
        <f>PPCL_NG!P90</f>
        <v>0</v>
      </c>
      <c r="H90">
        <f>PPCL_Spot!P90</f>
        <v>0</v>
      </c>
      <c r="I90">
        <f>Bawana_NG!P90</f>
        <v>99.61449848710653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BRPL_ISGS_exbus!DM90</f>
        <v>958.21191432227374</v>
      </c>
      <c r="P90" s="36">
        <v>117.50000000000001</v>
      </c>
      <c r="Q90" s="36">
        <v>38.089999999999996</v>
      </c>
      <c r="R90" s="38">
        <v>0</v>
      </c>
      <c r="S90" s="38">
        <v>0</v>
      </c>
      <c r="T90" s="37">
        <f>SUMPRODUCT(LTA!J90:AN90,LTA!J$101:AN$101,LTA!J$103:AN$103)</f>
        <v>13.33</v>
      </c>
      <c r="U90" s="37">
        <f>SUMPRODUCT(LTA!J90:AN90,LTA!J$102:AN$102,LTA!J$103:AN$103)</f>
        <v>40.04</v>
      </c>
      <c r="V90" s="66">
        <f>SUMPRODUCT(MTOA!B90:G90,MTOA!B$102:G$102,MTOA!B$103:G$103)</f>
        <v>0</v>
      </c>
      <c r="W90" s="66">
        <f>SUMPRODUCT(MTOA!B90:G90,MTOA!B$101:G$101,MTOA!B$103:G$103)</f>
        <v>0</v>
      </c>
      <c r="X90">
        <v>0</v>
      </c>
      <c r="Y90" s="34">
        <f>IEX!H90</f>
        <v>0</v>
      </c>
      <c r="Z90" s="34">
        <f>IEX!N90</f>
        <v>0</v>
      </c>
      <c r="AA90" s="75">
        <f>STOA!H90</f>
        <v>0.53</v>
      </c>
      <c r="AB90" s="75">
        <f>-STOA!N90</f>
        <v>-212.98</v>
      </c>
      <c r="AC90">
        <f t="shared" si="3"/>
        <v>13.367089665126205</v>
      </c>
      <c r="AD90">
        <f t="shared" si="4"/>
        <v>1150.1889213919371</v>
      </c>
      <c r="AE90">
        <f>'IDT-1'!B90</f>
        <v>0</v>
      </c>
      <c r="AF90" s="24"/>
      <c r="AG90">
        <f t="shared" si="5"/>
        <v>1150.1889213919371</v>
      </c>
      <c r="AI90" s="34">
        <f>PXIL!H90</f>
        <v>0</v>
      </c>
      <c r="AJ90" s="34">
        <f>PXIL!N90</f>
        <v>0</v>
      </c>
      <c r="AK90" s="34">
        <f>RTM_IEX!H90</f>
        <v>83.64</v>
      </c>
      <c r="AL90" s="34">
        <f>RTM_IEX!N90</f>
        <v>0</v>
      </c>
      <c r="AM90" s="34">
        <f>RTM_PXI!H90</f>
        <v>0</v>
      </c>
      <c r="AN90" s="34">
        <f>RTM_PXI!N90</f>
        <v>0</v>
      </c>
      <c r="AO90" s="148">
        <f>GDAM_IEX!H90</f>
        <v>0</v>
      </c>
      <c r="AP90" s="148">
        <f>GDAM_IEX!N90</f>
        <v>0</v>
      </c>
      <c r="AQ90" s="148">
        <f>GDAM_PXI!H90</f>
        <v>0</v>
      </c>
      <c r="AR90" s="148">
        <f>GDAM_PXI!N90</f>
        <v>0</v>
      </c>
      <c r="AS90">
        <f>HPX!H90</f>
        <v>0</v>
      </c>
      <c r="AT90">
        <f>HPX!N90</f>
        <v>0</v>
      </c>
      <c r="AU90">
        <v>88</v>
      </c>
    </row>
    <row r="91" spans="1:47">
      <c r="A91" t="s">
        <v>133</v>
      </c>
      <c r="D91">
        <f>TWEPL!P91</f>
        <v>10.76376</v>
      </c>
      <c r="E91">
        <f>GT_NG!P91</f>
        <v>14.815838247683237</v>
      </c>
      <c r="F91">
        <f>GT_Spot!P91</f>
        <v>0</v>
      </c>
      <c r="G91">
        <f>PPCL_NG!P91</f>
        <v>0</v>
      </c>
      <c r="H91">
        <f>PPCL_Spot!P91</f>
        <v>0</v>
      </c>
      <c r="I91">
        <f>Bawana_NG!P91</f>
        <v>99.61449848710653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BRPL_ISGS_exbus!DM91</f>
        <v>955.29016468629891</v>
      </c>
      <c r="P91" s="36">
        <v>117.5</v>
      </c>
      <c r="Q91" s="36">
        <v>38.089999999999996</v>
      </c>
      <c r="R91" s="38">
        <v>0</v>
      </c>
      <c r="S91" s="38">
        <v>0</v>
      </c>
      <c r="T91" s="37">
        <f>SUMPRODUCT(LTA!J91:AN91,LTA!J$101:AN$101,LTA!J$103:AN$103)</f>
        <v>13.33</v>
      </c>
      <c r="U91" s="37">
        <f>SUMPRODUCT(LTA!J91:AN91,LTA!J$102:AN$102,LTA!J$103:AN$103)</f>
        <v>40.04</v>
      </c>
      <c r="V91" s="66">
        <f>SUMPRODUCT(MTOA!B91:G91,MTOA!B$102:G$102,MTOA!B$103:G$103)</f>
        <v>0</v>
      </c>
      <c r="W91" s="66">
        <f>SUMPRODUCT(MTOA!B91:G91,MTOA!B$101:G$101,MTOA!B$103:G$103)</f>
        <v>0</v>
      </c>
      <c r="X91">
        <v>0</v>
      </c>
      <c r="Y91" s="34">
        <f>IEX!H91</f>
        <v>0</v>
      </c>
      <c r="Z91" s="34">
        <f>IEX!N91</f>
        <v>0</v>
      </c>
      <c r="AA91" s="75">
        <f>STOA!H91</f>
        <v>0.48</v>
      </c>
      <c r="AB91" s="75">
        <f>-STOA!N91</f>
        <v>-247.52999999999997</v>
      </c>
      <c r="AC91">
        <f t="shared" si="3"/>
        <v>13.545933467578934</v>
      </c>
      <c r="AD91">
        <f t="shared" si="4"/>
        <v>1101.9083279535096</v>
      </c>
      <c r="AE91">
        <f>'IDT-1'!B91</f>
        <v>0</v>
      </c>
      <c r="AF91" s="24"/>
      <c r="AG91">
        <f t="shared" si="5"/>
        <v>1101.9083279535096</v>
      </c>
      <c r="AI91" s="34">
        <f>PXIL!H91</f>
        <v>0</v>
      </c>
      <c r="AJ91" s="34">
        <f>PXIL!N91</f>
        <v>0</v>
      </c>
      <c r="AK91" s="34">
        <f>RTM_IEX!H91</f>
        <v>73.06</v>
      </c>
      <c r="AL91" s="34">
        <f>RTM_IEX!N91</f>
        <v>0</v>
      </c>
      <c r="AM91" s="34">
        <f>RTM_PXI!H91</f>
        <v>0</v>
      </c>
      <c r="AN91" s="34">
        <f>RTM_PXI!N91</f>
        <v>0</v>
      </c>
      <c r="AO91" s="148">
        <f>GDAM_IEX!H91</f>
        <v>0</v>
      </c>
      <c r="AP91" s="148">
        <f>GDAM_IEX!N91</f>
        <v>0</v>
      </c>
      <c r="AQ91" s="148">
        <f>GDAM_PXI!H91</f>
        <v>0</v>
      </c>
      <c r="AR91" s="148">
        <f>GDAM_PXI!N91</f>
        <v>0</v>
      </c>
      <c r="AS91">
        <f>HPX!H91</f>
        <v>0</v>
      </c>
      <c r="AT91">
        <f>HPX!N91</f>
        <v>0</v>
      </c>
      <c r="AU91">
        <v>89</v>
      </c>
    </row>
    <row r="92" spans="1:47">
      <c r="A92" t="s">
        <v>134</v>
      </c>
      <c r="D92">
        <f>TWEPL!P92</f>
        <v>10.76376</v>
      </c>
      <c r="E92">
        <f>GT_NG!P92</f>
        <v>14.815838247683237</v>
      </c>
      <c r="F92">
        <f>GT_Spot!P92</f>
        <v>0</v>
      </c>
      <c r="G92">
        <f>PPCL_NG!P92</f>
        <v>0</v>
      </c>
      <c r="H92">
        <f>PPCL_Spot!P92</f>
        <v>0</v>
      </c>
      <c r="I92">
        <f>Bawana_NG!P92</f>
        <v>99.61449848710653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BRPL_ISGS_exbus!DM92</f>
        <v>955.29016468629891</v>
      </c>
      <c r="P92" s="36">
        <v>117.5</v>
      </c>
      <c r="Q92" s="36">
        <v>38.089999999999996</v>
      </c>
      <c r="R92" s="38">
        <v>0</v>
      </c>
      <c r="S92" s="38">
        <v>0</v>
      </c>
      <c r="T92" s="37">
        <f>SUMPRODUCT(LTA!J92:AN92,LTA!J$101:AN$101,LTA!J$103:AN$103)</f>
        <v>13.33</v>
      </c>
      <c r="U92" s="37">
        <f>SUMPRODUCT(LTA!J92:AN92,LTA!J$102:AN$102,LTA!J$103:AN$103)</f>
        <v>40.04</v>
      </c>
      <c r="V92" s="66">
        <f>SUMPRODUCT(MTOA!B92:G92,MTOA!B$102:G$102,MTOA!B$103:G$103)</f>
        <v>0</v>
      </c>
      <c r="W92" s="66">
        <f>SUMPRODUCT(MTOA!B92:G92,MTOA!B$101:G$101,MTOA!B$103:G$103)</f>
        <v>0</v>
      </c>
      <c r="X92">
        <v>0</v>
      </c>
      <c r="Y92" s="34">
        <f>IEX!H92</f>
        <v>0</v>
      </c>
      <c r="Z92" s="34">
        <f>IEX!N92</f>
        <v>0</v>
      </c>
      <c r="AA92" s="75">
        <f>STOA!H92</f>
        <v>0.48</v>
      </c>
      <c r="AB92" s="75">
        <f>-STOA!N92</f>
        <v>-247.52999999999997</v>
      </c>
      <c r="AC92">
        <f t="shared" si="3"/>
        <v>13.303677467578932</v>
      </c>
      <c r="AD92">
        <f t="shared" si="4"/>
        <v>1073.3105839535096</v>
      </c>
      <c r="AE92">
        <f>'IDT-1'!B92</f>
        <v>0</v>
      </c>
      <c r="AF92" s="24"/>
      <c r="AG92">
        <f t="shared" si="5"/>
        <v>1073.3105839535096</v>
      </c>
      <c r="AI92" s="34">
        <f>PXIL!H92</f>
        <v>0</v>
      </c>
      <c r="AJ92" s="34">
        <f>PXIL!N92</f>
        <v>0</v>
      </c>
      <c r="AK92" s="34">
        <f>RTM_IEX!H92</f>
        <v>44.22</v>
      </c>
      <c r="AL92" s="34">
        <f>RTM_IEX!N92</f>
        <v>0</v>
      </c>
      <c r="AM92" s="34">
        <f>RTM_PXI!H92</f>
        <v>0</v>
      </c>
      <c r="AN92" s="34">
        <f>RTM_PXI!N92</f>
        <v>0</v>
      </c>
      <c r="AO92" s="148">
        <f>GDAM_IEX!H92</f>
        <v>0</v>
      </c>
      <c r="AP92" s="148">
        <f>GDAM_IEX!N92</f>
        <v>0</v>
      </c>
      <c r="AQ92" s="148">
        <f>GDAM_PXI!H92</f>
        <v>0</v>
      </c>
      <c r="AR92" s="148">
        <f>GDAM_PXI!N92</f>
        <v>0</v>
      </c>
      <c r="AS92">
        <f>HPX!H92</f>
        <v>0</v>
      </c>
      <c r="AT92">
        <f>HPX!N92</f>
        <v>0</v>
      </c>
      <c r="AU92">
        <v>90</v>
      </c>
    </row>
    <row r="93" spans="1:47">
      <c r="A93" t="s">
        <v>135</v>
      </c>
      <c r="D93">
        <f>TWEPL!P93</f>
        <v>10.76376</v>
      </c>
      <c r="E93">
        <f>GT_NG!P93</f>
        <v>14.815838247683237</v>
      </c>
      <c r="F93">
        <f>GT_Spot!P93</f>
        <v>0</v>
      </c>
      <c r="G93">
        <f>PPCL_NG!P93</f>
        <v>0</v>
      </c>
      <c r="H93">
        <f>PPCL_Spot!P93</f>
        <v>0</v>
      </c>
      <c r="I93">
        <f>Bawana_NG!P93</f>
        <v>84.996070454440385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BRPL_ISGS_exbus!DM93</f>
        <v>960.33050088093637</v>
      </c>
      <c r="P93" s="36">
        <v>117.5</v>
      </c>
      <c r="Q93" s="36">
        <v>38.089999999999996</v>
      </c>
      <c r="R93" s="38">
        <v>0</v>
      </c>
      <c r="S93" s="38">
        <v>0</v>
      </c>
      <c r="T93" s="37">
        <f>SUMPRODUCT(LTA!J93:AN93,LTA!J$101:AN$101,LTA!J$103:AN$103)</f>
        <v>13.33</v>
      </c>
      <c r="U93" s="37">
        <f>SUMPRODUCT(LTA!J93:AN93,LTA!J$102:AN$102,LTA!J$103:AN$103)</f>
        <v>40.04</v>
      </c>
      <c r="V93" s="66">
        <f>SUMPRODUCT(MTOA!B93:G93,MTOA!B$102:G$102,MTOA!B$103:G$103)</f>
        <v>0</v>
      </c>
      <c r="W93" s="66">
        <f>SUMPRODUCT(MTOA!B93:G93,MTOA!B$101:G$101,MTOA!B$103:G$103)</f>
        <v>0</v>
      </c>
      <c r="X93">
        <v>0</v>
      </c>
      <c r="Y93" s="34">
        <f>IEX!H93</f>
        <v>0</v>
      </c>
      <c r="Z93" s="34">
        <f>IEX!N93</f>
        <v>0</v>
      </c>
      <c r="AA93" s="75">
        <f>STOA!H93</f>
        <v>0.48</v>
      </c>
      <c r="AB93" s="75">
        <f>-STOA!N93</f>
        <v>-247.52999999999997</v>
      </c>
      <c r="AC93">
        <f t="shared" si="3"/>
        <v>13.077817496139494</v>
      </c>
      <c r="AD93">
        <f t="shared" si="4"/>
        <v>1046.6483520869206</v>
      </c>
      <c r="AE93">
        <f>'IDT-1'!B93</f>
        <v>0</v>
      </c>
      <c r="AF93" s="24"/>
      <c r="AG93">
        <f t="shared" si="5"/>
        <v>1046.6483520869206</v>
      </c>
      <c r="AI93" s="34">
        <f>PXIL!H93</f>
        <v>0</v>
      </c>
      <c r="AJ93" s="34">
        <f>PXIL!N93</f>
        <v>0</v>
      </c>
      <c r="AK93" s="34">
        <f>RTM_IEX!H93</f>
        <v>26.91</v>
      </c>
      <c r="AL93" s="34">
        <f>RTM_IEX!N93</f>
        <v>0</v>
      </c>
      <c r="AM93" s="34">
        <f>RTM_PXI!H93</f>
        <v>0</v>
      </c>
      <c r="AN93" s="34">
        <f>RTM_PXI!N93</f>
        <v>0</v>
      </c>
      <c r="AO93" s="148">
        <f>GDAM_IEX!H93</f>
        <v>0</v>
      </c>
      <c r="AP93" s="148">
        <f>GDAM_IEX!N93</f>
        <v>0</v>
      </c>
      <c r="AQ93" s="148">
        <f>GDAM_PXI!H93</f>
        <v>0</v>
      </c>
      <c r="AR93" s="148">
        <f>GDAM_PXI!N93</f>
        <v>0</v>
      </c>
      <c r="AS93">
        <f>HPX!H93</f>
        <v>0</v>
      </c>
      <c r="AT93">
        <f>HPX!N93</f>
        <v>0</v>
      </c>
      <c r="AU93">
        <v>91</v>
      </c>
    </row>
    <row r="94" spans="1:47">
      <c r="A94" t="s">
        <v>136</v>
      </c>
      <c r="D94">
        <f>TWEPL!P94</f>
        <v>10.76376</v>
      </c>
      <c r="E94">
        <f>GT_NG!P94</f>
        <v>14.815838247683237</v>
      </c>
      <c r="F94">
        <f>GT_Spot!P94</f>
        <v>0</v>
      </c>
      <c r="G94">
        <f>PPCL_NG!P94</f>
        <v>0</v>
      </c>
      <c r="H94">
        <f>PPCL_Spot!P94</f>
        <v>0</v>
      </c>
      <c r="I94">
        <f>Bawana_NG!P94</f>
        <v>84.996070454440385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BRPL_ISGS_exbus!DM94</f>
        <v>925.71485685807636</v>
      </c>
      <c r="P94" s="36">
        <v>117.5</v>
      </c>
      <c r="Q94" s="36">
        <v>38.089999999999996</v>
      </c>
      <c r="R94" s="38">
        <v>0</v>
      </c>
      <c r="S94" s="38">
        <v>0</v>
      </c>
      <c r="T94" s="37">
        <f>SUMPRODUCT(LTA!J94:AN94,LTA!J$101:AN$101,LTA!J$103:AN$103)</f>
        <v>13.33</v>
      </c>
      <c r="U94" s="37">
        <f>SUMPRODUCT(LTA!J94:AN94,LTA!J$102:AN$102,LTA!J$103:AN$103)</f>
        <v>40.04</v>
      </c>
      <c r="V94" s="66">
        <f>SUMPRODUCT(MTOA!B94:G94,MTOA!B$102:G$102,MTOA!B$103:G$103)</f>
        <v>0</v>
      </c>
      <c r="W94" s="66">
        <f>SUMPRODUCT(MTOA!B94:G94,MTOA!B$101:G$101,MTOA!B$103:G$103)</f>
        <v>0</v>
      </c>
      <c r="X94">
        <v>0</v>
      </c>
      <c r="Y94" s="34">
        <f>IEX!H94</f>
        <v>0</v>
      </c>
      <c r="Z94" s="34">
        <f>IEX!N94</f>
        <v>0</v>
      </c>
      <c r="AA94" s="75">
        <f>STOA!H94</f>
        <v>0.48</v>
      </c>
      <c r="AB94" s="75">
        <f>-STOA!N94</f>
        <v>-247.52999999999997</v>
      </c>
      <c r="AC94">
        <f t="shared" si="3"/>
        <v>12.819470086347469</v>
      </c>
      <c r="AD94">
        <f t="shared" si="4"/>
        <v>1016.1510554738524</v>
      </c>
      <c r="AE94">
        <f>'IDT-1'!B94</f>
        <v>0</v>
      </c>
      <c r="AF94" s="24"/>
      <c r="AG94">
        <f t="shared" si="5"/>
        <v>1016.1510554738524</v>
      </c>
      <c r="AI94" s="34">
        <f>PXIL!H94</f>
        <v>0</v>
      </c>
      <c r="AJ94" s="34">
        <f>PXIL!N94</f>
        <v>0</v>
      </c>
      <c r="AK94" s="34">
        <f>RTM_IEX!H94</f>
        <v>30.77</v>
      </c>
      <c r="AL94" s="34">
        <f>RTM_IEX!N94</f>
        <v>0</v>
      </c>
      <c r="AM94" s="34">
        <f>RTM_PXI!H94</f>
        <v>0</v>
      </c>
      <c r="AN94" s="34">
        <f>RTM_PXI!N94</f>
        <v>0</v>
      </c>
      <c r="AO94" s="148">
        <f>GDAM_IEX!H94</f>
        <v>0</v>
      </c>
      <c r="AP94" s="148">
        <f>GDAM_IEX!N94</f>
        <v>0</v>
      </c>
      <c r="AQ94" s="148">
        <f>GDAM_PXI!H94</f>
        <v>0</v>
      </c>
      <c r="AR94" s="148">
        <f>GDAM_PXI!N94</f>
        <v>0</v>
      </c>
      <c r="AS94">
        <f>HPX!H94</f>
        <v>0</v>
      </c>
      <c r="AT94">
        <f>HPX!N94</f>
        <v>0</v>
      </c>
      <c r="AU94">
        <v>92</v>
      </c>
    </row>
    <row r="95" spans="1:47">
      <c r="A95" t="s">
        <v>137</v>
      </c>
      <c r="D95">
        <f>TWEPL!P95</f>
        <v>10.76376</v>
      </c>
      <c r="E95">
        <f>GT_NG!P95</f>
        <v>14.815838247683237</v>
      </c>
      <c r="F95">
        <f>GT_Spot!P95</f>
        <v>0</v>
      </c>
      <c r="G95">
        <f>PPCL_NG!P95</f>
        <v>0</v>
      </c>
      <c r="H95">
        <f>PPCL_Spot!P95</f>
        <v>0</v>
      </c>
      <c r="I95">
        <f>Bawana_NG!P95</f>
        <v>84.996070454440385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BRPL_ISGS_exbus!DM95</f>
        <v>863.47447915975272</v>
      </c>
      <c r="P95" s="36">
        <v>117.5</v>
      </c>
      <c r="Q95" s="36">
        <v>38.089999999999996</v>
      </c>
      <c r="R95" s="38">
        <v>0</v>
      </c>
      <c r="S95" s="38">
        <v>0</v>
      </c>
      <c r="T95" s="37">
        <f>SUMPRODUCT(LTA!J95:AN95,LTA!J$101:AN$101,LTA!J$103:AN$103)</f>
        <v>13.33</v>
      </c>
      <c r="U95" s="37">
        <f>SUMPRODUCT(LTA!J95:AN95,LTA!J$102:AN$102,LTA!J$103:AN$103)</f>
        <v>40.04</v>
      </c>
      <c r="V95" s="66">
        <f>SUMPRODUCT(MTOA!B95:G95,MTOA!B$102:G$102,MTOA!B$103:G$103)</f>
        <v>0</v>
      </c>
      <c r="W95" s="66">
        <f>SUMPRODUCT(MTOA!B95:G95,MTOA!B$101:G$101,MTOA!B$103:G$103)</f>
        <v>0</v>
      </c>
      <c r="X95">
        <v>0</v>
      </c>
      <c r="Y95" s="34">
        <f>IEX!H95</f>
        <v>0</v>
      </c>
      <c r="Z95" s="34">
        <f>IEX!N95</f>
        <v>0</v>
      </c>
      <c r="AA95" s="75">
        <f>STOA!H95</f>
        <v>0.43</v>
      </c>
      <c r="AB95" s="75">
        <f>-STOA!N95</f>
        <v>-192.52999999999997</v>
      </c>
      <c r="AC95">
        <f t="shared" si="3"/>
        <v>11.596041238812649</v>
      </c>
      <c r="AD95">
        <f t="shared" si="4"/>
        <v>982.19410662306348</v>
      </c>
      <c r="AE95">
        <f>'IDT-1'!B95</f>
        <v>0</v>
      </c>
      <c r="AF95" s="24"/>
      <c r="AG95">
        <f t="shared" si="5"/>
        <v>982.19410662306348</v>
      </c>
      <c r="AI95" s="34">
        <f>PXIL!H95</f>
        <v>0</v>
      </c>
      <c r="AJ95" s="34">
        <f>PXIL!N95</f>
        <v>0</v>
      </c>
      <c r="AK95" s="34">
        <f>RTM_IEX!H95</f>
        <v>2.88</v>
      </c>
      <c r="AL95" s="34">
        <f>RTM_IEX!N95</f>
        <v>0</v>
      </c>
      <c r="AM95" s="34">
        <f>RTM_PXI!H95</f>
        <v>0</v>
      </c>
      <c r="AN95" s="34">
        <f>RTM_PXI!N95</f>
        <v>0</v>
      </c>
      <c r="AO95" s="148">
        <f>GDAM_IEX!H95</f>
        <v>0</v>
      </c>
      <c r="AP95" s="148">
        <f>GDAM_IEX!N95</f>
        <v>0</v>
      </c>
      <c r="AQ95" s="148">
        <f>GDAM_PXI!H95</f>
        <v>0</v>
      </c>
      <c r="AR95" s="148">
        <f>GDAM_PXI!N95</f>
        <v>0</v>
      </c>
      <c r="AS95">
        <f>HPX!H95</f>
        <v>0</v>
      </c>
      <c r="AT95">
        <f>HPX!N95</f>
        <v>0</v>
      </c>
      <c r="AU95">
        <v>93</v>
      </c>
    </row>
    <row r="96" spans="1:47">
      <c r="A96" t="s">
        <v>138</v>
      </c>
      <c r="D96">
        <f>TWEPL!P96</f>
        <v>10.76376</v>
      </c>
      <c r="E96">
        <f>GT_NG!P96</f>
        <v>14.815838247683237</v>
      </c>
      <c r="F96">
        <f>GT_Spot!P96</f>
        <v>0</v>
      </c>
      <c r="G96">
        <f>PPCL_NG!P96</f>
        <v>0</v>
      </c>
      <c r="H96">
        <f>PPCL_Spot!P96</f>
        <v>0</v>
      </c>
      <c r="I96">
        <f>Bawana_NG!P96</f>
        <v>84.996070454440385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BRPL_ISGS_exbus!DM96</f>
        <v>813.47366032349976</v>
      </c>
      <c r="P96" s="36">
        <v>117.5</v>
      </c>
      <c r="Q96" s="36">
        <v>38.089999999999996</v>
      </c>
      <c r="R96" s="38">
        <v>0</v>
      </c>
      <c r="S96" s="38">
        <v>0</v>
      </c>
      <c r="T96" s="37">
        <f>SUMPRODUCT(LTA!J96:AN96,LTA!J$101:AN$101,LTA!J$103:AN$103)</f>
        <v>13.33</v>
      </c>
      <c r="U96" s="37">
        <f>SUMPRODUCT(LTA!J96:AN96,LTA!J$102:AN$102,LTA!J$103:AN$103)</f>
        <v>40.04</v>
      </c>
      <c r="V96" s="66">
        <f>SUMPRODUCT(MTOA!B96:G96,MTOA!B$102:G$102,MTOA!B$103:G$103)</f>
        <v>0</v>
      </c>
      <c r="W96" s="66">
        <f>SUMPRODUCT(MTOA!B96:G96,MTOA!B$101:G$101,MTOA!B$103:G$103)</f>
        <v>0</v>
      </c>
      <c r="X96">
        <v>0</v>
      </c>
      <c r="Y96" s="34">
        <f>IEX!H96</f>
        <v>0</v>
      </c>
      <c r="Z96" s="34">
        <f>IEX!N96</f>
        <v>0</v>
      </c>
      <c r="AA96" s="75">
        <f>STOA!H96</f>
        <v>0.43</v>
      </c>
      <c r="AB96" s="75">
        <f>-STOA!N96</f>
        <v>-192.52999999999997</v>
      </c>
      <c r="AC96">
        <f t="shared" si="3"/>
        <v>11.321438360588127</v>
      </c>
      <c r="AD96">
        <f>SUM(B96:AB96,AI96:AT96)-AC96</f>
        <v>949.77789066503522</v>
      </c>
      <c r="AE96">
        <f>'IDT-1'!B96</f>
        <v>0</v>
      </c>
      <c r="AF96" s="24"/>
      <c r="AG96">
        <f t="shared" si="5"/>
        <v>949.77789066503522</v>
      </c>
      <c r="AI96" s="34">
        <f>PXIL!H96</f>
        <v>0</v>
      </c>
      <c r="AJ96" s="34">
        <f>PXIL!N96</f>
        <v>0</v>
      </c>
      <c r="AK96" s="34">
        <f>RTM_IEX!H96</f>
        <v>20.190000000000001</v>
      </c>
      <c r="AL96" s="34">
        <f>RTM_IEX!N96</f>
        <v>0</v>
      </c>
      <c r="AM96" s="34">
        <f>RTM_PXI!H96</f>
        <v>0</v>
      </c>
      <c r="AN96" s="34">
        <f>RTM_PXI!N96</f>
        <v>0</v>
      </c>
      <c r="AO96" s="148">
        <f>GDAM_IEX!H96</f>
        <v>0</v>
      </c>
      <c r="AP96" s="148">
        <f>GDAM_IEX!N96</f>
        <v>0</v>
      </c>
      <c r="AQ96" s="148">
        <f>GDAM_PXI!H96</f>
        <v>0</v>
      </c>
      <c r="AR96" s="148">
        <f>GDAM_PXI!N96</f>
        <v>0</v>
      </c>
      <c r="AS96">
        <f>HPX!H96</f>
        <v>0</v>
      </c>
      <c r="AT96">
        <f>HPX!N96</f>
        <v>0</v>
      </c>
      <c r="AU96">
        <v>94</v>
      </c>
    </row>
    <row r="97" spans="1:47">
      <c r="A97" t="s">
        <v>139</v>
      </c>
      <c r="D97">
        <f>TWEPL!P97</f>
        <v>10.76376</v>
      </c>
      <c r="E97">
        <f>GT_NG!P97</f>
        <v>14.815838247683237</v>
      </c>
      <c r="F97">
        <f>GT_Spot!P97</f>
        <v>0</v>
      </c>
      <c r="G97">
        <f>PPCL_NG!P97</f>
        <v>0</v>
      </c>
      <c r="H97">
        <f>PPCL_Spot!P97</f>
        <v>0</v>
      </c>
      <c r="I97">
        <f>Bawana_NG!P97</f>
        <v>84.996070454440385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BRPL_ISGS_exbus!DM97</f>
        <v>763.47467287882193</v>
      </c>
      <c r="P97" s="36">
        <v>117.5</v>
      </c>
      <c r="Q97" s="36">
        <v>38.089999999999996</v>
      </c>
      <c r="R97" s="38">
        <v>0</v>
      </c>
      <c r="S97" s="38">
        <v>0</v>
      </c>
      <c r="T97" s="37">
        <f>SUMPRODUCT(LTA!J97:AN97,LTA!J$101:AN$101,LTA!J$103:AN$103)</f>
        <v>13.33</v>
      </c>
      <c r="U97" s="37">
        <f>SUMPRODUCT(LTA!J97:AN97,LTA!J$102:AN$102,LTA!J$103:AN$103)</f>
        <v>40.04</v>
      </c>
      <c r="V97" s="66">
        <f>SUMPRODUCT(MTOA!B97:G97,MTOA!B$102:G$102,MTOA!B$103:G$103)</f>
        <v>0</v>
      </c>
      <c r="W97" s="66">
        <f>SUMPRODUCT(MTOA!B97:G97,MTOA!B$101:G$101,MTOA!B$103:G$103)</f>
        <v>0</v>
      </c>
      <c r="X97">
        <v>0</v>
      </c>
      <c r="Y97" s="34">
        <f>IEX!H97</f>
        <v>0</v>
      </c>
      <c r="Z97" s="34">
        <f>IEX!N97</f>
        <v>0</v>
      </c>
      <c r="AA97" s="75">
        <f>STOA!H97</f>
        <v>0.43</v>
      </c>
      <c r="AB97" s="75">
        <f>-STOA!N97</f>
        <v>-192.52999999999997</v>
      </c>
      <c r="AC97">
        <f t="shared" si="3"/>
        <v>10.957978866052832</v>
      </c>
      <c r="AD97">
        <f t="shared" si="4"/>
        <v>906.87236271489257</v>
      </c>
      <c r="AE97">
        <f>'IDT-1'!B97</f>
        <v>0</v>
      </c>
      <c r="AF97" s="24"/>
      <c r="AG97">
        <f t="shared" si="5"/>
        <v>906.87236271489257</v>
      </c>
      <c r="AI97" s="34">
        <f>PXIL!H97</f>
        <v>0</v>
      </c>
      <c r="AJ97" s="34">
        <f>PXIL!N97</f>
        <v>0</v>
      </c>
      <c r="AK97" s="34">
        <f>RTM_IEX!H97</f>
        <v>26.92</v>
      </c>
      <c r="AL97" s="34">
        <f>RTM_IEX!N97</f>
        <v>0</v>
      </c>
      <c r="AM97" s="34">
        <f>RTM_PXI!H97</f>
        <v>0</v>
      </c>
      <c r="AN97" s="34">
        <f>RTM_PXI!N97</f>
        <v>0</v>
      </c>
      <c r="AO97" s="148">
        <f>GDAM_IEX!H97</f>
        <v>0</v>
      </c>
      <c r="AP97" s="148">
        <f>GDAM_IEX!N97</f>
        <v>0</v>
      </c>
      <c r="AQ97" s="148">
        <f>GDAM_PXI!H97</f>
        <v>0</v>
      </c>
      <c r="AR97" s="148">
        <f>GDAM_PXI!N97</f>
        <v>0</v>
      </c>
      <c r="AS97">
        <f>HPX!H97</f>
        <v>0</v>
      </c>
      <c r="AT97">
        <f>HPX!N97</f>
        <v>0</v>
      </c>
      <c r="AU97">
        <v>95</v>
      </c>
    </row>
    <row r="98" spans="1:47">
      <c r="A98" t="s">
        <v>140</v>
      </c>
      <c r="D98">
        <f>TWEPL!P98</f>
        <v>10.76376</v>
      </c>
      <c r="E98">
        <f>GT_NG!P98</f>
        <v>14.815838247683237</v>
      </c>
      <c r="F98">
        <f>GT_Spot!P98</f>
        <v>0</v>
      </c>
      <c r="G98">
        <f>PPCL_NG!P98</f>
        <v>0</v>
      </c>
      <c r="H98">
        <f>PPCL_Spot!P98</f>
        <v>0</v>
      </c>
      <c r="I98">
        <f>Bawana_NG!P98</f>
        <v>84.996070454440385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BRPL_ISGS_exbus!DM98</f>
        <v>719.06525190950106</v>
      </c>
      <c r="P98" s="36">
        <v>117.5</v>
      </c>
      <c r="Q98" s="36">
        <v>38.089999999999996</v>
      </c>
      <c r="R98" s="38">
        <v>0</v>
      </c>
      <c r="S98" s="38">
        <v>0</v>
      </c>
      <c r="T98" s="37">
        <f>SUMPRODUCT(LTA!J98:AN98,LTA!J$101:AN$101,LTA!J$103:AN$103)</f>
        <v>13.33</v>
      </c>
      <c r="U98" s="37">
        <f>SUMPRODUCT(LTA!J98:AN98,LTA!J$102:AN$102,LTA!J$103:AN$103)</f>
        <v>40.04</v>
      </c>
      <c r="V98" s="66">
        <f>SUMPRODUCT(MTOA!B98:G98,MTOA!B$102:G$102,MTOA!B$103:G$103)</f>
        <v>0</v>
      </c>
      <c r="W98" s="66">
        <f>SUMPRODUCT(MTOA!B98:G98,MTOA!B$101:G$101,MTOA!B$103:G$103)</f>
        <v>0</v>
      </c>
      <c r="X98">
        <v>0</v>
      </c>
      <c r="Y98" s="34">
        <f>IEX!H98</f>
        <v>0</v>
      </c>
      <c r="Z98" s="34">
        <f>IEX!N98</f>
        <v>0</v>
      </c>
      <c r="AA98" s="75">
        <f>STOA!H98</f>
        <v>0.43</v>
      </c>
      <c r="AB98" s="75">
        <f>-STOA!N98</f>
        <v>-192.52999999999997</v>
      </c>
      <c r="AC98">
        <f t="shared" si="3"/>
        <v>10.70606772991054</v>
      </c>
      <c r="AD98">
        <f t="shared" si="4"/>
        <v>877.13485288171444</v>
      </c>
      <c r="AE98">
        <f>'IDT-1'!B98</f>
        <v>0</v>
      </c>
      <c r="AF98" s="24"/>
      <c r="AG98">
        <f t="shared" si="5"/>
        <v>877.13485288171444</v>
      </c>
      <c r="AI98" s="34">
        <f>PXIL!H98</f>
        <v>0</v>
      </c>
      <c r="AJ98" s="34">
        <f>PXIL!N98</f>
        <v>0</v>
      </c>
      <c r="AK98" s="34">
        <f>RTM_IEX!H98</f>
        <v>41.34</v>
      </c>
      <c r="AL98" s="34">
        <f>RTM_IEX!N98</f>
        <v>0</v>
      </c>
      <c r="AM98" s="34">
        <f>RTM_PXI!H98</f>
        <v>0</v>
      </c>
      <c r="AN98" s="34">
        <f>RTM_PXI!N98</f>
        <v>0</v>
      </c>
      <c r="AO98" s="148">
        <f>GDAM_IEX!H98</f>
        <v>0</v>
      </c>
      <c r="AP98" s="148">
        <f>GDAM_IEX!N98</f>
        <v>0</v>
      </c>
      <c r="AQ98" s="148">
        <f>GDAM_PXI!H98</f>
        <v>0</v>
      </c>
      <c r="AR98" s="148">
        <f>GDAM_PXI!N98</f>
        <v>0</v>
      </c>
      <c r="AS98">
        <f>HPX!H98</f>
        <v>0</v>
      </c>
      <c r="AT98">
        <f>HPX!N98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0.25742283000000049</v>
      </c>
      <c r="E99">
        <f t="shared" si="6"/>
        <v>0.29821763066239071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2.1891839603814405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21.01827596446741</v>
      </c>
      <c r="P99" s="36">
        <f t="shared" si="6"/>
        <v>2.6060611840737851</v>
      </c>
      <c r="Q99" s="36">
        <f t="shared" si="6"/>
        <v>0.79415897637633681</v>
      </c>
      <c r="R99" s="38">
        <f t="shared" si="6"/>
        <v>0.44431743132936202</v>
      </c>
      <c r="S99" s="38">
        <f t="shared" si="6"/>
        <v>0</v>
      </c>
      <c r="T99" s="37">
        <f t="shared" si="6"/>
        <v>3.8345174999999991</v>
      </c>
      <c r="U99" s="37">
        <f t="shared" si="6"/>
        <v>1.0124799999999996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0.56532500000000019</v>
      </c>
      <c r="Z99" s="34">
        <f t="shared" si="6"/>
        <v>0</v>
      </c>
      <c r="AA99" s="75">
        <f t="shared" si="6"/>
        <v>1.3159999999999991E-2</v>
      </c>
      <c r="AB99" s="75">
        <f t="shared" si="6"/>
        <v>-5.3354399999999975</v>
      </c>
      <c r="AC99">
        <f t="shared" si="6"/>
        <v>0.33433144988552188</v>
      </c>
      <c r="AD99">
        <f t="shared" si="6"/>
        <v>28.279884027405203</v>
      </c>
      <c r="AE99">
        <f t="shared" si="6"/>
        <v>0.74554199999999993</v>
      </c>
      <c r="AG99">
        <f t="shared" si="6"/>
        <v>29.025426027405196</v>
      </c>
      <c r="AI99">
        <f t="shared" si="6"/>
        <v>9.6129999999999993E-2</v>
      </c>
      <c r="AJ99">
        <f t="shared" si="6"/>
        <v>0</v>
      </c>
      <c r="AK99">
        <f t="shared" si="6"/>
        <v>0.98550749999999998</v>
      </c>
      <c r="AL99">
        <f t="shared" si="6"/>
        <v>-0.23449999999999999</v>
      </c>
      <c r="AM99">
        <f t="shared" si="6"/>
        <v>0</v>
      </c>
      <c r="AN99">
        <f t="shared" si="6"/>
        <v>0</v>
      </c>
      <c r="AO99">
        <f t="shared" si="6"/>
        <v>6.9397499999999987E-2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2"/>
      <c r="AU101" s="33"/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2"/>
      <c r="AU102" s="33"/>
    </row>
    <row r="106" spans="1:47">
      <c r="K106">
        <f>96*5</f>
        <v>480</v>
      </c>
    </row>
  </sheetData>
  <mergeCells count="38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Z1:Z2"/>
    <mergeCell ref="O1:O2"/>
    <mergeCell ref="X1:X2"/>
    <mergeCell ref="R1:R2"/>
    <mergeCell ref="S1:S2"/>
    <mergeCell ref="H1:H2"/>
    <mergeCell ref="B1:B2"/>
    <mergeCell ref="D1:D2"/>
    <mergeCell ref="G1:G2"/>
    <mergeCell ref="E1:E2"/>
    <mergeCell ref="F1:F2"/>
    <mergeCell ref="C1:C2"/>
    <mergeCell ref="AS1:AS2"/>
    <mergeCell ref="AT1:AT2"/>
    <mergeCell ref="K1:K2"/>
    <mergeCell ref="J1:J2"/>
    <mergeCell ref="I1:I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P116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Q13" sqref="Q13"/>
    </sheetView>
  </sheetViews>
  <sheetFormatPr defaultRowHeight="15"/>
  <cols>
    <col min="1" max="1" width="17.5703125" customWidth="1"/>
    <col min="9" max="9" width="9.140625" style="112"/>
  </cols>
  <sheetData>
    <row r="1" spans="1:16">
      <c r="A1" s="29">
        <f>Losses!B1</f>
        <v>45269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s="112" t="s">
        <v>449</v>
      </c>
    </row>
    <row r="2" spans="1:16">
      <c r="A2" t="s">
        <v>0</v>
      </c>
      <c r="B2" s="144">
        <v>43.923809523809531</v>
      </c>
      <c r="C2" s="144">
        <v>25.4</v>
      </c>
      <c r="D2" s="144">
        <v>30.676190476190474</v>
      </c>
      <c r="E2" s="144">
        <v>0</v>
      </c>
      <c r="F2" s="1">
        <v>0</v>
      </c>
      <c r="G2" s="1">
        <v>0</v>
      </c>
      <c r="H2">
        <f>SUM(B2:G2)</f>
        <v>100</v>
      </c>
      <c r="I2" s="112">
        <v>0</v>
      </c>
      <c r="J2" s="24">
        <v>1</v>
      </c>
      <c r="L2" t="s">
        <v>483</v>
      </c>
    </row>
    <row r="3" spans="1:16">
      <c r="A3" t="s">
        <v>1</v>
      </c>
      <c r="B3" s="144">
        <v>43.923809523809531</v>
      </c>
      <c r="C3" s="144">
        <v>25.4</v>
      </c>
      <c r="D3" s="144">
        <v>30.676190476190474</v>
      </c>
      <c r="E3" s="144">
        <v>0</v>
      </c>
      <c r="F3" s="1">
        <v>0</v>
      </c>
      <c r="G3" s="1">
        <v>0</v>
      </c>
      <c r="H3">
        <f t="shared" ref="H3:H56" si="0">SUM(B3:G3)</f>
        <v>100</v>
      </c>
      <c r="I3" s="112">
        <v>0</v>
      </c>
      <c r="J3" s="24">
        <v>2</v>
      </c>
      <c r="L3" s="38"/>
      <c r="M3" s="38"/>
      <c r="N3" s="38"/>
      <c r="O3" s="38"/>
    </row>
    <row r="4" spans="1:16">
      <c r="A4" t="s">
        <v>2</v>
      </c>
      <c r="B4" s="144">
        <v>43.923809523809531</v>
      </c>
      <c r="C4" s="144">
        <v>25.4</v>
      </c>
      <c r="D4" s="144">
        <v>30.676190476190474</v>
      </c>
      <c r="E4" s="144">
        <v>0</v>
      </c>
      <c r="F4" s="1">
        <v>0</v>
      </c>
      <c r="G4" s="1">
        <v>0</v>
      </c>
      <c r="H4">
        <f t="shared" si="0"/>
        <v>100</v>
      </c>
      <c r="I4" s="112">
        <v>0</v>
      </c>
      <c r="J4" s="24">
        <v>3</v>
      </c>
    </row>
    <row r="5" spans="1:16">
      <c r="A5" t="s">
        <v>3</v>
      </c>
      <c r="B5" s="144">
        <v>43.9171899050544</v>
      </c>
      <c r="C5" s="144">
        <v>25.389281795385742</v>
      </c>
      <c r="D5" s="144">
        <v>30.689253135955656</v>
      </c>
      <c r="E5" s="144">
        <v>0</v>
      </c>
      <c r="F5" s="1">
        <v>0</v>
      </c>
      <c r="G5" s="1">
        <v>0</v>
      </c>
      <c r="H5" s="1">
        <f t="shared" ref="H5:H10" si="1">SUM(B5:G5)</f>
        <v>99.995724836395794</v>
      </c>
      <c r="I5" s="112">
        <v>0</v>
      </c>
      <c r="J5" s="24">
        <v>4</v>
      </c>
    </row>
    <row r="6" spans="1:16">
      <c r="A6" t="s">
        <v>4</v>
      </c>
      <c r="B6" s="144">
        <v>43.9171899050544</v>
      </c>
      <c r="C6" s="144">
        <v>25.389281795385742</v>
      </c>
      <c r="D6" s="144">
        <v>30.689253135955656</v>
      </c>
      <c r="E6" s="144">
        <v>0</v>
      </c>
      <c r="F6" s="1">
        <v>0</v>
      </c>
      <c r="G6" s="1">
        <v>0</v>
      </c>
      <c r="H6" s="1">
        <f t="shared" si="1"/>
        <v>99.995724836395794</v>
      </c>
      <c r="I6" s="112">
        <v>0</v>
      </c>
      <c r="J6" s="24">
        <v>5</v>
      </c>
      <c r="P6" s="166"/>
    </row>
    <row r="7" spans="1:16">
      <c r="A7" t="s">
        <v>5</v>
      </c>
      <c r="B7" s="144">
        <v>43.9171899050544</v>
      </c>
      <c r="C7" s="144">
        <v>25.389281795385742</v>
      </c>
      <c r="D7" s="144">
        <v>30.689253135955656</v>
      </c>
      <c r="E7" s="144">
        <v>0</v>
      </c>
      <c r="F7" s="1">
        <v>0</v>
      </c>
      <c r="G7" s="1">
        <v>0</v>
      </c>
      <c r="H7" s="1">
        <f t="shared" si="1"/>
        <v>99.995724836395794</v>
      </c>
      <c r="I7" s="112">
        <v>0</v>
      </c>
      <c r="J7" s="24">
        <v>6</v>
      </c>
      <c r="P7" s="166"/>
    </row>
    <row r="8" spans="1:16">
      <c r="A8" t="s">
        <v>10</v>
      </c>
      <c r="B8" s="144">
        <v>43.917189905054421</v>
      </c>
      <c r="C8" s="144">
        <v>25.389281795385742</v>
      </c>
      <c r="D8" s="144">
        <v>30.689253135955656</v>
      </c>
      <c r="E8" s="144">
        <v>0</v>
      </c>
      <c r="F8" s="1">
        <v>0</v>
      </c>
      <c r="G8" s="1">
        <v>0</v>
      </c>
      <c r="H8" s="1">
        <f t="shared" si="1"/>
        <v>99.995724836395823</v>
      </c>
      <c r="I8" s="112">
        <v>0</v>
      </c>
      <c r="J8" s="24">
        <v>7</v>
      </c>
      <c r="P8" s="166"/>
    </row>
    <row r="9" spans="1:16">
      <c r="A9" t="s">
        <v>11</v>
      </c>
      <c r="B9" s="144">
        <v>43.917189905054421</v>
      </c>
      <c r="C9" s="144">
        <v>25.389281795385742</v>
      </c>
      <c r="D9" s="144">
        <v>30.689253135955656</v>
      </c>
      <c r="E9" s="144">
        <v>0</v>
      </c>
      <c r="F9" s="1">
        <v>0</v>
      </c>
      <c r="G9" s="1">
        <v>0</v>
      </c>
      <c r="H9" s="1">
        <f t="shared" si="1"/>
        <v>99.995724836395823</v>
      </c>
      <c r="I9" s="112">
        <v>0</v>
      </c>
      <c r="J9" s="24">
        <v>8</v>
      </c>
    </row>
    <row r="10" spans="1:16">
      <c r="A10" t="s">
        <v>12</v>
      </c>
      <c r="B10" s="144">
        <v>43.917189905054421</v>
      </c>
      <c r="C10" s="144">
        <v>25.389281795385742</v>
      </c>
      <c r="D10" s="144">
        <v>30.689253135955656</v>
      </c>
      <c r="E10" s="144">
        <v>0</v>
      </c>
      <c r="F10" s="1">
        <v>0</v>
      </c>
      <c r="G10" s="1">
        <v>0</v>
      </c>
      <c r="H10" s="1">
        <f t="shared" si="1"/>
        <v>99.995724836395823</v>
      </c>
      <c r="I10" s="112">
        <v>0</v>
      </c>
      <c r="J10" s="24">
        <v>9</v>
      </c>
    </row>
    <row r="11" spans="1:16">
      <c r="A11" t="s">
        <v>14</v>
      </c>
      <c r="B11" s="155">
        <v>74.599999999999994</v>
      </c>
      <c r="C11" s="155">
        <v>24.030000000000005</v>
      </c>
      <c r="D11" s="155">
        <v>1.37</v>
      </c>
      <c r="E11" s="155">
        <v>0</v>
      </c>
      <c r="F11" s="1">
        <v>0</v>
      </c>
      <c r="G11" s="1">
        <v>0</v>
      </c>
      <c r="H11">
        <f t="shared" si="0"/>
        <v>100</v>
      </c>
      <c r="I11" s="112">
        <v>0</v>
      </c>
      <c r="J11" s="24">
        <v>10</v>
      </c>
      <c r="L11" s="36"/>
      <c r="M11" s="36"/>
    </row>
    <row r="12" spans="1:16">
      <c r="A12" t="s">
        <v>18</v>
      </c>
      <c r="B12" s="136">
        <v>1.4430014430014431</v>
      </c>
      <c r="C12" s="136">
        <v>9.9869985569985573</v>
      </c>
      <c r="D12" s="136">
        <v>88.57</v>
      </c>
      <c r="E12" s="136">
        <v>0</v>
      </c>
      <c r="F12" s="1">
        <v>0</v>
      </c>
      <c r="G12" s="1">
        <v>0</v>
      </c>
      <c r="H12">
        <f t="shared" si="0"/>
        <v>100</v>
      </c>
      <c r="I12" s="112">
        <v>0</v>
      </c>
      <c r="J12" s="24">
        <v>11</v>
      </c>
      <c r="L12" s="36"/>
      <c r="M12" s="112"/>
    </row>
    <row r="13" spans="1:16">
      <c r="A13" t="s">
        <v>27</v>
      </c>
      <c r="B13" s="145">
        <v>69.319999999999993</v>
      </c>
      <c r="C13" s="145">
        <v>0</v>
      </c>
      <c r="D13" s="145">
        <v>30.680000000000003</v>
      </c>
      <c r="E13" s="145">
        <v>0</v>
      </c>
      <c r="F13" s="1">
        <v>0</v>
      </c>
      <c r="G13" s="1">
        <v>0</v>
      </c>
      <c r="H13">
        <f t="shared" si="0"/>
        <v>100</v>
      </c>
      <c r="I13" s="112">
        <v>0</v>
      </c>
      <c r="J13" s="24">
        <v>12</v>
      </c>
    </row>
    <row r="14" spans="1:16">
      <c r="A14" t="s">
        <v>28</v>
      </c>
      <c r="B14" s="145">
        <v>43.920634920634924</v>
      </c>
      <c r="C14" s="145">
        <v>25.396825396825395</v>
      </c>
      <c r="D14" s="145">
        <v>30.682539682539677</v>
      </c>
      <c r="E14" s="145">
        <v>0</v>
      </c>
      <c r="F14" s="1">
        <v>0</v>
      </c>
      <c r="G14" s="1">
        <v>0</v>
      </c>
      <c r="H14">
        <f t="shared" si="0"/>
        <v>100</v>
      </c>
      <c r="I14" s="112">
        <v>0</v>
      </c>
      <c r="J14" s="24">
        <v>13</v>
      </c>
    </row>
    <row r="15" spans="1:16">
      <c r="A15" t="s">
        <v>29</v>
      </c>
      <c r="B15" s="163">
        <v>59.260101584413619</v>
      </c>
      <c r="C15" s="163">
        <v>40.739898415586389</v>
      </c>
      <c r="D15" s="145">
        <v>0</v>
      </c>
      <c r="E15" s="163">
        <v>0</v>
      </c>
      <c r="F15" s="1">
        <v>0</v>
      </c>
      <c r="G15" s="1">
        <v>0</v>
      </c>
      <c r="H15">
        <f t="shared" si="0"/>
        <v>100</v>
      </c>
      <c r="I15" s="112">
        <v>0</v>
      </c>
      <c r="J15" s="24">
        <v>14</v>
      </c>
    </row>
    <row r="16" spans="1:16">
      <c r="A16" t="s">
        <v>33</v>
      </c>
      <c r="B16" s="144">
        <v>19.759999999999998</v>
      </c>
      <c r="C16" s="144">
        <v>49.56</v>
      </c>
      <c r="D16" s="144">
        <v>30.680000000000003</v>
      </c>
      <c r="E16" s="144">
        <v>0</v>
      </c>
      <c r="F16" s="1">
        <v>0</v>
      </c>
      <c r="G16" s="1">
        <v>0</v>
      </c>
      <c r="H16">
        <f t="shared" si="0"/>
        <v>100</v>
      </c>
      <c r="I16" s="112">
        <v>0</v>
      </c>
      <c r="J16" s="24">
        <v>15</v>
      </c>
    </row>
    <row r="17" spans="1:15">
      <c r="A17" t="s">
        <v>38</v>
      </c>
      <c r="B17" s="154">
        <v>43.922942206654994</v>
      </c>
      <c r="C17" s="154">
        <v>25.39404553415061</v>
      </c>
      <c r="D17" s="154">
        <v>30.683012259194399</v>
      </c>
      <c r="E17" s="154">
        <v>0</v>
      </c>
      <c r="F17" s="1">
        <v>0</v>
      </c>
      <c r="G17" s="1">
        <v>0</v>
      </c>
      <c r="H17">
        <f t="shared" si="0"/>
        <v>100</v>
      </c>
      <c r="I17" s="112">
        <v>0</v>
      </c>
      <c r="J17" s="24">
        <v>16</v>
      </c>
    </row>
    <row r="18" spans="1:15">
      <c r="A18" t="s">
        <v>39</v>
      </c>
      <c r="B18" s="154">
        <v>43.919571045576404</v>
      </c>
      <c r="C18" s="154">
        <v>25.400357462019656</v>
      </c>
      <c r="D18" s="154">
        <v>30.680071492403926</v>
      </c>
      <c r="E18" s="154">
        <v>0</v>
      </c>
      <c r="F18" s="1">
        <v>0</v>
      </c>
      <c r="G18" s="1">
        <v>0</v>
      </c>
      <c r="H18">
        <f t="shared" si="0"/>
        <v>99.999999999999986</v>
      </c>
      <c r="I18" s="112">
        <v>0</v>
      </c>
      <c r="J18" s="24">
        <v>17</v>
      </c>
    </row>
    <row r="19" spans="1:15">
      <c r="A19" t="s">
        <v>40</v>
      </c>
      <c r="B19" s="144">
        <v>43.929519671735463</v>
      </c>
      <c r="C19" s="144">
        <v>25.412916795972556</v>
      </c>
      <c r="D19" s="144">
        <v>30.679942070963072</v>
      </c>
      <c r="E19" s="144">
        <v>0</v>
      </c>
      <c r="F19" s="1">
        <v>0</v>
      </c>
      <c r="G19" s="1">
        <v>0</v>
      </c>
      <c r="H19" s="1">
        <f>SUM(B19:G19)</f>
        <v>100.02237853867109</v>
      </c>
      <c r="I19" s="112">
        <v>0</v>
      </c>
      <c r="J19" s="24">
        <v>18</v>
      </c>
    </row>
    <row r="20" spans="1:15">
      <c r="A20" t="s">
        <v>41</v>
      </c>
      <c r="B20" s="144"/>
      <c r="C20" s="144"/>
      <c r="D20" s="144"/>
      <c r="E20" s="144"/>
      <c r="F20" s="1"/>
      <c r="G20" s="1">
        <v>0</v>
      </c>
      <c r="H20">
        <f t="shared" si="0"/>
        <v>0</v>
      </c>
      <c r="I20" s="112">
        <v>0</v>
      </c>
      <c r="J20" s="24">
        <v>19</v>
      </c>
      <c r="L20" s="38"/>
    </row>
    <row r="21" spans="1:15">
      <c r="A21" t="s">
        <v>31</v>
      </c>
      <c r="B21" s="146">
        <v>14.832000000000001</v>
      </c>
      <c r="C21" s="146">
        <v>79.031999999999996</v>
      </c>
      <c r="D21" s="146">
        <v>6.1360000000000001</v>
      </c>
      <c r="E21" s="1">
        <v>0</v>
      </c>
      <c r="F21" s="1">
        <v>0</v>
      </c>
      <c r="G21" s="1">
        <v>0</v>
      </c>
      <c r="H21" s="1">
        <f>SUM(B21:G21)</f>
        <v>100</v>
      </c>
      <c r="I21" s="112">
        <v>0</v>
      </c>
      <c r="J21" s="24">
        <v>20</v>
      </c>
      <c r="L21" s="112" t="s">
        <v>523</v>
      </c>
      <c r="M21" s="112"/>
    </row>
    <row r="22" spans="1:15">
      <c r="A22" t="s">
        <v>17</v>
      </c>
      <c r="B22" s="144">
        <v>43.920863309352526</v>
      </c>
      <c r="C22" s="144">
        <v>25.39568345323741</v>
      </c>
      <c r="D22" s="144">
        <v>30.683453237410074</v>
      </c>
      <c r="E22" s="144">
        <v>0</v>
      </c>
      <c r="F22" s="144">
        <v>0</v>
      </c>
      <c r="G22" s="144">
        <v>0</v>
      </c>
      <c r="H22" s="37">
        <f t="shared" si="0"/>
        <v>100.00000000000001</v>
      </c>
      <c r="I22" s="112">
        <v>0</v>
      </c>
      <c r="J22" s="24">
        <v>21</v>
      </c>
      <c r="K22" s="37"/>
      <c r="L22" s="37"/>
      <c r="M22" s="37"/>
      <c r="N22" s="37"/>
      <c r="O22" s="37"/>
    </row>
    <row r="23" spans="1:15">
      <c r="A23" t="s">
        <v>19</v>
      </c>
      <c r="B23" s="144">
        <v>43.92209931748647</v>
      </c>
      <c r="C23" s="144">
        <v>25.403624382207578</v>
      </c>
      <c r="D23" s="144">
        <v>30.675453047775953</v>
      </c>
      <c r="E23" s="144">
        <v>0</v>
      </c>
      <c r="F23" s="144">
        <v>0</v>
      </c>
      <c r="G23" s="1">
        <v>0</v>
      </c>
      <c r="H23" s="1">
        <f>SUM(B23:G23)</f>
        <v>100.00117674747</v>
      </c>
      <c r="I23" s="112">
        <v>0</v>
      </c>
      <c r="J23" s="24">
        <v>22</v>
      </c>
    </row>
    <row r="24" spans="1:15">
      <c r="A24" t="s">
        <v>20</v>
      </c>
      <c r="B24" s="144">
        <v>43.92209931748647</v>
      </c>
      <c r="C24" s="144">
        <v>25.403624382207578</v>
      </c>
      <c r="D24" s="144">
        <v>30.675453047775953</v>
      </c>
      <c r="E24" s="144">
        <v>0</v>
      </c>
      <c r="F24" s="144">
        <v>0</v>
      </c>
      <c r="G24" s="1">
        <v>0</v>
      </c>
      <c r="H24" s="1">
        <f>SUM(B24:G24)</f>
        <v>100.00117674747</v>
      </c>
      <c r="I24" s="112">
        <v>0</v>
      </c>
      <c r="J24" s="24">
        <v>23</v>
      </c>
    </row>
    <row r="25" spans="1:15">
      <c r="A25" t="s">
        <v>13</v>
      </c>
      <c r="B25" s="144">
        <v>0</v>
      </c>
      <c r="C25" s="144">
        <v>0</v>
      </c>
      <c r="D25" s="144">
        <v>0</v>
      </c>
      <c r="E25" s="144">
        <v>0</v>
      </c>
      <c r="F25" s="144">
        <v>0</v>
      </c>
      <c r="G25" s="1">
        <v>0</v>
      </c>
      <c r="H25">
        <f t="shared" si="0"/>
        <v>0</v>
      </c>
      <c r="I25" s="112">
        <v>0</v>
      </c>
      <c r="J25" s="24">
        <v>24</v>
      </c>
    </row>
    <row r="26" spans="1:15">
      <c r="A26" t="s">
        <v>6</v>
      </c>
      <c r="B26" s="144">
        <v>43.918181818181807</v>
      </c>
      <c r="C26" s="144">
        <v>25.4</v>
      </c>
      <c r="D26" s="144">
        <v>30.681818181818183</v>
      </c>
      <c r="E26" s="144">
        <v>0</v>
      </c>
      <c r="F26" s="144">
        <v>0</v>
      </c>
      <c r="G26" s="1">
        <v>0</v>
      </c>
      <c r="H26">
        <f t="shared" si="0"/>
        <v>100</v>
      </c>
      <c r="I26" s="112">
        <v>1</v>
      </c>
      <c r="J26" s="24">
        <v>25</v>
      </c>
    </row>
    <row r="27" spans="1:15">
      <c r="A27" t="s">
        <v>7</v>
      </c>
      <c r="B27" s="1">
        <v>43.924050632911403</v>
      </c>
      <c r="C27" s="1">
        <v>25.39849976558838</v>
      </c>
      <c r="D27" s="1">
        <v>30.675105485232066</v>
      </c>
      <c r="E27" s="1">
        <v>0</v>
      </c>
      <c r="F27" s="1">
        <v>0</v>
      </c>
      <c r="G27" s="1">
        <v>0</v>
      </c>
      <c r="H27" s="1">
        <f>SUM(B27:G27)</f>
        <v>99.997655883731852</v>
      </c>
      <c r="I27" s="112">
        <v>1</v>
      </c>
      <c r="J27" s="24">
        <v>26</v>
      </c>
    </row>
    <row r="28" spans="1:15">
      <c r="A28" t="s">
        <v>8</v>
      </c>
      <c r="B28" s="144">
        <v>43.915978994748677</v>
      </c>
      <c r="C28" s="144">
        <v>25.4013503375844</v>
      </c>
      <c r="D28" s="144">
        <v>30.682670667666912</v>
      </c>
      <c r="E28" s="144">
        <v>0</v>
      </c>
      <c r="F28" s="1">
        <v>0</v>
      </c>
      <c r="G28" s="1">
        <v>0</v>
      </c>
      <c r="H28">
        <f t="shared" si="0"/>
        <v>99.999999999999986</v>
      </c>
      <c r="I28" s="112">
        <v>1</v>
      </c>
      <c r="J28" s="24">
        <v>27</v>
      </c>
      <c r="L28" s="37"/>
    </row>
    <row r="29" spans="1:15">
      <c r="A29" t="s">
        <v>9</v>
      </c>
      <c r="B29" s="144">
        <v>43.921784199780113</v>
      </c>
      <c r="C29" s="144">
        <v>25.396576095492378</v>
      </c>
      <c r="D29" s="144">
        <v>30.681639704727502</v>
      </c>
      <c r="E29" s="144">
        <v>0</v>
      </c>
      <c r="F29" s="1">
        <v>0</v>
      </c>
      <c r="G29" s="1">
        <v>0</v>
      </c>
      <c r="H29">
        <f t="shared" si="0"/>
        <v>100</v>
      </c>
      <c r="I29" s="112">
        <v>1</v>
      </c>
      <c r="J29" s="24">
        <v>28</v>
      </c>
      <c r="L29" s="37"/>
    </row>
    <row r="30" spans="1:15">
      <c r="A30" t="s">
        <v>15</v>
      </c>
      <c r="B30" s="145">
        <v>43.921271763815298</v>
      </c>
      <c r="C30" s="145">
        <v>25.397426192278576</v>
      </c>
      <c r="D30" s="145">
        <v>30.681302043906133</v>
      </c>
      <c r="E30" s="145">
        <v>0</v>
      </c>
      <c r="F30" s="1">
        <v>0</v>
      </c>
      <c r="G30" s="1">
        <v>0</v>
      </c>
      <c r="H30">
        <f t="shared" si="0"/>
        <v>100</v>
      </c>
      <c r="I30" s="112">
        <v>1</v>
      </c>
      <c r="J30" s="24">
        <v>29</v>
      </c>
      <c r="L30" s="37"/>
    </row>
    <row r="31" spans="1:15">
      <c r="A31" t="s">
        <v>16</v>
      </c>
      <c r="B31" s="145">
        <v>43.920498830865164</v>
      </c>
      <c r="C31" s="145">
        <v>25.401402961808262</v>
      </c>
      <c r="D31" s="145">
        <v>30.678098207326581</v>
      </c>
      <c r="E31" s="145">
        <v>0</v>
      </c>
      <c r="F31" s="1">
        <v>0</v>
      </c>
      <c r="G31" s="1">
        <v>0</v>
      </c>
      <c r="H31">
        <f t="shared" si="0"/>
        <v>100.00000000000001</v>
      </c>
      <c r="I31" s="112">
        <v>1</v>
      </c>
      <c r="J31" s="24">
        <v>30</v>
      </c>
    </row>
    <row r="32" spans="1:15">
      <c r="A32" t="s">
        <v>21</v>
      </c>
      <c r="B32" s="144">
        <v>69.320486815415833</v>
      </c>
      <c r="C32" s="144">
        <v>0</v>
      </c>
      <c r="D32" s="144">
        <v>30.679513184584177</v>
      </c>
      <c r="E32" s="144">
        <v>0</v>
      </c>
      <c r="F32" s="1">
        <v>0</v>
      </c>
      <c r="G32" s="1">
        <v>0</v>
      </c>
      <c r="H32">
        <f t="shared" si="0"/>
        <v>100.00000000000001</v>
      </c>
      <c r="I32" s="112">
        <v>1</v>
      </c>
      <c r="J32" s="24">
        <v>31</v>
      </c>
    </row>
    <row r="33" spans="1:12">
      <c r="A33" s="112" t="s">
        <v>22</v>
      </c>
      <c r="B33" s="154">
        <v>69.320000000000007</v>
      </c>
      <c r="C33" s="154">
        <v>0</v>
      </c>
      <c r="D33" s="154">
        <v>30.680000000000003</v>
      </c>
      <c r="E33" s="154">
        <v>0</v>
      </c>
      <c r="F33" s="1">
        <v>0</v>
      </c>
      <c r="G33" s="1">
        <v>0</v>
      </c>
      <c r="H33">
        <f t="shared" si="0"/>
        <v>100.00000000000001</v>
      </c>
      <c r="I33" s="112">
        <v>1</v>
      </c>
      <c r="J33" s="24">
        <v>32</v>
      </c>
      <c r="L33" t="s">
        <v>485</v>
      </c>
    </row>
    <row r="34" spans="1:12">
      <c r="A34" s="112" t="s">
        <v>23</v>
      </c>
      <c r="B34" s="154">
        <v>43.919746568109815</v>
      </c>
      <c r="C34" s="154">
        <v>25.400211193241816</v>
      </c>
      <c r="D34" s="154">
        <v>30.680042238648365</v>
      </c>
      <c r="E34" s="154">
        <v>0</v>
      </c>
      <c r="F34" s="1">
        <v>0</v>
      </c>
      <c r="G34" s="1">
        <v>0</v>
      </c>
      <c r="H34">
        <f t="shared" si="0"/>
        <v>100</v>
      </c>
      <c r="I34" s="112">
        <v>1</v>
      </c>
      <c r="J34" s="24">
        <v>33</v>
      </c>
      <c r="L34" t="s">
        <v>484</v>
      </c>
    </row>
    <row r="35" spans="1:12">
      <c r="A35" t="s">
        <v>24</v>
      </c>
      <c r="B35" s="154">
        <v>43.919874312647281</v>
      </c>
      <c r="C35" s="154">
        <v>25.396700706991364</v>
      </c>
      <c r="D35" s="154">
        <v>30.683424980361352</v>
      </c>
      <c r="E35" s="154">
        <v>0</v>
      </c>
      <c r="F35" s="1">
        <v>0</v>
      </c>
      <c r="G35" s="1">
        <v>0</v>
      </c>
      <c r="H35">
        <f t="shared" si="0"/>
        <v>100</v>
      </c>
      <c r="I35" s="112">
        <v>1</v>
      </c>
      <c r="J35" s="24">
        <v>34</v>
      </c>
    </row>
    <row r="36" spans="1:12">
      <c r="A36" s="112" t="s">
        <v>25</v>
      </c>
      <c r="B36" s="154">
        <v>0</v>
      </c>
      <c r="C36" s="154">
        <v>0</v>
      </c>
      <c r="D36" s="154">
        <v>0</v>
      </c>
      <c r="E36" s="154">
        <v>0</v>
      </c>
      <c r="F36" s="1">
        <v>0</v>
      </c>
      <c r="G36" s="1">
        <v>0</v>
      </c>
      <c r="H36">
        <f t="shared" si="0"/>
        <v>0</v>
      </c>
      <c r="I36" s="112">
        <v>1</v>
      </c>
      <c r="J36" s="24">
        <v>35</v>
      </c>
      <c r="L36" t="s">
        <v>487</v>
      </c>
    </row>
    <row r="37" spans="1:12">
      <c r="A37" s="112" t="s">
        <v>26</v>
      </c>
      <c r="B37" s="154">
        <v>43.924349881796701</v>
      </c>
      <c r="C37" s="154">
        <v>25.397951142631996</v>
      </c>
      <c r="D37" s="154">
        <v>30.677698975571317</v>
      </c>
      <c r="E37" s="154">
        <v>0</v>
      </c>
      <c r="F37" s="1">
        <v>0</v>
      </c>
      <c r="G37" s="1">
        <v>0</v>
      </c>
      <c r="H37">
        <f t="shared" si="0"/>
        <v>100.00000000000001</v>
      </c>
      <c r="I37" s="112">
        <v>1</v>
      </c>
      <c r="J37" s="24">
        <v>36</v>
      </c>
      <c r="L37" t="s">
        <v>486</v>
      </c>
    </row>
    <row r="38" spans="1:12">
      <c r="A38" s="112" t="s">
        <v>30</v>
      </c>
      <c r="B38" s="154">
        <v>74.604130808950075</v>
      </c>
      <c r="C38" s="154">
        <v>25.395869191049918</v>
      </c>
      <c r="D38" s="154">
        <v>0</v>
      </c>
      <c r="E38" s="154">
        <v>0</v>
      </c>
      <c r="F38" s="154">
        <v>0</v>
      </c>
      <c r="G38" s="1">
        <v>0</v>
      </c>
      <c r="H38">
        <f t="shared" si="0"/>
        <v>100</v>
      </c>
      <c r="I38" s="112">
        <v>1</v>
      </c>
      <c r="J38" s="24">
        <v>37</v>
      </c>
    </row>
    <row r="39" spans="1:12">
      <c r="A39" s="112" t="s">
        <v>32</v>
      </c>
      <c r="B39" s="136">
        <v>43.915978994748684</v>
      </c>
      <c r="C39" s="136">
        <v>25.4013503375844</v>
      </c>
      <c r="D39" s="136">
        <v>30.682670667666915</v>
      </c>
      <c r="E39" s="136">
        <v>0</v>
      </c>
      <c r="F39" s="1">
        <v>0</v>
      </c>
      <c r="G39" s="1">
        <v>0</v>
      </c>
      <c r="H39">
        <f t="shared" si="0"/>
        <v>100</v>
      </c>
      <c r="I39" s="112">
        <v>1</v>
      </c>
      <c r="J39" s="24">
        <v>38</v>
      </c>
    </row>
    <row r="40" spans="1:12">
      <c r="A40" t="s">
        <v>34</v>
      </c>
      <c r="B40" s="1">
        <v>0</v>
      </c>
      <c r="C40" s="1">
        <v>0</v>
      </c>
      <c r="D40" s="1">
        <v>100</v>
      </c>
      <c r="E40" s="1">
        <v>0</v>
      </c>
      <c r="F40" s="1">
        <v>0</v>
      </c>
      <c r="G40" s="1">
        <v>0</v>
      </c>
      <c r="H40" s="167">
        <f>SUM(B40:G40)</f>
        <v>100</v>
      </c>
      <c r="I40" s="112">
        <v>1</v>
      </c>
      <c r="J40" s="24">
        <v>39</v>
      </c>
    </row>
    <row r="41" spans="1:12">
      <c r="A41" t="s">
        <v>35</v>
      </c>
      <c r="B41" s="1">
        <v>43.92</v>
      </c>
      <c r="C41" s="1">
        <v>25.400000000000006</v>
      </c>
      <c r="D41" s="1">
        <v>30.680000000000007</v>
      </c>
      <c r="E41" s="1">
        <v>0</v>
      </c>
      <c r="F41" s="1">
        <v>0</v>
      </c>
      <c r="G41" s="1">
        <v>0</v>
      </c>
      <c r="H41">
        <f t="shared" si="0"/>
        <v>100.00000000000001</v>
      </c>
      <c r="I41" s="112">
        <v>1</v>
      </c>
      <c r="J41" s="24">
        <v>40</v>
      </c>
    </row>
    <row r="42" spans="1:12">
      <c r="A42" t="s">
        <v>36</v>
      </c>
      <c r="B42" s="1">
        <v>43.918806959403476</v>
      </c>
      <c r="C42" s="1">
        <v>25.395758077879044</v>
      </c>
      <c r="D42" s="1">
        <v>30.679370339685168</v>
      </c>
      <c r="E42" s="1">
        <v>0</v>
      </c>
      <c r="F42" s="1">
        <v>0</v>
      </c>
      <c r="G42" s="1">
        <v>0</v>
      </c>
      <c r="H42" s="24">
        <f t="shared" si="0"/>
        <v>99.993935376967684</v>
      </c>
      <c r="I42" s="112">
        <v>1</v>
      </c>
      <c r="J42" s="24">
        <v>41</v>
      </c>
    </row>
    <row r="43" spans="1:12">
      <c r="A43" t="s">
        <v>37</v>
      </c>
      <c r="B43" s="1">
        <v>69.317460317460316</v>
      </c>
      <c r="C43" s="1">
        <v>0</v>
      </c>
      <c r="D43" s="1">
        <v>30.682539682539677</v>
      </c>
      <c r="E43" s="1">
        <v>0</v>
      </c>
      <c r="F43" s="1">
        <v>0</v>
      </c>
      <c r="G43" s="1">
        <v>0</v>
      </c>
      <c r="H43">
        <f t="shared" si="0"/>
        <v>100</v>
      </c>
      <c r="I43" s="112">
        <v>1</v>
      </c>
      <c r="J43" s="24">
        <v>42</v>
      </c>
    </row>
    <row r="44" spans="1:12">
      <c r="A44" t="s">
        <v>42</v>
      </c>
      <c r="B44" s="144">
        <v>43.922101449275345</v>
      </c>
      <c r="C44" s="144">
        <v>25.39855072463768</v>
      </c>
      <c r="D44" s="144">
        <v>30.679347826086957</v>
      </c>
      <c r="E44" s="144">
        <v>0</v>
      </c>
      <c r="F44" s="1">
        <v>0</v>
      </c>
      <c r="G44" s="1">
        <v>0</v>
      </c>
      <c r="H44">
        <f t="shared" si="0"/>
        <v>99.999999999999986</v>
      </c>
      <c r="I44" s="112">
        <v>1</v>
      </c>
      <c r="J44" s="24">
        <v>43</v>
      </c>
    </row>
    <row r="45" spans="1:12">
      <c r="A45" t="s">
        <v>43</v>
      </c>
      <c r="B45" s="144">
        <v>43.919119833482014</v>
      </c>
      <c r="C45" s="144">
        <v>25.401427297056202</v>
      </c>
      <c r="D45" s="144">
        <v>30.679452869461795</v>
      </c>
      <c r="E45" s="144">
        <v>0</v>
      </c>
      <c r="F45" s="1">
        <v>0</v>
      </c>
      <c r="G45" s="1">
        <v>0</v>
      </c>
      <c r="H45">
        <f t="shared" si="0"/>
        <v>100.00000000000001</v>
      </c>
      <c r="I45" s="112">
        <v>1</v>
      </c>
      <c r="J45" s="24">
        <v>44</v>
      </c>
    </row>
    <row r="46" spans="1:12">
      <c r="A46" s="34" t="s">
        <v>340</v>
      </c>
      <c r="B46" s="138">
        <v>0</v>
      </c>
      <c r="C46" s="138">
        <v>0</v>
      </c>
      <c r="D46" s="138">
        <v>0</v>
      </c>
      <c r="E46" s="138">
        <v>0</v>
      </c>
      <c r="F46" s="138">
        <v>0</v>
      </c>
      <c r="G46" s="1">
        <v>100</v>
      </c>
      <c r="H46">
        <f t="shared" si="0"/>
        <v>100</v>
      </c>
      <c r="I46" s="112">
        <v>0</v>
      </c>
      <c r="J46" s="24">
        <v>45</v>
      </c>
    </row>
    <row r="47" spans="1:12">
      <c r="A47" s="34" t="s">
        <v>341</v>
      </c>
      <c r="B47" s="138">
        <v>0</v>
      </c>
      <c r="C47" s="138">
        <v>0</v>
      </c>
      <c r="D47" s="138">
        <v>0</v>
      </c>
      <c r="E47" s="138">
        <v>0</v>
      </c>
      <c r="F47" s="138">
        <v>0</v>
      </c>
      <c r="G47" s="1">
        <v>0</v>
      </c>
      <c r="H47" s="24">
        <f t="shared" si="0"/>
        <v>0</v>
      </c>
      <c r="I47" s="112">
        <v>0</v>
      </c>
      <c r="J47" s="24">
        <v>46</v>
      </c>
    </row>
    <row r="48" spans="1:12">
      <c r="A48" s="38" t="s">
        <v>347</v>
      </c>
      <c r="B48" s="136">
        <v>43.923809523809531</v>
      </c>
      <c r="C48" s="136">
        <v>25.4</v>
      </c>
      <c r="D48" s="136">
        <v>30.676190476190474</v>
      </c>
      <c r="E48" s="136">
        <v>0</v>
      </c>
      <c r="F48" s="136">
        <v>0</v>
      </c>
      <c r="G48" s="1">
        <v>0</v>
      </c>
      <c r="H48">
        <f t="shared" si="0"/>
        <v>100</v>
      </c>
      <c r="I48" s="112">
        <v>0</v>
      </c>
      <c r="J48" s="24">
        <v>47</v>
      </c>
    </row>
    <row r="49" spans="1:10">
      <c r="A49" s="38" t="s">
        <v>348</v>
      </c>
      <c r="B49" s="136">
        <v>43.922651933701658</v>
      </c>
      <c r="C49" s="136">
        <v>25.395948434622472</v>
      </c>
      <c r="D49" s="136">
        <v>30.681399631675877</v>
      </c>
      <c r="E49" s="136">
        <v>0</v>
      </c>
      <c r="F49" s="136">
        <v>0</v>
      </c>
      <c r="G49" s="1">
        <v>0</v>
      </c>
      <c r="H49">
        <f t="shared" si="0"/>
        <v>100</v>
      </c>
      <c r="I49" s="112">
        <v>0</v>
      </c>
      <c r="J49" s="24">
        <v>48</v>
      </c>
    </row>
    <row r="50" spans="1:10">
      <c r="A50" s="38" t="s">
        <v>349</v>
      </c>
      <c r="B50" s="136">
        <v>43.917189905054421</v>
      </c>
      <c r="C50" s="136">
        <v>25.389281795385742</v>
      </c>
      <c r="D50" s="136">
        <v>30.689253135955656</v>
      </c>
      <c r="E50" s="136">
        <v>0</v>
      </c>
      <c r="F50" s="136">
        <v>0</v>
      </c>
      <c r="G50" s="1">
        <v>0</v>
      </c>
      <c r="H50" s="1">
        <f>SUM(B50:G50)</f>
        <v>99.995724836395823</v>
      </c>
      <c r="I50" s="112">
        <v>0</v>
      </c>
      <c r="J50" s="24">
        <v>49</v>
      </c>
    </row>
    <row r="51" spans="1:10">
      <c r="A51" t="s">
        <v>416</v>
      </c>
      <c r="B51" s="145">
        <v>90</v>
      </c>
      <c r="C51" s="145">
        <v>0</v>
      </c>
      <c r="D51" s="145">
        <v>0</v>
      </c>
      <c r="E51" s="145">
        <v>10</v>
      </c>
      <c r="F51" s="145">
        <v>0</v>
      </c>
      <c r="G51" s="1">
        <v>0</v>
      </c>
      <c r="H51">
        <f t="shared" si="0"/>
        <v>100</v>
      </c>
      <c r="I51" s="112">
        <v>0</v>
      </c>
      <c r="J51" s="24">
        <v>50</v>
      </c>
    </row>
    <row r="52" spans="1:10">
      <c r="A52" t="s">
        <v>417</v>
      </c>
      <c r="B52" s="145">
        <v>90</v>
      </c>
      <c r="C52" s="145">
        <v>0</v>
      </c>
      <c r="D52" s="145">
        <v>0</v>
      </c>
      <c r="E52" s="145">
        <v>10</v>
      </c>
      <c r="F52" s="145">
        <v>0</v>
      </c>
      <c r="G52" s="1">
        <v>0</v>
      </c>
      <c r="H52">
        <f t="shared" si="0"/>
        <v>100</v>
      </c>
      <c r="I52" s="112">
        <v>0</v>
      </c>
      <c r="J52" s="24">
        <v>51</v>
      </c>
    </row>
    <row r="53" spans="1:10">
      <c r="A53" t="s">
        <v>423</v>
      </c>
      <c r="B53" s="145">
        <v>90</v>
      </c>
      <c r="C53" s="145">
        <v>0</v>
      </c>
      <c r="D53" s="145">
        <v>0</v>
      </c>
      <c r="E53" s="145">
        <v>10.000000000000002</v>
      </c>
      <c r="F53" s="145">
        <v>0</v>
      </c>
      <c r="G53" s="1">
        <v>0</v>
      </c>
      <c r="H53">
        <f t="shared" si="0"/>
        <v>100</v>
      </c>
      <c r="I53" s="112">
        <v>0</v>
      </c>
      <c r="J53" s="24">
        <v>52</v>
      </c>
    </row>
    <row r="54" spans="1:10">
      <c r="A54" t="s">
        <v>427</v>
      </c>
      <c r="B54" s="145">
        <v>90</v>
      </c>
      <c r="C54" s="145">
        <v>0</v>
      </c>
      <c r="D54" s="145">
        <v>0</v>
      </c>
      <c r="E54" s="145">
        <v>10.000000000000002</v>
      </c>
      <c r="F54" s="145">
        <v>0</v>
      </c>
      <c r="G54" s="1">
        <v>0</v>
      </c>
      <c r="H54">
        <f t="shared" si="0"/>
        <v>100</v>
      </c>
      <c r="I54" s="112">
        <v>0</v>
      </c>
      <c r="J54" s="24">
        <v>53</v>
      </c>
    </row>
    <row r="55" spans="1:10">
      <c r="A55" s="38" t="s">
        <v>381</v>
      </c>
      <c r="B55" s="136">
        <v>0</v>
      </c>
      <c r="C55" s="136">
        <v>0</v>
      </c>
      <c r="D55" s="136">
        <v>0</v>
      </c>
      <c r="E55" s="136">
        <v>100</v>
      </c>
      <c r="F55" s="136">
        <v>0</v>
      </c>
      <c r="G55" s="1">
        <v>0</v>
      </c>
      <c r="H55">
        <f t="shared" si="0"/>
        <v>100</v>
      </c>
      <c r="I55" s="112">
        <v>0</v>
      </c>
      <c r="J55" s="24">
        <v>54</v>
      </c>
    </row>
    <row r="56" spans="1:10">
      <c r="A56" s="38" t="s">
        <v>393</v>
      </c>
      <c r="B56" s="154">
        <v>0</v>
      </c>
      <c r="C56" s="154">
        <v>0</v>
      </c>
      <c r="D56" s="154">
        <v>0</v>
      </c>
      <c r="E56" s="154">
        <v>100</v>
      </c>
      <c r="F56" s="154">
        <v>0</v>
      </c>
      <c r="G56" s="1">
        <v>0</v>
      </c>
      <c r="H56">
        <f t="shared" si="0"/>
        <v>100</v>
      </c>
      <c r="I56" s="112">
        <v>1</v>
      </c>
      <c r="J56" s="24">
        <v>55</v>
      </c>
    </row>
    <row r="57" spans="1:10">
      <c r="A57" t="s">
        <v>385</v>
      </c>
      <c r="B57" s="154">
        <v>0</v>
      </c>
      <c r="C57" s="154">
        <v>0</v>
      </c>
      <c r="D57" s="154">
        <v>0</v>
      </c>
      <c r="E57" s="154">
        <v>100</v>
      </c>
      <c r="F57" s="154">
        <v>0</v>
      </c>
      <c r="G57" s="1">
        <v>0</v>
      </c>
      <c r="H57">
        <f t="shared" ref="H57:H96" si="2">SUM(B57:G57)</f>
        <v>100</v>
      </c>
      <c r="I57" s="112">
        <v>1</v>
      </c>
      <c r="J57" s="24">
        <v>56</v>
      </c>
    </row>
    <row r="58" spans="1:10">
      <c r="A58" t="s">
        <v>387</v>
      </c>
      <c r="B58" s="154">
        <v>0</v>
      </c>
      <c r="C58" s="154">
        <v>0</v>
      </c>
      <c r="D58" s="154">
        <v>0</v>
      </c>
      <c r="E58" s="154">
        <v>100</v>
      </c>
      <c r="F58" s="154">
        <v>0</v>
      </c>
      <c r="G58" s="1">
        <v>0</v>
      </c>
      <c r="H58">
        <f t="shared" si="2"/>
        <v>100</v>
      </c>
      <c r="I58" s="112">
        <v>1</v>
      </c>
      <c r="J58" s="24">
        <v>57</v>
      </c>
    </row>
    <row r="59" spans="1:10">
      <c r="A59" t="s">
        <v>392</v>
      </c>
      <c r="B59" s="154">
        <v>0</v>
      </c>
      <c r="C59" s="154">
        <v>0</v>
      </c>
      <c r="D59" s="154">
        <v>0</v>
      </c>
      <c r="E59" s="154">
        <v>0</v>
      </c>
      <c r="F59" s="154">
        <v>0</v>
      </c>
      <c r="G59" s="1">
        <v>0</v>
      </c>
      <c r="H59">
        <f t="shared" si="2"/>
        <v>0</v>
      </c>
      <c r="I59" s="112">
        <v>1</v>
      </c>
      <c r="J59" s="24">
        <v>58</v>
      </c>
    </row>
    <row r="60" spans="1:10">
      <c r="A60" t="s">
        <v>389</v>
      </c>
      <c r="B60" s="154">
        <v>0</v>
      </c>
      <c r="C60" s="154">
        <v>0</v>
      </c>
      <c r="D60" s="154">
        <v>0</v>
      </c>
      <c r="E60" s="154">
        <v>100</v>
      </c>
      <c r="F60" s="154">
        <v>0</v>
      </c>
      <c r="G60" s="1">
        <v>0</v>
      </c>
      <c r="H60">
        <f t="shared" si="2"/>
        <v>100</v>
      </c>
      <c r="I60" s="112">
        <v>1</v>
      </c>
      <c r="J60" s="24">
        <v>59</v>
      </c>
    </row>
    <row r="61" spans="1:10">
      <c r="A61" t="s">
        <v>388</v>
      </c>
      <c r="B61" s="154">
        <v>0</v>
      </c>
      <c r="C61" s="154">
        <v>0</v>
      </c>
      <c r="D61" s="154">
        <v>0</v>
      </c>
      <c r="E61" s="154">
        <v>100</v>
      </c>
      <c r="F61" s="154">
        <v>0</v>
      </c>
      <c r="G61" s="1">
        <v>0</v>
      </c>
      <c r="H61">
        <f t="shared" si="2"/>
        <v>100</v>
      </c>
      <c r="I61" s="112">
        <v>1</v>
      </c>
      <c r="J61" s="24">
        <v>60</v>
      </c>
    </row>
    <row r="62" spans="1:10">
      <c r="A62" t="s">
        <v>395</v>
      </c>
      <c r="B62" s="154">
        <v>0</v>
      </c>
      <c r="C62" s="154">
        <v>0</v>
      </c>
      <c r="D62" s="154">
        <v>0</v>
      </c>
      <c r="E62" s="154">
        <v>100</v>
      </c>
      <c r="F62" s="154">
        <v>0</v>
      </c>
      <c r="G62" s="1">
        <v>0</v>
      </c>
      <c r="H62">
        <f t="shared" si="2"/>
        <v>100</v>
      </c>
      <c r="I62" s="112">
        <v>1</v>
      </c>
      <c r="J62" s="24">
        <v>61</v>
      </c>
    </row>
    <row r="63" spans="1:10">
      <c r="A63" t="s">
        <v>383</v>
      </c>
      <c r="B63" s="154">
        <v>0</v>
      </c>
      <c r="C63" s="154">
        <v>0</v>
      </c>
      <c r="D63" s="154">
        <v>0</v>
      </c>
      <c r="E63" s="154">
        <v>100</v>
      </c>
      <c r="F63" s="154">
        <v>0</v>
      </c>
      <c r="G63" s="1">
        <v>0</v>
      </c>
      <c r="H63">
        <f t="shared" si="2"/>
        <v>100</v>
      </c>
      <c r="I63" s="112">
        <v>1</v>
      </c>
      <c r="J63" s="24">
        <v>62</v>
      </c>
    </row>
    <row r="64" spans="1:10">
      <c r="A64" t="s">
        <v>396</v>
      </c>
      <c r="B64" s="154">
        <v>0</v>
      </c>
      <c r="C64" s="154">
        <v>0</v>
      </c>
      <c r="D64" s="154">
        <v>0</v>
      </c>
      <c r="E64" s="154">
        <v>100</v>
      </c>
      <c r="F64" s="154">
        <v>0</v>
      </c>
      <c r="G64" s="1">
        <v>0</v>
      </c>
      <c r="H64">
        <f t="shared" si="2"/>
        <v>100</v>
      </c>
      <c r="I64" s="112">
        <v>1</v>
      </c>
      <c r="J64" s="24">
        <v>63</v>
      </c>
    </row>
    <row r="65" spans="1:10">
      <c r="A65" t="s">
        <v>386</v>
      </c>
      <c r="B65" s="154">
        <v>0</v>
      </c>
      <c r="C65" s="154">
        <v>0</v>
      </c>
      <c r="D65" s="154">
        <v>0</v>
      </c>
      <c r="E65" s="154">
        <v>100</v>
      </c>
      <c r="F65" s="154">
        <v>0</v>
      </c>
      <c r="G65" s="1">
        <v>0</v>
      </c>
      <c r="H65">
        <f t="shared" si="2"/>
        <v>100</v>
      </c>
      <c r="I65" s="112">
        <v>1</v>
      </c>
      <c r="J65" s="24">
        <v>64</v>
      </c>
    </row>
    <row r="66" spans="1:10">
      <c r="A66" t="s">
        <v>382</v>
      </c>
      <c r="B66" s="154">
        <v>0</v>
      </c>
      <c r="C66" s="154">
        <v>0</v>
      </c>
      <c r="D66" s="154">
        <v>0</v>
      </c>
      <c r="E66" s="154">
        <v>100</v>
      </c>
      <c r="F66" s="154">
        <v>0</v>
      </c>
      <c r="G66" s="1">
        <v>0</v>
      </c>
      <c r="H66">
        <f t="shared" si="2"/>
        <v>100</v>
      </c>
      <c r="I66" s="112">
        <v>1</v>
      </c>
      <c r="J66" s="24">
        <v>65</v>
      </c>
    </row>
    <row r="67" spans="1:10">
      <c r="A67" t="s">
        <v>391</v>
      </c>
      <c r="B67" s="154">
        <v>0</v>
      </c>
      <c r="C67" s="154">
        <v>0</v>
      </c>
      <c r="D67" s="154">
        <v>0</v>
      </c>
      <c r="E67" s="154">
        <v>100</v>
      </c>
      <c r="F67" s="154">
        <v>0</v>
      </c>
      <c r="G67" s="1">
        <v>0</v>
      </c>
      <c r="H67">
        <f t="shared" si="2"/>
        <v>100</v>
      </c>
      <c r="I67" s="112">
        <v>1</v>
      </c>
      <c r="J67" s="24">
        <v>66</v>
      </c>
    </row>
    <row r="68" spans="1:10">
      <c r="A68" t="s">
        <v>384</v>
      </c>
      <c r="B68" s="154">
        <v>0</v>
      </c>
      <c r="C68" s="154">
        <v>0</v>
      </c>
      <c r="D68" s="154">
        <v>0</v>
      </c>
      <c r="E68" s="154">
        <v>100</v>
      </c>
      <c r="F68" s="154">
        <v>0</v>
      </c>
      <c r="G68" s="1">
        <v>0</v>
      </c>
      <c r="H68">
        <f t="shared" si="2"/>
        <v>100</v>
      </c>
      <c r="I68" s="112">
        <v>1</v>
      </c>
      <c r="J68" s="24">
        <v>67</v>
      </c>
    </row>
    <row r="69" spans="1:10">
      <c r="A69" t="s">
        <v>394</v>
      </c>
      <c r="B69" s="154">
        <v>0</v>
      </c>
      <c r="C69" s="154">
        <v>0</v>
      </c>
      <c r="D69" s="154">
        <v>0</v>
      </c>
      <c r="E69" s="154">
        <v>100</v>
      </c>
      <c r="F69" s="154">
        <v>0</v>
      </c>
      <c r="G69" s="1">
        <v>0</v>
      </c>
      <c r="H69">
        <f t="shared" si="2"/>
        <v>100</v>
      </c>
      <c r="I69" s="112">
        <v>1</v>
      </c>
      <c r="J69" s="24">
        <v>68</v>
      </c>
    </row>
    <row r="70" spans="1:10">
      <c r="A70" t="s">
        <v>390</v>
      </c>
      <c r="B70" s="154">
        <v>0</v>
      </c>
      <c r="C70" s="154">
        <v>0</v>
      </c>
      <c r="D70" s="154">
        <v>0</v>
      </c>
      <c r="E70" s="154">
        <v>100</v>
      </c>
      <c r="F70" s="154">
        <v>0</v>
      </c>
      <c r="G70" s="1">
        <v>0</v>
      </c>
      <c r="H70">
        <f t="shared" si="2"/>
        <v>100</v>
      </c>
      <c r="I70" s="112">
        <v>1</v>
      </c>
      <c r="J70" s="24">
        <v>69</v>
      </c>
    </row>
    <row r="71" spans="1:10">
      <c r="A71" t="s">
        <v>418</v>
      </c>
      <c r="B71" s="154">
        <v>0</v>
      </c>
      <c r="C71" s="154">
        <v>0</v>
      </c>
      <c r="D71" s="154">
        <v>0</v>
      </c>
      <c r="E71" s="154">
        <v>100</v>
      </c>
      <c r="F71" s="154">
        <v>0</v>
      </c>
      <c r="G71" s="1">
        <v>0</v>
      </c>
      <c r="H71">
        <f t="shared" si="2"/>
        <v>100</v>
      </c>
      <c r="I71" s="112">
        <v>1</v>
      </c>
      <c r="J71" s="24">
        <v>70</v>
      </c>
    </row>
    <row r="72" spans="1:10">
      <c r="A72" t="s">
        <v>419</v>
      </c>
      <c r="B72" s="154">
        <v>0</v>
      </c>
      <c r="C72" s="154">
        <v>0</v>
      </c>
      <c r="D72" s="154">
        <v>0</v>
      </c>
      <c r="E72" s="154">
        <v>100</v>
      </c>
      <c r="F72" s="154">
        <v>0</v>
      </c>
      <c r="G72" s="1">
        <v>0</v>
      </c>
      <c r="H72">
        <f t="shared" si="2"/>
        <v>100</v>
      </c>
      <c r="I72" s="112">
        <v>1</v>
      </c>
      <c r="J72" s="24">
        <v>71</v>
      </c>
    </row>
    <row r="73" spans="1:10">
      <c r="A73" t="s">
        <v>429</v>
      </c>
      <c r="B73" s="154">
        <v>0</v>
      </c>
      <c r="C73" s="154">
        <v>0</v>
      </c>
      <c r="D73" s="154">
        <v>0</v>
      </c>
      <c r="E73" s="154">
        <v>100</v>
      </c>
      <c r="F73" s="154">
        <v>0</v>
      </c>
      <c r="G73" s="1">
        <v>0</v>
      </c>
      <c r="H73">
        <f t="shared" si="2"/>
        <v>100</v>
      </c>
      <c r="I73" s="112">
        <v>1</v>
      </c>
      <c r="J73" s="24">
        <v>72</v>
      </c>
    </row>
    <row r="74" spans="1:10">
      <c r="A74" t="s">
        <v>430</v>
      </c>
      <c r="B74" s="154">
        <v>0</v>
      </c>
      <c r="C74" s="154">
        <v>0</v>
      </c>
      <c r="D74" s="154">
        <v>0</v>
      </c>
      <c r="E74" s="154">
        <v>100</v>
      </c>
      <c r="F74" s="154">
        <v>0</v>
      </c>
      <c r="G74" s="1">
        <v>0</v>
      </c>
      <c r="H74">
        <f t="shared" si="2"/>
        <v>100</v>
      </c>
      <c r="I74" s="112">
        <v>1</v>
      </c>
      <c r="J74" s="24">
        <v>73</v>
      </c>
    </row>
    <row r="75" spans="1:10">
      <c r="A75" t="s">
        <v>431</v>
      </c>
      <c r="B75" s="154">
        <v>0</v>
      </c>
      <c r="C75" s="154">
        <v>0</v>
      </c>
      <c r="D75" s="154">
        <v>0</v>
      </c>
      <c r="E75" s="154">
        <v>100</v>
      </c>
      <c r="F75" s="154">
        <v>0</v>
      </c>
      <c r="G75" s="1">
        <v>0</v>
      </c>
      <c r="H75">
        <f t="shared" si="2"/>
        <v>100</v>
      </c>
      <c r="I75" s="112">
        <v>1</v>
      </c>
      <c r="J75" s="24">
        <v>74</v>
      </c>
    </row>
    <row r="76" spans="1:10">
      <c r="A76" t="s">
        <v>432</v>
      </c>
      <c r="B76" s="154">
        <v>0</v>
      </c>
      <c r="C76" s="154">
        <v>0</v>
      </c>
      <c r="D76" s="154">
        <v>0</v>
      </c>
      <c r="E76" s="154">
        <v>100</v>
      </c>
      <c r="F76" s="154">
        <v>0</v>
      </c>
      <c r="G76" s="1">
        <v>0</v>
      </c>
      <c r="H76">
        <f t="shared" si="2"/>
        <v>100</v>
      </c>
      <c r="I76" s="112">
        <v>1</v>
      </c>
      <c r="J76" s="24">
        <v>75</v>
      </c>
    </row>
    <row r="77" spans="1:10">
      <c r="A77" t="s">
        <v>433</v>
      </c>
      <c r="B77" s="154">
        <v>0</v>
      </c>
      <c r="C77" s="154">
        <v>0</v>
      </c>
      <c r="D77" s="154">
        <v>0</v>
      </c>
      <c r="E77" s="154">
        <v>100</v>
      </c>
      <c r="F77" s="154">
        <v>0</v>
      </c>
      <c r="G77" s="1">
        <v>0</v>
      </c>
      <c r="H77">
        <f t="shared" si="2"/>
        <v>100</v>
      </c>
      <c r="I77" s="112">
        <v>1</v>
      </c>
      <c r="J77" s="24">
        <v>76</v>
      </c>
    </row>
    <row r="78" spans="1:10">
      <c r="A78" t="s">
        <v>410</v>
      </c>
      <c r="B78" s="154">
        <v>0</v>
      </c>
      <c r="C78" s="154">
        <v>0</v>
      </c>
      <c r="D78" s="154">
        <v>0</v>
      </c>
      <c r="E78" s="154">
        <v>100</v>
      </c>
      <c r="F78" s="154">
        <v>0</v>
      </c>
      <c r="G78" s="1">
        <v>0</v>
      </c>
      <c r="H78">
        <f t="shared" si="2"/>
        <v>100</v>
      </c>
      <c r="I78" s="112">
        <v>1</v>
      </c>
      <c r="J78" s="24">
        <v>77</v>
      </c>
    </row>
    <row r="79" spans="1:10">
      <c r="A79" t="s">
        <v>411</v>
      </c>
      <c r="B79" s="154">
        <v>0</v>
      </c>
      <c r="C79" s="154">
        <v>0</v>
      </c>
      <c r="D79" s="154">
        <v>0</v>
      </c>
      <c r="E79" s="154">
        <v>100</v>
      </c>
      <c r="F79" s="154">
        <v>0</v>
      </c>
      <c r="G79" s="1">
        <v>0</v>
      </c>
      <c r="H79">
        <f t="shared" si="2"/>
        <v>100</v>
      </c>
      <c r="I79" s="112">
        <v>1</v>
      </c>
      <c r="J79" s="24">
        <v>78</v>
      </c>
    </row>
    <row r="80" spans="1:10">
      <c r="A80" t="s">
        <v>412</v>
      </c>
      <c r="B80" s="154">
        <v>0</v>
      </c>
      <c r="C80" s="154">
        <v>0</v>
      </c>
      <c r="D80" s="154">
        <v>0</v>
      </c>
      <c r="E80" s="154">
        <v>100</v>
      </c>
      <c r="F80" s="154">
        <v>0</v>
      </c>
      <c r="G80" s="1">
        <v>0</v>
      </c>
      <c r="H80">
        <f t="shared" si="2"/>
        <v>100</v>
      </c>
      <c r="I80" s="112">
        <v>1</v>
      </c>
      <c r="J80" s="24">
        <v>79</v>
      </c>
    </row>
    <row r="81" spans="1:10">
      <c r="A81" t="s">
        <v>413</v>
      </c>
      <c r="B81" s="154">
        <v>0</v>
      </c>
      <c r="C81" s="154">
        <v>0</v>
      </c>
      <c r="D81" s="154">
        <v>0</v>
      </c>
      <c r="E81" s="154">
        <v>100</v>
      </c>
      <c r="F81" s="154">
        <v>0</v>
      </c>
      <c r="G81" s="1">
        <v>0</v>
      </c>
      <c r="H81">
        <f t="shared" si="2"/>
        <v>100</v>
      </c>
      <c r="I81" s="112">
        <v>1</v>
      </c>
      <c r="J81" s="24">
        <v>80</v>
      </c>
    </row>
    <row r="82" spans="1:10">
      <c r="A82" t="s">
        <v>414</v>
      </c>
      <c r="B82" s="154">
        <v>0</v>
      </c>
      <c r="C82" s="154">
        <v>0</v>
      </c>
      <c r="D82" s="154">
        <v>0</v>
      </c>
      <c r="E82" s="154">
        <v>100</v>
      </c>
      <c r="F82" s="154">
        <v>0</v>
      </c>
      <c r="G82" s="1">
        <v>0</v>
      </c>
      <c r="H82">
        <f t="shared" si="2"/>
        <v>100</v>
      </c>
      <c r="I82" s="112">
        <v>1</v>
      </c>
      <c r="J82" s="24">
        <v>81</v>
      </c>
    </row>
    <row r="83" spans="1:10">
      <c r="A83" t="s">
        <v>405</v>
      </c>
      <c r="B83" s="154">
        <v>0</v>
      </c>
      <c r="C83" s="154">
        <v>0</v>
      </c>
      <c r="D83" s="154">
        <v>0</v>
      </c>
      <c r="E83" s="154">
        <v>100</v>
      </c>
      <c r="F83" s="154">
        <v>0</v>
      </c>
      <c r="G83" s="1">
        <v>0</v>
      </c>
      <c r="H83">
        <f t="shared" si="2"/>
        <v>100</v>
      </c>
      <c r="I83" s="112">
        <v>1</v>
      </c>
      <c r="J83" s="24">
        <v>82</v>
      </c>
    </row>
    <row r="84" spans="1:10">
      <c r="A84" t="s">
        <v>406</v>
      </c>
      <c r="B84" s="154">
        <v>0</v>
      </c>
      <c r="C84" s="154">
        <v>0</v>
      </c>
      <c r="D84" s="154">
        <v>0</v>
      </c>
      <c r="E84" s="154">
        <v>100</v>
      </c>
      <c r="F84" s="154">
        <v>0</v>
      </c>
      <c r="G84" s="1">
        <v>0</v>
      </c>
      <c r="H84">
        <f t="shared" si="2"/>
        <v>100</v>
      </c>
      <c r="I84" s="112">
        <v>1</v>
      </c>
      <c r="J84" s="24">
        <v>83</v>
      </c>
    </row>
    <row r="85" spans="1:10">
      <c r="A85" t="s">
        <v>407</v>
      </c>
      <c r="B85" s="154">
        <v>0</v>
      </c>
      <c r="C85" s="154">
        <v>0</v>
      </c>
      <c r="D85" s="154">
        <v>0</v>
      </c>
      <c r="E85" s="154">
        <v>100</v>
      </c>
      <c r="F85" s="154">
        <v>0</v>
      </c>
      <c r="G85" s="1">
        <v>0</v>
      </c>
      <c r="H85">
        <f t="shared" si="2"/>
        <v>100</v>
      </c>
      <c r="I85" s="112">
        <v>1</v>
      </c>
      <c r="J85" s="24">
        <v>84</v>
      </c>
    </row>
    <row r="86" spans="1:10">
      <c r="A86" t="s">
        <v>408</v>
      </c>
      <c r="B86" s="154">
        <v>0</v>
      </c>
      <c r="C86" s="154">
        <v>0</v>
      </c>
      <c r="D86" s="154">
        <v>0</v>
      </c>
      <c r="E86" s="154">
        <v>100</v>
      </c>
      <c r="F86" s="154">
        <v>0</v>
      </c>
      <c r="G86" s="1">
        <v>0</v>
      </c>
      <c r="H86">
        <f t="shared" si="2"/>
        <v>100</v>
      </c>
      <c r="I86" s="112">
        <v>1</v>
      </c>
      <c r="J86" s="24">
        <v>85</v>
      </c>
    </row>
    <row r="87" spans="1:10">
      <c r="A87" t="s">
        <v>424</v>
      </c>
      <c r="B87" s="154">
        <v>0</v>
      </c>
      <c r="C87" s="154">
        <v>0</v>
      </c>
      <c r="D87" s="154">
        <v>0</v>
      </c>
      <c r="E87" s="154">
        <v>100</v>
      </c>
      <c r="F87" s="154">
        <v>0</v>
      </c>
      <c r="G87" s="1">
        <v>0</v>
      </c>
      <c r="H87">
        <f t="shared" si="2"/>
        <v>100</v>
      </c>
      <c r="I87" s="112">
        <v>1</v>
      </c>
      <c r="J87" s="24">
        <v>86</v>
      </c>
    </row>
    <row r="88" spans="1:10">
      <c r="A88" t="s">
        <v>425</v>
      </c>
      <c r="B88" s="154">
        <v>0</v>
      </c>
      <c r="C88" s="154">
        <v>0</v>
      </c>
      <c r="D88" s="154">
        <v>0</v>
      </c>
      <c r="E88" s="154">
        <v>100</v>
      </c>
      <c r="F88" s="154">
        <v>0</v>
      </c>
      <c r="G88" s="1">
        <v>0</v>
      </c>
      <c r="H88">
        <f t="shared" si="2"/>
        <v>100</v>
      </c>
      <c r="I88" s="112">
        <v>1</v>
      </c>
      <c r="J88" s="24">
        <v>87</v>
      </c>
    </row>
    <row r="89" spans="1:10">
      <c r="A89" t="s">
        <v>421</v>
      </c>
      <c r="B89" s="154">
        <v>0</v>
      </c>
      <c r="C89" s="154">
        <v>0</v>
      </c>
      <c r="D89" s="154">
        <v>0</v>
      </c>
      <c r="E89" s="154">
        <v>100</v>
      </c>
      <c r="F89" s="154">
        <v>0</v>
      </c>
      <c r="G89" s="1">
        <v>0</v>
      </c>
      <c r="H89">
        <f t="shared" si="2"/>
        <v>100</v>
      </c>
      <c r="I89" s="112">
        <v>1</v>
      </c>
      <c r="J89" s="24">
        <v>88</v>
      </c>
    </row>
    <row r="90" spans="1:10">
      <c r="A90" t="s">
        <v>422</v>
      </c>
      <c r="B90" s="154">
        <v>0</v>
      </c>
      <c r="C90" s="154">
        <v>0</v>
      </c>
      <c r="D90" s="154">
        <v>0</v>
      </c>
      <c r="E90" s="154">
        <v>100</v>
      </c>
      <c r="F90" s="154">
        <v>0</v>
      </c>
      <c r="G90" s="1">
        <v>0</v>
      </c>
      <c r="H90">
        <f t="shared" si="2"/>
        <v>100</v>
      </c>
      <c r="I90" s="112">
        <v>1</v>
      </c>
      <c r="J90" s="24">
        <v>89</v>
      </c>
    </row>
    <row r="91" spans="1:10">
      <c r="A91" t="s">
        <v>426</v>
      </c>
      <c r="B91" s="154">
        <v>0</v>
      </c>
      <c r="C91" s="154">
        <v>0</v>
      </c>
      <c r="D91" s="154">
        <v>0</v>
      </c>
      <c r="E91" s="154">
        <v>100</v>
      </c>
      <c r="F91" s="154">
        <v>0</v>
      </c>
      <c r="G91" s="1">
        <v>0</v>
      </c>
      <c r="H91">
        <f t="shared" si="2"/>
        <v>100</v>
      </c>
      <c r="I91" s="112">
        <v>1</v>
      </c>
      <c r="J91" s="24">
        <v>90</v>
      </c>
    </row>
    <row r="92" spans="1:10">
      <c r="A92" t="s">
        <v>404</v>
      </c>
      <c r="B92" s="154">
        <v>0</v>
      </c>
      <c r="C92" s="154">
        <v>0</v>
      </c>
      <c r="D92" s="154">
        <v>0</v>
      </c>
      <c r="E92" s="154">
        <v>100</v>
      </c>
      <c r="F92" s="154">
        <v>0</v>
      </c>
      <c r="G92" s="1">
        <v>0</v>
      </c>
      <c r="H92">
        <f t="shared" si="2"/>
        <v>100</v>
      </c>
      <c r="I92" s="112">
        <v>1</v>
      </c>
      <c r="J92" s="24">
        <v>91</v>
      </c>
    </row>
    <row r="93" spans="1:10">
      <c r="A93" t="s">
        <v>420</v>
      </c>
      <c r="B93" s="154">
        <v>0</v>
      </c>
      <c r="C93" s="154">
        <v>0</v>
      </c>
      <c r="D93" s="154">
        <v>0</v>
      </c>
      <c r="E93" s="154">
        <v>100</v>
      </c>
      <c r="F93" s="154">
        <v>0</v>
      </c>
      <c r="G93" s="1">
        <v>0</v>
      </c>
      <c r="H93">
        <f t="shared" si="2"/>
        <v>100</v>
      </c>
      <c r="I93" s="112">
        <v>1</v>
      </c>
      <c r="J93" s="24">
        <v>92</v>
      </c>
    </row>
    <row r="94" spans="1:10">
      <c r="A94" t="s">
        <v>415</v>
      </c>
      <c r="B94" s="154">
        <v>0</v>
      </c>
      <c r="C94" s="154">
        <v>0</v>
      </c>
      <c r="D94" s="154">
        <v>0</v>
      </c>
      <c r="E94" s="154">
        <v>100</v>
      </c>
      <c r="F94" s="154">
        <v>0</v>
      </c>
      <c r="G94" s="1">
        <v>0</v>
      </c>
      <c r="H94">
        <f t="shared" si="2"/>
        <v>100</v>
      </c>
      <c r="I94" s="112">
        <v>1</v>
      </c>
      <c r="J94" s="24">
        <v>93</v>
      </c>
    </row>
    <row r="95" spans="1:10">
      <c r="A95" t="s">
        <v>409</v>
      </c>
      <c r="B95" s="154">
        <v>0</v>
      </c>
      <c r="C95" s="154">
        <v>0</v>
      </c>
      <c r="D95" s="154">
        <v>0</v>
      </c>
      <c r="E95" s="154">
        <v>100</v>
      </c>
      <c r="F95" s="154">
        <v>0</v>
      </c>
      <c r="G95" s="1">
        <v>0</v>
      </c>
      <c r="H95">
        <f t="shared" si="2"/>
        <v>100</v>
      </c>
      <c r="I95" s="112">
        <v>1</v>
      </c>
      <c r="J95" s="24">
        <v>94</v>
      </c>
    </row>
    <row r="96" spans="1:10">
      <c r="A96" t="s">
        <v>428</v>
      </c>
      <c r="B96" s="154">
        <v>0</v>
      </c>
      <c r="C96" s="154">
        <v>0</v>
      </c>
      <c r="D96" s="154">
        <v>0</v>
      </c>
      <c r="E96" s="154">
        <v>100</v>
      </c>
      <c r="F96" s="154">
        <v>0</v>
      </c>
      <c r="G96" s="1">
        <v>0</v>
      </c>
      <c r="H96">
        <f t="shared" si="2"/>
        <v>100</v>
      </c>
      <c r="I96" s="112">
        <v>1</v>
      </c>
      <c r="J96" s="24">
        <v>95</v>
      </c>
    </row>
    <row r="97" spans="2:10">
      <c r="B97" s="154">
        <v>0</v>
      </c>
      <c r="C97" s="154">
        <v>0</v>
      </c>
      <c r="D97" s="154">
        <v>0</v>
      </c>
      <c r="E97" s="154">
        <v>100</v>
      </c>
      <c r="F97" s="154">
        <v>0</v>
      </c>
      <c r="G97" s="1">
        <v>0</v>
      </c>
      <c r="H97">
        <f t="shared" ref="H97:H116" si="3">SUM(B97:G97)</f>
        <v>100</v>
      </c>
      <c r="I97" s="112">
        <v>0</v>
      </c>
      <c r="J97" s="24">
        <v>96</v>
      </c>
    </row>
    <row r="98" spans="2:10">
      <c r="B98" s="154">
        <v>0</v>
      </c>
      <c r="C98" s="154">
        <v>0</v>
      </c>
      <c r="D98" s="154">
        <v>0</v>
      </c>
      <c r="E98" s="154">
        <v>100</v>
      </c>
      <c r="F98" s="154">
        <v>0</v>
      </c>
      <c r="G98" s="1">
        <v>0</v>
      </c>
      <c r="H98">
        <f t="shared" si="3"/>
        <v>100</v>
      </c>
      <c r="I98" s="112">
        <v>0</v>
      </c>
      <c r="J98" s="24">
        <v>97</v>
      </c>
    </row>
    <row r="99" spans="2:10">
      <c r="B99" s="154">
        <v>0</v>
      </c>
      <c r="C99" s="154">
        <v>0</v>
      </c>
      <c r="D99" s="154">
        <v>0</v>
      </c>
      <c r="E99" s="154">
        <v>100</v>
      </c>
      <c r="F99" s="154">
        <v>0</v>
      </c>
      <c r="G99" s="1">
        <v>0</v>
      </c>
      <c r="H99">
        <f t="shared" si="3"/>
        <v>100</v>
      </c>
      <c r="I99" s="112">
        <v>0</v>
      </c>
      <c r="J99" s="24">
        <v>98</v>
      </c>
    </row>
    <row r="100" spans="2:10">
      <c r="B100" s="154">
        <v>0</v>
      </c>
      <c r="C100" s="154">
        <v>0</v>
      </c>
      <c r="D100" s="154">
        <v>0</v>
      </c>
      <c r="E100" s="154">
        <v>100</v>
      </c>
      <c r="F100" s="154">
        <v>0</v>
      </c>
      <c r="G100" s="1">
        <v>0</v>
      </c>
      <c r="H100">
        <f t="shared" si="3"/>
        <v>100</v>
      </c>
      <c r="I100" s="112">
        <v>0</v>
      </c>
      <c r="J100" s="24">
        <v>99</v>
      </c>
    </row>
    <row r="101" spans="2:10">
      <c r="B101" s="154">
        <v>0</v>
      </c>
      <c r="C101" s="154">
        <v>0</v>
      </c>
      <c r="D101" s="154">
        <v>0</v>
      </c>
      <c r="E101" s="154">
        <v>100</v>
      </c>
      <c r="F101" s="154">
        <v>0</v>
      </c>
      <c r="G101" s="1">
        <v>0</v>
      </c>
      <c r="H101">
        <f t="shared" si="3"/>
        <v>100</v>
      </c>
      <c r="I101" s="112">
        <v>0</v>
      </c>
      <c r="J101" s="24">
        <v>100</v>
      </c>
    </row>
    <row r="102" spans="2:10">
      <c r="B102" s="154">
        <v>0</v>
      </c>
      <c r="C102" s="154">
        <v>0</v>
      </c>
      <c r="D102" s="154">
        <v>0</v>
      </c>
      <c r="E102" s="154">
        <v>100</v>
      </c>
      <c r="F102" s="154">
        <v>0</v>
      </c>
      <c r="G102" s="1">
        <v>0</v>
      </c>
      <c r="H102">
        <f t="shared" si="3"/>
        <v>100</v>
      </c>
      <c r="I102" s="112">
        <v>0</v>
      </c>
      <c r="J102" s="24">
        <v>101</v>
      </c>
    </row>
    <row r="103" spans="2:10">
      <c r="B103" s="154">
        <v>0</v>
      </c>
      <c r="C103" s="154">
        <v>0</v>
      </c>
      <c r="D103" s="154">
        <v>0</v>
      </c>
      <c r="E103" s="154">
        <v>100</v>
      </c>
      <c r="F103" s="154">
        <v>0</v>
      </c>
      <c r="G103" s="1">
        <v>0</v>
      </c>
      <c r="H103">
        <f t="shared" si="3"/>
        <v>100</v>
      </c>
      <c r="I103" s="112">
        <v>0</v>
      </c>
      <c r="J103" s="24">
        <v>102</v>
      </c>
    </row>
    <row r="104" spans="2:10">
      <c r="B104" s="154">
        <v>0</v>
      </c>
      <c r="C104" s="154">
        <v>0</v>
      </c>
      <c r="D104" s="154">
        <v>0</v>
      </c>
      <c r="E104" s="154">
        <v>100</v>
      </c>
      <c r="F104" s="154">
        <v>0</v>
      </c>
      <c r="G104" s="1">
        <v>0</v>
      </c>
      <c r="H104">
        <f t="shared" si="3"/>
        <v>100</v>
      </c>
      <c r="I104" s="112">
        <v>0</v>
      </c>
      <c r="J104" s="24">
        <v>103</v>
      </c>
    </row>
    <row r="105" spans="2:10">
      <c r="B105" s="154">
        <v>0</v>
      </c>
      <c r="C105" s="154">
        <v>0</v>
      </c>
      <c r="D105" s="154">
        <v>0</v>
      </c>
      <c r="E105" s="154">
        <v>100</v>
      </c>
      <c r="F105" s="154">
        <v>0</v>
      </c>
      <c r="G105" s="1">
        <v>0</v>
      </c>
      <c r="H105">
        <f t="shared" si="3"/>
        <v>100</v>
      </c>
      <c r="I105" s="112">
        <v>0</v>
      </c>
      <c r="J105" s="24">
        <v>104</v>
      </c>
    </row>
    <row r="106" spans="2:10">
      <c r="B106" s="154">
        <v>0</v>
      </c>
      <c r="C106" s="154">
        <v>0</v>
      </c>
      <c r="D106" s="154">
        <v>0</v>
      </c>
      <c r="E106" s="154">
        <v>100</v>
      </c>
      <c r="F106" s="154">
        <v>0</v>
      </c>
      <c r="G106" s="1">
        <v>0</v>
      </c>
      <c r="H106">
        <f t="shared" si="3"/>
        <v>100</v>
      </c>
      <c r="I106" s="112">
        <v>0</v>
      </c>
      <c r="J106" s="24">
        <v>105</v>
      </c>
    </row>
    <row r="107" spans="2:10">
      <c r="B107" s="154">
        <v>0</v>
      </c>
      <c r="C107" s="154">
        <v>0</v>
      </c>
      <c r="D107" s="154">
        <v>0</v>
      </c>
      <c r="E107" s="154">
        <v>100</v>
      </c>
      <c r="F107" s="154">
        <v>0</v>
      </c>
      <c r="G107" s="1">
        <v>0</v>
      </c>
      <c r="H107">
        <f t="shared" si="3"/>
        <v>100</v>
      </c>
      <c r="I107" s="112">
        <v>0</v>
      </c>
      <c r="J107" s="24">
        <v>106</v>
      </c>
    </row>
    <row r="108" spans="2:10">
      <c r="B108" s="154">
        <v>0</v>
      </c>
      <c r="C108" s="154">
        <v>0</v>
      </c>
      <c r="D108" s="154">
        <v>0</v>
      </c>
      <c r="E108" s="154">
        <v>100</v>
      </c>
      <c r="F108" s="154">
        <v>0</v>
      </c>
      <c r="G108" s="1">
        <v>0</v>
      </c>
      <c r="H108">
        <f t="shared" si="3"/>
        <v>100</v>
      </c>
      <c r="I108" s="112">
        <v>0</v>
      </c>
      <c r="J108" s="24">
        <v>107</v>
      </c>
    </row>
    <row r="109" spans="2:10">
      <c r="B109" s="154">
        <v>0</v>
      </c>
      <c r="C109" s="154">
        <v>0</v>
      </c>
      <c r="D109" s="154">
        <v>0</v>
      </c>
      <c r="E109" s="154">
        <v>100</v>
      </c>
      <c r="F109" s="154">
        <v>0</v>
      </c>
      <c r="G109" s="1">
        <v>0</v>
      </c>
      <c r="H109">
        <f t="shared" si="3"/>
        <v>100</v>
      </c>
      <c r="I109" s="112">
        <v>0</v>
      </c>
      <c r="J109" s="24">
        <v>108</v>
      </c>
    </row>
    <row r="110" spans="2:10">
      <c r="B110" s="154">
        <v>0</v>
      </c>
      <c r="C110" s="154">
        <v>0</v>
      </c>
      <c r="D110" s="154">
        <v>0</v>
      </c>
      <c r="E110" s="154">
        <v>100</v>
      </c>
      <c r="F110" s="154">
        <v>0</v>
      </c>
      <c r="G110" s="1">
        <v>0</v>
      </c>
      <c r="H110">
        <f t="shared" si="3"/>
        <v>100</v>
      </c>
      <c r="I110" s="112">
        <v>0</v>
      </c>
      <c r="J110" s="24">
        <v>109</v>
      </c>
    </row>
    <row r="111" spans="2:10">
      <c r="B111" s="154">
        <v>0</v>
      </c>
      <c r="C111" s="154">
        <v>0</v>
      </c>
      <c r="D111" s="154">
        <v>0</v>
      </c>
      <c r="E111" s="154">
        <v>100</v>
      </c>
      <c r="F111" s="154">
        <v>0</v>
      </c>
      <c r="G111" s="1">
        <v>0</v>
      </c>
      <c r="H111">
        <f t="shared" si="3"/>
        <v>100</v>
      </c>
      <c r="I111" s="112">
        <v>0</v>
      </c>
      <c r="J111" s="24">
        <v>110</v>
      </c>
    </row>
    <row r="112" spans="2:10">
      <c r="B112" s="154">
        <v>0</v>
      </c>
      <c r="C112" s="154">
        <v>0</v>
      </c>
      <c r="D112" s="154">
        <v>0</v>
      </c>
      <c r="E112" s="154">
        <v>100</v>
      </c>
      <c r="F112" s="154">
        <v>0</v>
      </c>
      <c r="G112" s="1">
        <v>0</v>
      </c>
      <c r="H112">
        <f t="shared" si="3"/>
        <v>100</v>
      </c>
      <c r="I112" s="112">
        <v>0</v>
      </c>
      <c r="J112" s="24">
        <v>111</v>
      </c>
    </row>
    <row r="113" spans="2:10">
      <c r="B113" s="154">
        <v>0</v>
      </c>
      <c r="C113" s="154">
        <v>0</v>
      </c>
      <c r="D113" s="154">
        <v>0</v>
      </c>
      <c r="E113" s="154">
        <v>100</v>
      </c>
      <c r="F113" s="154">
        <v>0</v>
      </c>
      <c r="G113" s="1">
        <v>0</v>
      </c>
      <c r="H113">
        <f t="shared" si="3"/>
        <v>100</v>
      </c>
      <c r="I113" s="112">
        <v>0</v>
      </c>
      <c r="J113" s="24">
        <v>112</v>
      </c>
    </row>
    <row r="114" spans="2:10">
      <c r="B114" s="154">
        <v>0</v>
      </c>
      <c r="C114" s="154">
        <v>0</v>
      </c>
      <c r="D114" s="154">
        <v>0</v>
      </c>
      <c r="E114" s="154">
        <v>100</v>
      </c>
      <c r="F114" s="154">
        <v>0</v>
      </c>
      <c r="G114" s="1">
        <v>0</v>
      </c>
      <c r="H114">
        <f t="shared" si="3"/>
        <v>100</v>
      </c>
      <c r="I114" s="112">
        <v>0</v>
      </c>
      <c r="J114" s="24">
        <v>113</v>
      </c>
    </row>
    <row r="115" spans="2:10">
      <c r="B115" s="154">
        <v>0</v>
      </c>
      <c r="C115" s="154">
        <v>0</v>
      </c>
      <c r="D115" s="154">
        <v>0</v>
      </c>
      <c r="E115" s="154">
        <v>100</v>
      </c>
      <c r="F115" s="154">
        <v>0</v>
      </c>
      <c r="G115" s="1">
        <v>0</v>
      </c>
      <c r="H115">
        <f t="shared" si="3"/>
        <v>100</v>
      </c>
      <c r="I115" s="112">
        <v>0</v>
      </c>
      <c r="J115" s="24">
        <v>114</v>
      </c>
    </row>
    <row r="116" spans="2:10">
      <c r="B116" s="154">
        <v>0</v>
      </c>
      <c r="C116" s="154">
        <v>0</v>
      </c>
      <c r="D116" s="154">
        <v>0</v>
      </c>
      <c r="E116" s="154">
        <v>100</v>
      </c>
      <c r="F116" s="154">
        <v>0</v>
      </c>
      <c r="G116" s="1">
        <v>0</v>
      </c>
      <c r="H116">
        <f t="shared" si="3"/>
        <v>100</v>
      </c>
      <c r="I116" s="112">
        <v>0</v>
      </c>
      <c r="J116" s="24">
        <v>115</v>
      </c>
    </row>
  </sheetData>
  <conditionalFormatting sqref="H2:H116">
    <cfRule type="cellIs" dxfId="29" priority="3" operator="lessThan">
      <formula>100</formula>
    </cfRule>
    <cfRule type="cellIs" dxfId="28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T99"/>
  <sheetViews>
    <sheetView workbookViewId="0">
      <pane xSplit="1" ySplit="2" topLeftCell="Z89" activePane="bottomRight" state="frozen"/>
      <selection activeCell="M3" sqref="M3:M98"/>
      <selection pane="topRight" activeCell="M3" sqref="M3:M98"/>
      <selection pane="bottomLeft" activeCell="M3" sqref="M3:M98"/>
      <selection pane="bottomRight" activeCell="AG76" sqref="AG76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6" ht="15" customHeight="1">
      <c r="A1" s="190">
        <f>Allocation_SG!A1</f>
        <v>45269</v>
      </c>
      <c r="B1" s="222"/>
      <c r="C1" s="222"/>
      <c r="D1" s="226" t="s">
        <v>434</v>
      </c>
      <c r="E1" s="215" t="s">
        <v>188</v>
      </c>
      <c r="F1" s="215" t="s">
        <v>189</v>
      </c>
      <c r="G1" s="215" t="s">
        <v>186</v>
      </c>
      <c r="H1" s="215" t="s">
        <v>187</v>
      </c>
      <c r="I1" s="215" t="s">
        <v>190</v>
      </c>
      <c r="J1" s="215" t="s">
        <v>192</v>
      </c>
      <c r="K1" s="215" t="s">
        <v>281</v>
      </c>
      <c r="L1" s="222" t="s">
        <v>196</v>
      </c>
      <c r="M1" s="222" t="s">
        <v>197</v>
      </c>
      <c r="N1" s="222" t="s">
        <v>198</v>
      </c>
      <c r="O1" s="222" t="s">
        <v>193</v>
      </c>
      <c r="P1" s="223" t="s">
        <v>143</v>
      </c>
      <c r="Q1" s="223" t="s">
        <v>144</v>
      </c>
      <c r="R1" s="227" t="s">
        <v>314</v>
      </c>
      <c r="S1" s="227" t="s">
        <v>452</v>
      </c>
      <c r="T1" s="40" t="s">
        <v>282</v>
      </c>
      <c r="U1" s="224" t="s">
        <v>283</v>
      </c>
      <c r="V1" s="65" t="s">
        <v>295</v>
      </c>
      <c r="W1" s="65" t="s">
        <v>282</v>
      </c>
      <c r="X1" s="215" t="s">
        <v>313</v>
      </c>
      <c r="Y1" s="221" t="s">
        <v>218</v>
      </c>
      <c r="Z1" s="221" t="s">
        <v>219</v>
      </c>
      <c r="AA1" s="225" t="s">
        <v>194</v>
      </c>
      <c r="AB1" s="225" t="s">
        <v>195</v>
      </c>
      <c r="AC1" s="25" t="s">
        <v>185</v>
      </c>
      <c r="AD1" s="215" t="s">
        <v>142</v>
      </c>
      <c r="AG1" s="215" t="s">
        <v>272</v>
      </c>
      <c r="AI1" s="221" t="s">
        <v>352</v>
      </c>
      <c r="AJ1" s="221" t="s">
        <v>372</v>
      </c>
      <c r="AK1" s="221" t="s">
        <v>354</v>
      </c>
      <c r="AL1" s="221" t="s">
        <v>355</v>
      </c>
      <c r="AM1" s="221" t="s">
        <v>356</v>
      </c>
      <c r="AN1" s="221" t="s">
        <v>357</v>
      </c>
      <c r="AO1" s="228" t="s">
        <v>373</v>
      </c>
      <c r="AP1" s="228" t="s">
        <v>374</v>
      </c>
      <c r="AQ1" s="228" t="s">
        <v>375</v>
      </c>
      <c r="AR1" s="228" t="s">
        <v>376</v>
      </c>
      <c r="AS1" s="221" t="s">
        <v>525</v>
      </c>
      <c r="AT1" s="221" t="s">
        <v>526</v>
      </c>
    </row>
    <row r="2" spans="1:46">
      <c r="A2" s="25" t="s">
        <v>44</v>
      </c>
      <c r="B2" s="222"/>
      <c r="C2" s="222"/>
      <c r="D2" s="226"/>
      <c r="E2" s="215"/>
      <c r="F2" s="215"/>
      <c r="G2" s="215"/>
      <c r="H2" s="215"/>
      <c r="I2" s="215"/>
      <c r="J2" s="215"/>
      <c r="K2" s="215"/>
      <c r="L2" s="222"/>
      <c r="M2" s="222"/>
      <c r="N2" s="222"/>
      <c r="O2" s="222"/>
      <c r="P2" s="223"/>
      <c r="Q2" s="223"/>
      <c r="R2" s="227"/>
      <c r="S2" s="227"/>
      <c r="T2" s="40" t="s">
        <v>294</v>
      </c>
      <c r="U2" s="224"/>
      <c r="V2" s="65" t="s">
        <v>284</v>
      </c>
      <c r="W2" s="65" t="s">
        <v>284</v>
      </c>
      <c r="X2" s="215"/>
      <c r="Y2" s="221"/>
      <c r="Z2" s="221"/>
      <c r="AA2" s="225"/>
      <c r="AB2" s="225"/>
      <c r="AC2" s="25">
        <f>Losses!B3</f>
        <v>8.3999999999999995E-3</v>
      </c>
      <c r="AD2" s="215"/>
      <c r="AE2" t="s">
        <v>270</v>
      </c>
      <c r="AG2" s="215"/>
      <c r="AI2" s="221"/>
      <c r="AJ2" s="221"/>
      <c r="AK2" s="221"/>
      <c r="AL2" s="221"/>
      <c r="AM2" s="221"/>
      <c r="AN2" s="221"/>
      <c r="AO2" s="228"/>
      <c r="AP2" s="228"/>
      <c r="AQ2" s="228"/>
      <c r="AR2" s="228"/>
      <c r="AS2" s="221"/>
      <c r="AT2" s="221"/>
    </row>
    <row r="3" spans="1:46">
      <c r="A3" t="s">
        <v>45</v>
      </c>
      <c r="D3">
        <f>TWEPL!Q3</f>
        <v>5.9491499999999995</v>
      </c>
      <c r="E3">
        <f>GT_NG!Q3</f>
        <v>6.1661228968544259</v>
      </c>
      <c r="F3">
        <f>GT_Spot!Q3</f>
        <v>0</v>
      </c>
      <c r="G3">
        <f>PPCL_NG!Q3</f>
        <v>0</v>
      </c>
      <c r="H3">
        <f>PPCL_Spot!Q3</f>
        <v>0</v>
      </c>
      <c r="I3">
        <f>Bawana_NG!Q3</f>
        <v>36.449810656914025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BYPL_ISGS_exbus!DM3</f>
        <v>633.50734113172189</v>
      </c>
      <c r="P3" s="36">
        <v>32.68</v>
      </c>
      <c r="Q3" s="36">
        <v>9.61</v>
      </c>
      <c r="R3" s="38">
        <v>0</v>
      </c>
      <c r="S3" s="38">
        <v>0</v>
      </c>
      <c r="T3" s="37">
        <f>SUMPRODUCT(LTA!J3:AN3,LTA!J$101:AN$101,LTA!J$104:AN$104)</f>
        <v>13.33</v>
      </c>
      <c r="U3" s="37">
        <f>SUMPRODUCT(LTA!J3:AN3,LTA!J$102:AN$102,LTA!J$104:AN$104)</f>
        <v>54.72</v>
      </c>
      <c r="V3" s="66">
        <f>SUMPRODUCT(MTOA!B3:G3,MTOA!B$102:G$102,MTOA!B$104:G$104)</f>
        <v>0</v>
      </c>
      <c r="W3" s="66">
        <f>SUMPRODUCT(MTOA!B3:G3,MTOA!B$101:G$101,MTOA!B$104:G$104)</f>
        <v>0</v>
      </c>
      <c r="X3">
        <v>0</v>
      </c>
      <c r="Y3" s="34">
        <f>IEX!I3</f>
        <v>0</v>
      </c>
      <c r="Z3" s="34">
        <f>IEX!O3</f>
        <v>-130</v>
      </c>
      <c r="AA3" s="75">
        <f>STOA!I3</f>
        <v>0</v>
      </c>
      <c r="AB3" s="75">
        <f>-STOA!O3</f>
        <v>-250.49</v>
      </c>
      <c r="AC3">
        <f>SUMIF(B3:AB3,"&gt;0")*$AC$2-SUMIF(B3:AB3,"&lt;0")*($AC$2/(1-$AC$2))+SUMIF(AI3:AR3,"&gt;0")*$AC$2-SUMIF(AI3:AR3,"&lt;0")*($AC$2/(1-$AC$2))</f>
        <v>9.9218109587256045</v>
      </c>
      <c r="AD3">
        <f>SUM(B3:AB3,AI3:AT3)-AC3</f>
        <v>397.00061372676475</v>
      </c>
      <c r="AE3">
        <f>'IDT-1'!C3</f>
        <v>0</v>
      </c>
      <c r="AF3" s="24"/>
      <c r="AG3">
        <f>SUM(AD3:AF3)</f>
        <v>397.00061372676475</v>
      </c>
      <c r="AI3" s="34">
        <f>PXIL!I3</f>
        <v>0</v>
      </c>
      <c r="AJ3" s="34">
        <f>PXIL!O3</f>
        <v>0</v>
      </c>
      <c r="AK3" s="34">
        <f>RTM_IEX!I3</f>
        <v>0</v>
      </c>
      <c r="AL3" s="34">
        <f>RTM_IEX!O3</f>
        <v>-5</v>
      </c>
      <c r="AM3" s="34">
        <f>RTM_PXI!I3</f>
        <v>0</v>
      </c>
      <c r="AN3" s="34">
        <f>RTM_PXI!O3</f>
        <v>0</v>
      </c>
      <c r="AO3" s="148">
        <f>GDAM_IEX!I3</f>
        <v>0</v>
      </c>
      <c r="AP3" s="148">
        <f>GDAM_IEX!O3</f>
        <v>0</v>
      </c>
      <c r="AQ3" s="148">
        <f>GDAM_PXI!I3</f>
        <v>0</v>
      </c>
      <c r="AR3" s="148">
        <f>GDAM_PXI!O3</f>
        <v>0</v>
      </c>
      <c r="AS3">
        <f>HPX!I3</f>
        <v>0</v>
      </c>
      <c r="AT3">
        <f>HPX!O3</f>
        <v>0</v>
      </c>
    </row>
    <row r="4" spans="1:46">
      <c r="A4" t="s">
        <v>46</v>
      </c>
      <c r="D4">
        <f>TWEPL!Q4</f>
        <v>5.9491499999999995</v>
      </c>
      <c r="E4">
        <f>GT_NG!Q4</f>
        <v>6.1661228968544259</v>
      </c>
      <c r="F4">
        <f>GT_Spot!Q4</f>
        <v>0</v>
      </c>
      <c r="G4">
        <f>PPCL_NG!Q4</f>
        <v>0</v>
      </c>
      <c r="H4">
        <f>PPCL_Spot!Q4</f>
        <v>0</v>
      </c>
      <c r="I4">
        <f>Bawana_NG!Q4</f>
        <v>36.449810656914025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BYPL_ISGS_exbus!DM4</f>
        <v>632.17273665165203</v>
      </c>
      <c r="P4" s="36">
        <v>32.68</v>
      </c>
      <c r="Q4" s="36">
        <v>9.61</v>
      </c>
      <c r="R4" s="38">
        <v>0</v>
      </c>
      <c r="S4" s="38">
        <v>0</v>
      </c>
      <c r="T4" s="37">
        <f>SUMPRODUCT(LTA!J4:AN4,LTA!J$101:AN$101,LTA!J$104:AN$104)</f>
        <v>13.33</v>
      </c>
      <c r="U4" s="37">
        <f>SUMPRODUCT(LTA!J4:AN4,LTA!J$102:AN$102,LTA!J$104:AN$104)</f>
        <v>54.72</v>
      </c>
      <c r="V4" s="66">
        <f>SUMPRODUCT(MTOA!B4:G4,MTOA!B$102:G$102,MTOA!B$104:G$104)</f>
        <v>0</v>
      </c>
      <c r="W4" s="66">
        <f>SUMPRODUCT(MTOA!B4:G4,MTOA!B$101:G$101,MTOA!B$104:G$104)</f>
        <v>0</v>
      </c>
      <c r="X4">
        <v>0</v>
      </c>
      <c r="Y4" s="34">
        <f>IEX!I4</f>
        <v>0</v>
      </c>
      <c r="Z4" s="34">
        <f>IEX!O4</f>
        <v>-145</v>
      </c>
      <c r="AA4" s="75">
        <f>STOA!I4</f>
        <v>0</v>
      </c>
      <c r="AB4" s="75">
        <f>-STOA!O4</f>
        <v>-250.49</v>
      </c>
      <c r="AC4">
        <f t="shared" ref="AC4:AC67" si="0">SUMIF(B4:AB4,"&gt;0")*$AC$2-SUMIF(B4:AB4,"&lt;0")*($AC$2/(1-$AC$2))+SUMIF(AI4:AR4,"&gt;0")*$AC$2-SUMIF(AI4:AR4,"&lt;0")*($AC$2/(1-$AC$2))</f>
        <v>10.037667646966353</v>
      </c>
      <c r="AD4">
        <f t="shared" ref="AD4:AD67" si="1">SUM(B4:AB4,AI4:AT4)-AC4</f>
        <v>380.55015255845416</v>
      </c>
      <c r="AE4">
        <f>'IDT-1'!C4</f>
        <v>0</v>
      </c>
      <c r="AF4" s="24"/>
      <c r="AG4">
        <f t="shared" ref="AG4:AG67" si="2">SUM(AD4:AF4)</f>
        <v>380.55015255845416</v>
      </c>
      <c r="AI4" s="34">
        <f>PXIL!I4</f>
        <v>0</v>
      </c>
      <c r="AJ4" s="34">
        <f>PXIL!O4</f>
        <v>0</v>
      </c>
      <c r="AK4" s="34">
        <f>RTM_IEX!I4</f>
        <v>0</v>
      </c>
      <c r="AL4" s="34">
        <f>RTM_IEX!O4</f>
        <v>-5</v>
      </c>
      <c r="AM4" s="34">
        <f>RTM_PXI!I4</f>
        <v>0</v>
      </c>
      <c r="AN4" s="34">
        <f>RTM_PXI!O4</f>
        <v>0</v>
      </c>
      <c r="AO4" s="148">
        <f>GDAM_IEX!I4</f>
        <v>0</v>
      </c>
      <c r="AP4" s="148">
        <f>GDAM_IEX!O4</f>
        <v>0</v>
      </c>
      <c r="AQ4" s="148">
        <f>GDAM_PXI!I4</f>
        <v>0</v>
      </c>
      <c r="AR4" s="148">
        <f>GDAM_PXI!O4</f>
        <v>0</v>
      </c>
      <c r="AS4">
        <f>HPX!I4</f>
        <v>0</v>
      </c>
      <c r="AT4">
        <f>HPX!O4</f>
        <v>0</v>
      </c>
    </row>
    <row r="5" spans="1:46">
      <c r="A5" t="s">
        <v>47</v>
      </c>
      <c r="D5">
        <f>TWEPL!Q5</f>
        <v>5.9491499999999995</v>
      </c>
      <c r="E5">
        <f>GT_NG!Q5</f>
        <v>6.3195318215069509</v>
      </c>
      <c r="F5">
        <f>GT_Spot!Q5</f>
        <v>0</v>
      </c>
      <c r="G5">
        <f>PPCL_NG!Q5</f>
        <v>0</v>
      </c>
      <c r="H5">
        <f>PPCL_Spot!Q5</f>
        <v>0</v>
      </c>
      <c r="I5">
        <f>Bawana_NG!Q5</f>
        <v>48.592249432896622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BYPL_ISGS_exbus!DM5</f>
        <v>622.04625705165211</v>
      </c>
      <c r="P5" s="36">
        <v>32.68</v>
      </c>
      <c r="Q5" s="36">
        <v>9.61</v>
      </c>
      <c r="R5" s="38">
        <v>0</v>
      </c>
      <c r="S5" s="38">
        <v>0</v>
      </c>
      <c r="T5" s="37">
        <f>SUMPRODUCT(LTA!J5:AN5,LTA!J$101:AN$101,LTA!J$104:AN$104)</f>
        <v>13.33</v>
      </c>
      <c r="U5" s="37">
        <f>SUMPRODUCT(LTA!J5:AN5,LTA!J$102:AN$102,LTA!J$104:AN$104)</f>
        <v>54.72</v>
      </c>
      <c r="V5" s="66">
        <f>SUMPRODUCT(MTOA!B5:G5,MTOA!B$102:G$102,MTOA!B$104:G$104)</f>
        <v>0</v>
      </c>
      <c r="W5" s="66">
        <f>SUMPRODUCT(MTOA!B5:G5,MTOA!B$101:G$101,MTOA!B$104:G$104)</f>
        <v>0</v>
      </c>
      <c r="X5">
        <v>0</v>
      </c>
      <c r="Y5" s="34">
        <f>IEX!I5</f>
        <v>0</v>
      </c>
      <c r="Z5" s="34">
        <f>IEX!O5</f>
        <v>-145</v>
      </c>
      <c r="AA5" s="75">
        <f>STOA!I5</f>
        <v>0</v>
      </c>
      <c r="AB5" s="75">
        <f>-STOA!O5</f>
        <v>-250.49</v>
      </c>
      <c r="AC5">
        <f t="shared" si="0"/>
        <v>10.081303812186357</v>
      </c>
      <c r="AD5">
        <f t="shared" si="1"/>
        <v>379.67588449386932</v>
      </c>
      <c r="AE5">
        <f>'IDT-1'!C5</f>
        <v>0</v>
      </c>
      <c r="AF5" s="24"/>
      <c r="AG5">
        <f t="shared" si="2"/>
        <v>379.67588449386932</v>
      </c>
      <c r="AI5" s="34">
        <f>PXIL!I5</f>
        <v>0</v>
      </c>
      <c r="AJ5" s="34">
        <f>PXIL!O5</f>
        <v>0</v>
      </c>
      <c r="AK5" s="34">
        <f>RTM_IEX!I5</f>
        <v>0</v>
      </c>
      <c r="AL5" s="34">
        <f>RTM_IEX!O5</f>
        <v>-8</v>
      </c>
      <c r="AM5" s="34">
        <f>RTM_PXI!I5</f>
        <v>0</v>
      </c>
      <c r="AN5" s="34">
        <f>RTM_PXI!O5</f>
        <v>0</v>
      </c>
      <c r="AO5" s="148">
        <f>GDAM_IEX!I5</f>
        <v>0</v>
      </c>
      <c r="AP5" s="148">
        <f>GDAM_IEX!O5</f>
        <v>0</v>
      </c>
      <c r="AQ5" s="148">
        <f>GDAM_PXI!I5</f>
        <v>0</v>
      </c>
      <c r="AR5" s="148">
        <f>GDAM_PXI!O5</f>
        <v>0</v>
      </c>
      <c r="AS5">
        <f>HPX!I5</f>
        <v>0</v>
      </c>
      <c r="AT5">
        <f>HPX!O5</f>
        <v>0</v>
      </c>
    </row>
    <row r="6" spans="1:46">
      <c r="A6" t="s">
        <v>48</v>
      </c>
      <c r="D6">
        <f>TWEPL!Q6</f>
        <v>5.9491499999999995</v>
      </c>
      <c r="E6">
        <f>GT_NG!Q6</f>
        <v>6.3195318215069509</v>
      </c>
      <c r="F6">
        <f>GT_Spot!Q6</f>
        <v>0</v>
      </c>
      <c r="G6">
        <f>PPCL_NG!Q6</f>
        <v>0</v>
      </c>
      <c r="H6">
        <f>PPCL_Spot!Q6</f>
        <v>0</v>
      </c>
      <c r="I6">
        <f>Bawana_NG!Q6</f>
        <v>48.592249432896622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BYPL_ISGS_exbus!DM6</f>
        <v>636.8012570516521</v>
      </c>
      <c r="P6" s="36">
        <v>32.68</v>
      </c>
      <c r="Q6" s="36">
        <v>9.61</v>
      </c>
      <c r="R6" s="38">
        <v>0</v>
      </c>
      <c r="S6" s="38">
        <v>0</v>
      </c>
      <c r="T6" s="37">
        <f>SUMPRODUCT(LTA!J6:AN6,LTA!J$101:AN$101,LTA!J$104:AN$104)</f>
        <v>13.33</v>
      </c>
      <c r="U6" s="37">
        <f>SUMPRODUCT(LTA!J6:AN6,LTA!J$102:AN$102,LTA!J$104:AN$104)</f>
        <v>54.72</v>
      </c>
      <c r="V6" s="66">
        <f>SUMPRODUCT(MTOA!B6:G6,MTOA!B$102:G$102,MTOA!B$104:G$104)</f>
        <v>0</v>
      </c>
      <c r="W6" s="66">
        <f>SUMPRODUCT(MTOA!B6:G6,MTOA!B$101:G$101,MTOA!B$104:G$104)</f>
        <v>0</v>
      </c>
      <c r="X6">
        <v>0</v>
      </c>
      <c r="Y6" s="34">
        <f>IEX!I6</f>
        <v>0</v>
      </c>
      <c r="Z6" s="34">
        <f>IEX!O6</f>
        <v>-155</v>
      </c>
      <c r="AA6" s="75">
        <f>STOA!I6</f>
        <v>0</v>
      </c>
      <c r="AB6" s="75">
        <f>-STOA!O6</f>
        <v>-250.49</v>
      </c>
      <c r="AC6">
        <f t="shared" si="0"/>
        <v>10.289957389435248</v>
      </c>
      <c r="AD6">
        <f t="shared" si="1"/>
        <v>384.22223091662045</v>
      </c>
      <c r="AE6">
        <f>'IDT-1'!C6</f>
        <v>0</v>
      </c>
      <c r="AF6" s="24"/>
      <c r="AG6">
        <f t="shared" si="2"/>
        <v>384.22223091662045</v>
      </c>
      <c r="AI6" s="34">
        <f>PXIL!I6</f>
        <v>0</v>
      </c>
      <c r="AJ6" s="34">
        <f>PXIL!O6</f>
        <v>0</v>
      </c>
      <c r="AK6" s="34">
        <f>RTM_IEX!I6</f>
        <v>0</v>
      </c>
      <c r="AL6" s="34">
        <f>RTM_IEX!O6</f>
        <v>-8</v>
      </c>
      <c r="AM6" s="34">
        <f>RTM_PXI!I6</f>
        <v>0</v>
      </c>
      <c r="AN6" s="34">
        <f>RTM_PXI!O6</f>
        <v>0</v>
      </c>
      <c r="AO6" s="148">
        <f>GDAM_IEX!I6</f>
        <v>0</v>
      </c>
      <c r="AP6" s="148">
        <f>GDAM_IEX!O6</f>
        <v>0</v>
      </c>
      <c r="AQ6" s="148">
        <f>GDAM_PXI!I6</f>
        <v>0</v>
      </c>
      <c r="AR6" s="148">
        <f>GDAM_PXI!O6</f>
        <v>0</v>
      </c>
      <c r="AS6">
        <f>HPX!I6</f>
        <v>0</v>
      </c>
      <c r="AT6">
        <f>HPX!O6</f>
        <v>0</v>
      </c>
    </row>
    <row r="7" spans="1:46">
      <c r="A7" t="s">
        <v>49</v>
      </c>
      <c r="D7">
        <f>TWEPL!Q7</f>
        <v>5.9491499999999995</v>
      </c>
      <c r="E7">
        <f>GT_NG!Q7</f>
        <v>6.3195318215069509</v>
      </c>
      <c r="F7">
        <f>GT_Spot!Q7</f>
        <v>0</v>
      </c>
      <c r="G7">
        <f>PPCL_NG!Q7</f>
        <v>0</v>
      </c>
      <c r="H7">
        <f>PPCL_Spot!Q7</f>
        <v>0</v>
      </c>
      <c r="I7">
        <f>Bawana_NG!Q7</f>
        <v>48.592249432896622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BYPL_ISGS_exbus!DM7</f>
        <v>636.8012570516521</v>
      </c>
      <c r="P7" s="36">
        <v>32.680000000000007</v>
      </c>
      <c r="Q7" s="36">
        <v>9.61</v>
      </c>
      <c r="R7" s="38">
        <v>0</v>
      </c>
      <c r="S7" s="38">
        <v>0</v>
      </c>
      <c r="T7" s="37">
        <f>SUMPRODUCT(LTA!J7:AN7,LTA!J$101:AN$101,LTA!J$104:AN$104)</f>
        <v>13.33</v>
      </c>
      <c r="U7" s="37">
        <f>SUMPRODUCT(LTA!J7:AN7,LTA!J$102:AN$102,LTA!J$104:AN$104)</f>
        <v>54.72</v>
      </c>
      <c r="V7" s="66">
        <f>SUMPRODUCT(MTOA!B7:G7,MTOA!B$102:G$102,MTOA!B$104:G$104)</f>
        <v>0</v>
      </c>
      <c r="W7" s="66">
        <f>SUMPRODUCT(MTOA!B7:G7,MTOA!B$101:G$101,MTOA!B$104:G$104)</f>
        <v>0</v>
      </c>
      <c r="X7">
        <v>0</v>
      </c>
      <c r="Y7" s="34">
        <f>IEX!I7</f>
        <v>0</v>
      </c>
      <c r="Z7" s="34">
        <f>IEX!O7</f>
        <v>-170</v>
      </c>
      <c r="AA7" s="75">
        <f>STOA!I7</f>
        <v>0</v>
      </c>
      <c r="AB7" s="75">
        <f>-STOA!O7</f>
        <v>-250.49</v>
      </c>
      <c r="AC7">
        <f t="shared" si="0"/>
        <v>10.349255493509473</v>
      </c>
      <c r="AD7">
        <f t="shared" si="1"/>
        <v>377.16293281254633</v>
      </c>
      <c r="AE7">
        <f>'IDT-1'!C7</f>
        <v>0</v>
      </c>
      <c r="AF7" s="24"/>
      <c r="AG7">
        <f t="shared" si="2"/>
        <v>377.16293281254633</v>
      </c>
      <c r="AI7" s="34">
        <f>PXIL!I7</f>
        <v>0</v>
      </c>
      <c r="AJ7" s="34">
        <f>PXIL!O7</f>
        <v>0</v>
      </c>
      <c r="AK7" s="34">
        <f>RTM_IEX!I7</f>
        <v>0</v>
      </c>
      <c r="AL7" s="34">
        <f>RTM_IEX!O7</f>
        <v>0</v>
      </c>
      <c r="AM7" s="34">
        <f>RTM_PXI!I7</f>
        <v>0</v>
      </c>
      <c r="AN7" s="34">
        <f>RTM_PXI!O7</f>
        <v>0</v>
      </c>
      <c r="AO7" s="148">
        <f>GDAM_IEX!I7</f>
        <v>0</v>
      </c>
      <c r="AP7" s="148">
        <f>GDAM_IEX!O7</f>
        <v>0</v>
      </c>
      <c r="AQ7" s="148">
        <f>GDAM_PXI!I7</f>
        <v>0</v>
      </c>
      <c r="AR7" s="148">
        <f>GDAM_PXI!O7</f>
        <v>0</v>
      </c>
      <c r="AS7">
        <f>HPX!I7</f>
        <v>0</v>
      </c>
      <c r="AT7">
        <f>HPX!O7</f>
        <v>0</v>
      </c>
    </row>
    <row r="8" spans="1:46">
      <c r="A8" t="s">
        <v>50</v>
      </c>
      <c r="D8">
        <f>TWEPL!Q8</f>
        <v>5.9491499999999995</v>
      </c>
      <c r="E8">
        <f>GT_NG!Q8</f>
        <v>6.3195318215069509</v>
      </c>
      <c r="F8">
        <f>GT_Spot!Q8</f>
        <v>0</v>
      </c>
      <c r="G8">
        <f>PPCL_NG!Q8</f>
        <v>0</v>
      </c>
      <c r="H8">
        <f>PPCL_Spot!Q8</f>
        <v>0</v>
      </c>
      <c r="I8">
        <f>Bawana_NG!Q8</f>
        <v>48.592249432896622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BYPL_ISGS_exbus!DM8</f>
        <v>636.8012570516521</v>
      </c>
      <c r="P8" s="36">
        <v>32.68</v>
      </c>
      <c r="Q8" s="36">
        <v>9.61</v>
      </c>
      <c r="R8" s="38">
        <v>0</v>
      </c>
      <c r="S8" s="38">
        <v>0</v>
      </c>
      <c r="T8" s="37">
        <f>SUMPRODUCT(LTA!J8:AN8,LTA!J$101:AN$101,LTA!J$104:AN$104)</f>
        <v>13.33</v>
      </c>
      <c r="U8" s="37">
        <f>SUMPRODUCT(LTA!J8:AN8,LTA!J$102:AN$102,LTA!J$104:AN$104)</f>
        <v>54.72</v>
      </c>
      <c r="V8" s="66">
        <f>SUMPRODUCT(MTOA!B8:G8,MTOA!B$102:G$102,MTOA!B$104:G$104)</f>
        <v>0</v>
      </c>
      <c r="W8" s="66">
        <f>SUMPRODUCT(MTOA!B8:G8,MTOA!B$101:G$101,MTOA!B$104:G$104)</f>
        <v>0</v>
      </c>
      <c r="X8">
        <v>0</v>
      </c>
      <c r="Y8" s="34">
        <f>IEX!I8</f>
        <v>0</v>
      </c>
      <c r="Z8" s="34">
        <f>IEX!O8</f>
        <v>-175</v>
      </c>
      <c r="AA8" s="75">
        <f>STOA!I8</f>
        <v>0</v>
      </c>
      <c r="AB8" s="75">
        <f>-STOA!O8</f>
        <v>-250.49</v>
      </c>
      <c r="AC8">
        <f t="shared" si="0"/>
        <v>10.391611282133917</v>
      </c>
      <c r="AD8">
        <f t="shared" si="1"/>
        <v>372.12057702392178</v>
      </c>
      <c r="AE8">
        <f>'IDT-1'!C8</f>
        <v>0</v>
      </c>
      <c r="AF8" s="24"/>
      <c r="AG8">
        <f t="shared" si="2"/>
        <v>372.12057702392178</v>
      </c>
      <c r="AI8" s="34">
        <f>PXIL!I8</f>
        <v>0</v>
      </c>
      <c r="AJ8" s="34">
        <f>PXIL!O8</f>
        <v>0</v>
      </c>
      <c r="AK8" s="34">
        <f>RTM_IEX!I8</f>
        <v>0</v>
      </c>
      <c r="AL8" s="34">
        <f>RTM_IEX!O8</f>
        <v>0</v>
      </c>
      <c r="AM8" s="34">
        <f>RTM_PXI!I8</f>
        <v>0</v>
      </c>
      <c r="AN8" s="34">
        <f>RTM_PXI!O8</f>
        <v>0</v>
      </c>
      <c r="AO8" s="148">
        <f>GDAM_IEX!I8</f>
        <v>0</v>
      </c>
      <c r="AP8" s="148">
        <f>GDAM_IEX!O8</f>
        <v>0</v>
      </c>
      <c r="AQ8" s="148">
        <f>GDAM_PXI!I8</f>
        <v>0</v>
      </c>
      <c r="AR8" s="148">
        <f>GDAM_PXI!O8</f>
        <v>0</v>
      </c>
      <c r="AS8">
        <f>HPX!I8</f>
        <v>0</v>
      </c>
      <c r="AT8">
        <f>HPX!O8</f>
        <v>0</v>
      </c>
    </row>
    <row r="9" spans="1:46">
      <c r="A9" t="s">
        <v>51</v>
      </c>
      <c r="D9">
        <f>TWEPL!Q9</f>
        <v>5.9491499999999995</v>
      </c>
      <c r="E9">
        <f>GT_NG!Q9</f>
        <v>6.3195318215069509</v>
      </c>
      <c r="F9">
        <f>GT_Spot!Q9</f>
        <v>0</v>
      </c>
      <c r="G9">
        <f>PPCL_NG!Q9</f>
        <v>0</v>
      </c>
      <c r="H9">
        <f>PPCL_Spot!Q9</f>
        <v>0</v>
      </c>
      <c r="I9">
        <f>Bawana_NG!Q9</f>
        <v>48.592249432896622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BYPL_ISGS_exbus!DM9</f>
        <v>631.8807770516521</v>
      </c>
      <c r="P9" s="36">
        <v>32.68</v>
      </c>
      <c r="Q9" s="36">
        <v>9.61</v>
      </c>
      <c r="R9" s="38">
        <v>0</v>
      </c>
      <c r="S9" s="38">
        <v>0</v>
      </c>
      <c r="T9" s="37">
        <f>SUMPRODUCT(LTA!J9:AN9,LTA!J$101:AN$101,LTA!J$104:AN$104)</f>
        <v>13.33</v>
      </c>
      <c r="U9" s="37">
        <f>SUMPRODUCT(LTA!J9:AN9,LTA!J$102:AN$102,LTA!J$104:AN$104)</f>
        <v>54.72</v>
      </c>
      <c r="V9" s="66">
        <f>SUMPRODUCT(MTOA!B9:G9,MTOA!B$102:G$102,MTOA!B$104:G$104)</f>
        <v>0</v>
      </c>
      <c r="W9" s="66">
        <f>SUMPRODUCT(MTOA!B9:G9,MTOA!B$101:G$101,MTOA!B$104:G$104)</f>
        <v>0</v>
      </c>
      <c r="X9">
        <v>0</v>
      </c>
      <c r="Y9" s="34">
        <f>IEX!I9</f>
        <v>0</v>
      </c>
      <c r="Z9" s="34">
        <f>IEX!O9</f>
        <v>-180</v>
      </c>
      <c r="AA9" s="75">
        <f>STOA!I9</f>
        <v>0</v>
      </c>
      <c r="AB9" s="75">
        <f>-STOA!O9</f>
        <v>-250.49</v>
      </c>
      <c r="AC9">
        <f t="shared" si="0"/>
        <v>10.519702404631698</v>
      </c>
      <c r="AD9">
        <f t="shared" si="1"/>
        <v>347.07200590142401</v>
      </c>
      <c r="AE9">
        <f>'IDT-1'!C9</f>
        <v>0</v>
      </c>
      <c r="AF9" s="24"/>
      <c r="AG9">
        <f t="shared" si="2"/>
        <v>347.07200590142401</v>
      </c>
      <c r="AI9" s="34">
        <f>PXIL!I9</f>
        <v>0</v>
      </c>
      <c r="AJ9" s="34">
        <f>PXIL!O9</f>
        <v>0</v>
      </c>
      <c r="AK9" s="34">
        <f>RTM_IEX!I9</f>
        <v>0</v>
      </c>
      <c r="AL9" s="34">
        <f>RTM_IEX!O9</f>
        <v>-15</v>
      </c>
      <c r="AM9" s="34">
        <f>RTM_PXI!I9</f>
        <v>0</v>
      </c>
      <c r="AN9" s="34">
        <f>RTM_PXI!O9</f>
        <v>0</v>
      </c>
      <c r="AO9" s="148">
        <f>GDAM_IEX!I9</f>
        <v>0</v>
      </c>
      <c r="AP9" s="148">
        <f>GDAM_IEX!O9</f>
        <v>0</v>
      </c>
      <c r="AQ9" s="148">
        <f>GDAM_PXI!I9</f>
        <v>0</v>
      </c>
      <c r="AR9" s="148">
        <f>GDAM_PXI!O9</f>
        <v>0</v>
      </c>
      <c r="AS9">
        <f>HPX!I9</f>
        <v>0</v>
      </c>
      <c r="AT9">
        <f>HPX!O9</f>
        <v>0</v>
      </c>
    </row>
    <row r="10" spans="1:46">
      <c r="A10" t="s">
        <v>52</v>
      </c>
      <c r="D10">
        <f>TWEPL!Q10</f>
        <v>5.9491499999999995</v>
      </c>
      <c r="E10">
        <f>GT_NG!Q10</f>
        <v>6.3195318215069509</v>
      </c>
      <c r="F10">
        <f>GT_Spot!Q10</f>
        <v>0</v>
      </c>
      <c r="G10">
        <f>PPCL_NG!Q10</f>
        <v>0</v>
      </c>
      <c r="H10">
        <f>PPCL_Spot!Q10</f>
        <v>0</v>
      </c>
      <c r="I10">
        <f>Bawana_NG!Q10</f>
        <v>48.592249432896622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BYPL_ISGS_exbus!DM10</f>
        <v>614.46985708699424</v>
      </c>
      <c r="P10" s="36">
        <v>32.68</v>
      </c>
      <c r="Q10" s="36">
        <v>9.61</v>
      </c>
      <c r="R10" s="38">
        <v>0</v>
      </c>
      <c r="S10" s="38">
        <v>0</v>
      </c>
      <c r="T10" s="37">
        <f>SUMPRODUCT(LTA!J10:AN10,LTA!J$101:AN$101,LTA!J$104:AN$104)</f>
        <v>13.33</v>
      </c>
      <c r="U10" s="37">
        <f>SUMPRODUCT(LTA!J10:AN10,LTA!J$102:AN$102,LTA!J$104:AN$104)</f>
        <v>54.72</v>
      </c>
      <c r="V10" s="66">
        <f>SUMPRODUCT(MTOA!B10:G10,MTOA!B$102:G$102,MTOA!B$104:G$104)</f>
        <v>0</v>
      </c>
      <c r="W10" s="66">
        <f>SUMPRODUCT(MTOA!B10:G10,MTOA!B$101:G$101,MTOA!B$104:G$104)</f>
        <v>0</v>
      </c>
      <c r="X10">
        <v>0</v>
      </c>
      <c r="Y10" s="34">
        <f>IEX!I10</f>
        <v>0</v>
      </c>
      <c r="Z10" s="34">
        <f>IEX!O10</f>
        <v>-185</v>
      </c>
      <c r="AA10" s="75">
        <f>STOA!I10</f>
        <v>0</v>
      </c>
      <c r="AB10" s="75">
        <f>-STOA!O10</f>
        <v>-250.49</v>
      </c>
      <c r="AC10">
        <f t="shared" si="0"/>
        <v>10.331094888304126</v>
      </c>
      <c r="AD10">
        <f t="shared" si="1"/>
        <v>334.84969345309372</v>
      </c>
      <c r="AE10">
        <f>'IDT-1'!C10</f>
        <v>0</v>
      </c>
      <c r="AF10" s="24"/>
      <c r="AG10">
        <f t="shared" si="2"/>
        <v>334.84969345309372</v>
      </c>
      <c r="AI10" s="34">
        <f>PXIL!I10</f>
        <v>0</v>
      </c>
      <c r="AJ10" s="34">
        <f>PXIL!O10</f>
        <v>0</v>
      </c>
      <c r="AK10" s="34">
        <f>RTM_IEX!I10</f>
        <v>0</v>
      </c>
      <c r="AL10" s="34">
        <f>RTM_IEX!O10</f>
        <v>-5</v>
      </c>
      <c r="AM10" s="34">
        <f>RTM_PXI!I10</f>
        <v>0</v>
      </c>
      <c r="AN10" s="34">
        <f>RTM_PXI!O10</f>
        <v>0</v>
      </c>
      <c r="AO10" s="148">
        <f>GDAM_IEX!I10</f>
        <v>0</v>
      </c>
      <c r="AP10" s="148">
        <f>GDAM_IEX!O10</f>
        <v>0</v>
      </c>
      <c r="AQ10" s="148">
        <f>GDAM_PXI!I10</f>
        <v>0</v>
      </c>
      <c r="AR10" s="148">
        <f>GDAM_PXI!O10</f>
        <v>0</v>
      </c>
      <c r="AS10">
        <f>HPX!I10</f>
        <v>0</v>
      </c>
      <c r="AT10">
        <f>HPX!O10</f>
        <v>0</v>
      </c>
    </row>
    <row r="11" spans="1:46">
      <c r="A11" t="s">
        <v>53</v>
      </c>
      <c r="D11">
        <f>TWEPL!Q11</f>
        <v>5.9491499999999995</v>
      </c>
      <c r="E11">
        <f>GT_NG!Q11</f>
        <v>6.3195318215069509</v>
      </c>
      <c r="F11">
        <f>GT_Spot!Q11</f>
        <v>0</v>
      </c>
      <c r="G11">
        <f>PPCL_NG!Q11</f>
        <v>0</v>
      </c>
      <c r="H11">
        <f>PPCL_Spot!Q11</f>
        <v>0</v>
      </c>
      <c r="I11">
        <f>Bawana_NG!Q11</f>
        <v>48.592249432896622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BYPL_ISGS_exbus!DM11</f>
        <v>614.46874608831149</v>
      </c>
      <c r="P11" s="36">
        <v>32.68</v>
      </c>
      <c r="Q11" s="36">
        <v>9.61</v>
      </c>
      <c r="R11" s="38">
        <v>0</v>
      </c>
      <c r="S11" s="38">
        <v>0</v>
      </c>
      <c r="T11" s="37">
        <f>SUMPRODUCT(LTA!J11:AN11,LTA!J$101:AN$101,LTA!J$104:AN$104)</f>
        <v>13.33</v>
      </c>
      <c r="U11" s="37">
        <f>SUMPRODUCT(LTA!J11:AN11,LTA!J$102:AN$102,LTA!J$104:AN$104)</f>
        <v>53.06</v>
      </c>
      <c r="V11" s="66">
        <f>SUMPRODUCT(MTOA!B11:G11,MTOA!B$102:G$102,MTOA!B$104:G$104)</f>
        <v>0</v>
      </c>
      <c r="W11" s="66">
        <f>SUMPRODUCT(MTOA!B11:G11,MTOA!B$101:G$101,MTOA!B$104:G$104)</f>
        <v>0</v>
      </c>
      <c r="X11">
        <v>0</v>
      </c>
      <c r="Y11" s="34">
        <f>IEX!I11</f>
        <v>0</v>
      </c>
      <c r="Z11" s="34">
        <f>IEX!O11</f>
        <v>-195</v>
      </c>
      <c r="AA11" s="75">
        <f>STOA!I11</f>
        <v>0</v>
      </c>
      <c r="AB11" s="75">
        <f>-STOA!O11</f>
        <v>-250.49</v>
      </c>
      <c r="AC11">
        <f t="shared" si="0"/>
        <v>10.359497344539637</v>
      </c>
      <c r="AD11">
        <f t="shared" si="1"/>
        <v>328.16017999817547</v>
      </c>
      <c r="AE11">
        <f>'IDT-1'!C11</f>
        <v>0</v>
      </c>
      <c r="AF11" s="24"/>
      <c r="AG11">
        <f t="shared" si="2"/>
        <v>328.16017999817547</v>
      </c>
      <c r="AI11" s="34">
        <f>PXIL!I11</f>
        <v>0</v>
      </c>
      <c r="AJ11" s="34">
        <f>PXIL!O11</f>
        <v>0</v>
      </c>
      <c r="AK11" s="34">
        <f>RTM_IEX!I11</f>
        <v>0</v>
      </c>
      <c r="AL11" s="34">
        <f>RTM_IEX!O11</f>
        <v>0</v>
      </c>
      <c r="AM11" s="34">
        <f>RTM_PXI!I11</f>
        <v>0</v>
      </c>
      <c r="AN11" s="34">
        <f>RTM_PXI!O11</f>
        <v>0</v>
      </c>
      <c r="AO11" s="148">
        <f>GDAM_IEX!I11</f>
        <v>0</v>
      </c>
      <c r="AP11" s="148">
        <f>GDAM_IEX!O11</f>
        <v>0</v>
      </c>
      <c r="AQ11" s="148">
        <f>GDAM_PXI!I11</f>
        <v>0</v>
      </c>
      <c r="AR11" s="148">
        <f>GDAM_PXI!O11</f>
        <v>0</v>
      </c>
      <c r="AS11">
        <f>HPX!I11</f>
        <v>0</v>
      </c>
      <c r="AT11">
        <f>HPX!O11</f>
        <v>0</v>
      </c>
    </row>
    <row r="12" spans="1:46">
      <c r="A12" t="s">
        <v>54</v>
      </c>
      <c r="D12">
        <f>TWEPL!Q12</f>
        <v>5.9491499999999995</v>
      </c>
      <c r="E12">
        <f>GT_NG!Q12</f>
        <v>6.3195318215069509</v>
      </c>
      <c r="F12">
        <f>GT_Spot!Q12</f>
        <v>0</v>
      </c>
      <c r="G12">
        <f>PPCL_NG!Q12</f>
        <v>0</v>
      </c>
      <c r="H12">
        <f>PPCL_Spot!Q12</f>
        <v>0</v>
      </c>
      <c r="I12">
        <f>Bawana_NG!Q12</f>
        <v>48.592249432896622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BYPL_ISGS_exbus!DM12</f>
        <v>614.46874608831149</v>
      </c>
      <c r="P12" s="36">
        <v>32.68</v>
      </c>
      <c r="Q12" s="36">
        <v>9.61</v>
      </c>
      <c r="R12" s="38">
        <v>0</v>
      </c>
      <c r="S12" s="38">
        <v>0</v>
      </c>
      <c r="T12" s="37">
        <f>SUMPRODUCT(LTA!J12:AN12,LTA!J$101:AN$101,LTA!J$104:AN$104)</f>
        <v>13.33</v>
      </c>
      <c r="U12" s="37">
        <f>SUMPRODUCT(LTA!J12:AN12,LTA!J$102:AN$102,LTA!J$104:AN$104)</f>
        <v>53.06</v>
      </c>
      <c r="V12" s="66">
        <f>SUMPRODUCT(MTOA!B12:G12,MTOA!B$102:G$102,MTOA!B$104:G$104)</f>
        <v>0</v>
      </c>
      <c r="W12" s="66">
        <f>SUMPRODUCT(MTOA!B12:G12,MTOA!B$101:G$101,MTOA!B$104:G$104)</f>
        <v>0</v>
      </c>
      <c r="X12">
        <v>0</v>
      </c>
      <c r="Y12" s="34">
        <f>IEX!I12</f>
        <v>0</v>
      </c>
      <c r="Z12" s="34">
        <f>IEX!O12</f>
        <v>-215</v>
      </c>
      <c r="AA12" s="75">
        <f>STOA!I12</f>
        <v>0</v>
      </c>
      <c r="AB12" s="75">
        <f>-STOA!O12</f>
        <v>-250.49</v>
      </c>
      <c r="AC12">
        <f t="shared" si="0"/>
        <v>10.528920499037419</v>
      </c>
      <c r="AD12">
        <f t="shared" si="1"/>
        <v>307.99075684367767</v>
      </c>
      <c r="AE12">
        <f>'IDT-1'!C12</f>
        <v>0</v>
      </c>
      <c r="AF12" s="24"/>
      <c r="AG12">
        <f t="shared" si="2"/>
        <v>307.99075684367767</v>
      </c>
      <c r="AI12" s="34">
        <f>PXIL!I12</f>
        <v>0</v>
      </c>
      <c r="AJ12" s="34">
        <f>PXIL!O12</f>
        <v>0</v>
      </c>
      <c r="AK12" s="34">
        <f>RTM_IEX!I12</f>
        <v>0</v>
      </c>
      <c r="AL12" s="34">
        <f>RTM_IEX!O12</f>
        <v>0</v>
      </c>
      <c r="AM12" s="34">
        <f>RTM_PXI!I12</f>
        <v>0</v>
      </c>
      <c r="AN12" s="34">
        <f>RTM_PXI!O12</f>
        <v>0</v>
      </c>
      <c r="AO12" s="148">
        <f>GDAM_IEX!I12</f>
        <v>0</v>
      </c>
      <c r="AP12" s="148">
        <f>GDAM_IEX!O12</f>
        <v>0</v>
      </c>
      <c r="AQ12" s="148">
        <f>GDAM_PXI!I12</f>
        <v>0</v>
      </c>
      <c r="AR12" s="148">
        <f>GDAM_PXI!O12</f>
        <v>0</v>
      </c>
      <c r="AS12">
        <f>HPX!I12</f>
        <v>0</v>
      </c>
      <c r="AT12">
        <f>HPX!O12</f>
        <v>0</v>
      </c>
    </row>
    <row r="13" spans="1:46">
      <c r="A13" t="s">
        <v>55</v>
      </c>
      <c r="D13">
        <f>TWEPL!Q13</f>
        <v>5.9491499999999995</v>
      </c>
      <c r="E13">
        <f>GT_NG!Q13</f>
        <v>6.3195318215069509</v>
      </c>
      <c r="F13">
        <f>GT_Spot!Q13</f>
        <v>0</v>
      </c>
      <c r="G13">
        <f>PPCL_NG!Q13</f>
        <v>0</v>
      </c>
      <c r="H13">
        <f>PPCL_Spot!Q13</f>
        <v>0</v>
      </c>
      <c r="I13">
        <f>Bawana_NG!Q13</f>
        <v>48.592249432896622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BYPL_ISGS_exbus!DM13</f>
        <v>614.33861033167739</v>
      </c>
      <c r="P13" s="36">
        <v>32.68</v>
      </c>
      <c r="Q13" s="36">
        <v>9.61</v>
      </c>
      <c r="R13" s="38">
        <v>0</v>
      </c>
      <c r="S13" s="38">
        <v>0</v>
      </c>
      <c r="T13" s="37">
        <f>SUMPRODUCT(LTA!J13:AN13,LTA!J$101:AN$101,LTA!J$104:AN$104)</f>
        <v>13.33</v>
      </c>
      <c r="U13" s="37">
        <f>SUMPRODUCT(LTA!J13:AN13,LTA!J$102:AN$102,LTA!J$104:AN$104)</f>
        <v>53.06</v>
      </c>
      <c r="V13" s="66">
        <f>SUMPRODUCT(MTOA!B13:G13,MTOA!B$102:G$102,MTOA!B$104:G$104)</f>
        <v>0</v>
      </c>
      <c r="W13" s="66">
        <f>SUMPRODUCT(MTOA!B13:G13,MTOA!B$101:G$101,MTOA!B$104:G$104)</f>
        <v>0</v>
      </c>
      <c r="X13">
        <v>0</v>
      </c>
      <c r="Y13" s="34">
        <f>IEX!I13</f>
        <v>0</v>
      </c>
      <c r="Z13" s="34">
        <f>IEX!O13</f>
        <v>-220</v>
      </c>
      <c r="AA13" s="75">
        <f>STOA!I13</f>
        <v>0</v>
      </c>
      <c r="AB13" s="75">
        <f>-STOA!O13</f>
        <v>-250.49</v>
      </c>
      <c r="AC13">
        <f t="shared" si="0"/>
        <v>10.570183147306137</v>
      </c>
      <c r="AD13">
        <f t="shared" si="1"/>
        <v>302.81935843877477</v>
      </c>
      <c r="AE13">
        <f>'IDT-1'!C13</f>
        <v>0</v>
      </c>
      <c r="AF13" s="24"/>
      <c r="AG13">
        <f t="shared" si="2"/>
        <v>302.81935843877477</v>
      </c>
      <c r="AI13" s="34">
        <f>PXIL!I13</f>
        <v>0</v>
      </c>
      <c r="AJ13" s="34">
        <f>PXIL!O13</f>
        <v>0</v>
      </c>
      <c r="AK13" s="34">
        <f>RTM_IEX!I13</f>
        <v>0</v>
      </c>
      <c r="AL13" s="34">
        <f>RTM_IEX!O13</f>
        <v>0</v>
      </c>
      <c r="AM13" s="34">
        <f>RTM_PXI!I13</f>
        <v>0</v>
      </c>
      <c r="AN13" s="34">
        <f>RTM_PXI!O13</f>
        <v>0</v>
      </c>
      <c r="AO13" s="148">
        <f>GDAM_IEX!I13</f>
        <v>0</v>
      </c>
      <c r="AP13" s="148">
        <f>GDAM_IEX!O13</f>
        <v>0</v>
      </c>
      <c r="AQ13" s="148">
        <f>GDAM_PXI!I13</f>
        <v>0</v>
      </c>
      <c r="AR13" s="148">
        <f>GDAM_PXI!O13</f>
        <v>0</v>
      </c>
      <c r="AS13">
        <f>HPX!I13</f>
        <v>0</v>
      </c>
      <c r="AT13">
        <f>HPX!O13</f>
        <v>0</v>
      </c>
    </row>
    <row r="14" spans="1:46">
      <c r="A14" t="s">
        <v>56</v>
      </c>
      <c r="D14">
        <f>TWEPL!Q14</f>
        <v>5.9491499999999995</v>
      </c>
      <c r="E14">
        <f>GT_NG!Q14</f>
        <v>6.3195318215069509</v>
      </c>
      <c r="F14">
        <f>GT_Spot!Q14</f>
        <v>0</v>
      </c>
      <c r="G14">
        <f>PPCL_NG!Q14</f>
        <v>0</v>
      </c>
      <c r="H14">
        <f>PPCL_Spot!Q14</f>
        <v>0</v>
      </c>
      <c r="I14">
        <f>Bawana_NG!Q14</f>
        <v>48.592249432896622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BYPL_ISGS_exbus!DM14</f>
        <v>614.33861033167739</v>
      </c>
      <c r="P14" s="36">
        <v>32.68</v>
      </c>
      <c r="Q14" s="36">
        <v>9.61</v>
      </c>
      <c r="R14" s="38">
        <v>0</v>
      </c>
      <c r="S14" s="38">
        <v>0</v>
      </c>
      <c r="T14" s="37">
        <f>SUMPRODUCT(LTA!J14:AN14,LTA!J$101:AN$101,LTA!J$104:AN$104)</f>
        <v>13.33</v>
      </c>
      <c r="U14" s="37">
        <f>SUMPRODUCT(LTA!J14:AN14,LTA!J$102:AN$102,LTA!J$104:AN$104)</f>
        <v>53.06</v>
      </c>
      <c r="V14" s="66">
        <f>SUMPRODUCT(MTOA!B14:G14,MTOA!B$102:G$102,MTOA!B$104:G$104)</f>
        <v>0</v>
      </c>
      <c r="W14" s="66">
        <f>SUMPRODUCT(MTOA!B14:G14,MTOA!B$101:G$101,MTOA!B$104:G$104)</f>
        <v>0</v>
      </c>
      <c r="X14">
        <v>0</v>
      </c>
      <c r="Y14" s="34">
        <f>IEX!I14</f>
        <v>0</v>
      </c>
      <c r="Z14" s="34">
        <f>IEX!O14</f>
        <v>-220</v>
      </c>
      <c r="AA14" s="75">
        <f>STOA!I14</f>
        <v>0</v>
      </c>
      <c r="AB14" s="75">
        <f>-STOA!O14</f>
        <v>-250.49</v>
      </c>
      <c r="AC14">
        <f t="shared" si="0"/>
        <v>10.570183147306137</v>
      </c>
      <c r="AD14">
        <f t="shared" si="1"/>
        <v>302.81935843877477</v>
      </c>
      <c r="AE14">
        <f>'IDT-1'!C14</f>
        <v>0</v>
      </c>
      <c r="AF14" s="24"/>
      <c r="AG14">
        <f t="shared" si="2"/>
        <v>302.81935843877477</v>
      </c>
      <c r="AI14" s="34">
        <f>PXIL!I14</f>
        <v>0</v>
      </c>
      <c r="AJ14" s="34">
        <f>PXIL!O14</f>
        <v>0</v>
      </c>
      <c r="AK14" s="34">
        <f>RTM_IEX!I14</f>
        <v>0</v>
      </c>
      <c r="AL14" s="34">
        <f>RTM_IEX!O14</f>
        <v>0</v>
      </c>
      <c r="AM14" s="34">
        <f>RTM_PXI!I14</f>
        <v>0</v>
      </c>
      <c r="AN14" s="34">
        <f>RTM_PXI!O14</f>
        <v>0</v>
      </c>
      <c r="AO14" s="148">
        <f>GDAM_IEX!I14</f>
        <v>0</v>
      </c>
      <c r="AP14" s="148">
        <f>GDAM_IEX!O14</f>
        <v>0</v>
      </c>
      <c r="AQ14" s="148">
        <f>GDAM_PXI!I14</f>
        <v>0</v>
      </c>
      <c r="AR14" s="148">
        <f>GDAM_PXI!O14</f>
        <v>0</v>
      </c>
      <c r="AS14">
        <f>HPX!I14</f>
        <v>0</v>
      </c>
      <c r="AT14">
        <f>HPX!O14</f>
        <v>0</v>
      </c>
    </row>
    <row r="15" spans="1:46">
      <c r="A15" t="s">
        <v>57</v>
      </c>
      <c r="D15">
        <f>TWEPL!Q15</f>
        <v>5.9491499999999995</v>
      </c>
      <c r="E15">
        <f>GT_NG!Q15</f>
        <v>6.3195318215069509</v>
      </c>
      <c r="F15">
        <f>GT_Spot!Q15</f>
        <v>0</v>
      </c>
      <c r="G15">
        <f>PPCL_NG!Q15</f>
        <v>0</v>
      </c>
      <c r="H15">
        <f>PPCL_Spot!Q15</f>
        <v>0</v>
      </c>
      <c r="I15">
        <f>Bawana_NG!Q15</f>
        <v>48.592249432896622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BYPL_ISGS_exbus!DM15</f>
        <v>614.46874608831149</v>
      </c>
      <c r="P15" s="36">
        <v>32.68</v>
      </c>
      <c r="Q15" s="36">
        <v>9.61</v>
      </c>
      <c r="R15" s="38">
        <v>0</v>
      </c>
      <c r="S15" s="38">
        <v>0</v>
      </c>
      <c r="T15" s="37">
        <f>SUMPRODUCT(LTA!J15:AN15,LTA!J$101:AN$101,LTA!J$104:AN$104)</f>
        <v>13.33</v>
      </c>
      <c r="U15" s="37">
        <f>SUMPRODUCT(LTA!J15:AN15,LTA!J$102:AN$102,LTA!J$104:AN$104)</f>
        <v>53.06</v>
      </c>
      <c r="V15" s="66">
        <f>SUMPRODUCT(MTOA!B15:G15,MTOA!B$102:G$102,MTOA!B$104:G$104)</f>
        <v>0</v>
      </c>
      <c r="W15" s="66">
        <f>SUMPRODUCT(MTOA!B15:G15,MTOA!B$101:G$101,MTOA!B$104:G$104)</f>
        <v>0</v>
      </c>
      <c r="X15">
        <v>0</v>
      </c>
      <c r="Y15" s="34">
        <f>IEX!I15</f>
        <v>0</v>
      </c>
      <c r="Z15" s="34">
        <f>IEX!O15</f>
        <v>-220</v>
      </c>
      <c r="AA15" s="75">
        <f>STOA!I15</f>
        <v>0</v>
      </c>
      <c r="AB15" s="75">
        <f>-STOA!O15</f>
        <v>-250.49</v>
      </c>
      <c r="AC15">
        <f t="shared" si="0"/>
        <v>10.571276287661863</v>
      </c>
      <c r="AD15">
        <f t="shared" si="1"/>
        <v>302.94840105505324</v>
      </c>
      <c r="AE15">
        <f>'IDT-1'!C15</f>
        <v>0</v>
      </c>
      <c r="AF15" s="24"/>
      <c r="AG15">
        <f t="shared" si="2"/>
        <v>302.94840105505324</v>
      </c>
      <c r="AI15" s="34">
        <f>PXIL!I15</f>
        <v>0</v>
      </c>
      <c r="AJ15" s="34">
        <f>PXIL!O15</f>
        <v>0</v>
      </c>
      <c r="AK15" s="34">
        <f>RTM_IEX!I15</f>
        <v>0</v>
      </c>
      <c r="AL15" s="34">
        <f>RTM_IEX!O15</f>
        <v>0</v>
      </c>
      <c r="AM15" s="34">
        <f>RTM_PXI!I15</f>
        <v>0</v>
      </c>
      <c r="AN15" s="34">
        <f>RTM_PXI!O15</f>
        <v>0</v>
      </c>
      <c r="AO15" s="148">
        <f>GDAM_IEX!I15</f>
        <v>0</v>
      </c>
      <c r="AP15" s="148">
        <f>GDAM_IEX!O15</f>
        <v>0</v>
      </c>
      <c r="AQ15" s="148">
        <f>GDAM_PXI!I15</f>
        <v>0</v>
      </c>
      <c r="AR15" s="148">
        <f>GDAM_PXI!O15</f>
        <v>0</v>
      </c>
      <c r="AS15">
        <f>HPX!I15</f>
        <v>0</v>
      </c>
      <c r="AT15">
        <f>HPX!O15</f>
        <v>0</v>
      </c>
    </row>
    <row r="16" spans="1:46">
      <c r="A16" t="s">
        <v>58</v>
      </c>
      <c r="D16">
        <f>TWEPL!Q16</f>
        <v>5.9491499999999995</v>
      </c>
      <c r="E16">
        <f>GT_NG!Q16</f>
        <v>6.3195318215069509</v>
      </c>
      <c r="F16">
        <f>GT_Spot!Q16</f>
        <v>0</v>
      </c>
      <c r="G16">
        <f>PPCL_NG!Q16</f>
        <v>0</v>
      </c>
      <c r="H16">
        <f>PPCL_Spot!Q16</f>
        <v>0</v>
      </c>
      <c r="I16">
        <f>Bawana_NG!Q16</f>
        <v>48.592249432896622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BYPL_ISGS_exbus!DM16</f>
        <v>614.46874608831149</v>
      </c>
      <c r="P16" s="36">
        <v>32.68</v>
      </c>
      <c r="Q16" s="36">
        <v>9.61</v>
      </c>
      <c r="R16" s="38">
        <v>0</v>
      </c>
      <c r="S16" s="38">
        <v>0</v>
      </c>
      <c r="T16" s="37">
        <f>SUMPRODUCT(LTA!J16:AN16,LTA!J$101:AN$101,LTA!J$104:AN$104)</f>
        <v>13.33</v>
      </c>
      <c r="U16" s="37">
        <f>SUMPRODUCT(LTA!J16:AN16,LTA!J$102:AN$102,LTA!J$104:AN$104)</f>
        <v>53.06</v>
      </c>
      <c r="V16" s="66">
        <f>SUMPRODUCT(MTOA!B16:G16,MTOA!B$102:G$102,MTOA!B$104:G$104)</f>
        <v>0</v>
      </c>
      <c r="W16" s="66">
        <f>SUMPRODUCT(MTOA!B16:G16,MTOA!B$101:G$101,MTOA!B$104:G$104)</f>
        <v>0</v>
      </c>
      <c r="X16">
        <v>0</v>
      </c>
      <c r="Y16" s="34">
        <f>IEX!I16</f>
        <v>0</v>
      </c>
      <c r="Z16" s="34">
        <f>IEX!O16</f>
        <v>-210</v>
      </c>
      <c r="AA16" s="75">
        <f>STOA!I16</f>
        <v>0</v>
      </c>
      <c r="AB16" s="75">
        <f>-STOA!O16</f>
        <v>-250.49</v>
      </c>
      <c r="AC16">
        <f t="shared" si="0"/>
        <v>10.486564710412972</v>
      </c>
      <c r="AD16">
        <f t="shared" si="1"/>
        <v>313.03311263230216</v>
      </c>
      <c r="AE16">
        <f>'IDT-1'!C16</f>
        <v>0</v>
      </c>
      <c r="AF16" s="24"/>
      <c r="AG16">
        <f t="shared" si="2"/>
        <v>313.03311263230216</v>
      </c>
      <c r="AI16" s="34">
        <f>PXIL!I16</f>
        <v>0</v>
      </c>
      <c r="AJ16" s="34">
        <f>PXIL!O16</f>
        <v>0</v>
      </c>
      <c r="AK16" s="34">
        <f>RTM_IEX!I16</f>
        <v>0</v>
      </c>
      <c r="AL16" s="34">
        <f>RTM_IEX!O16</f>
        <v>0</v>
      </c>
      <c r="AM16" s="34">
        <f>RTM_PXI!I16</f>
        <v>0</v>
      </c>
      <c r="AN16" s="34">
        <f>RTM_PXI!O16</f>
        <v>0</v>
      </c>
      <c r="AO16" s="148">
        <f>GDAM_IEX!I16</f>
        <v>0</v>
      </c>
      <c r="AP16" s="148">
        <f>GDAM_IEX!O16</f>
        <v>0</v>
      </c>
      <c r="AQ16" s="148">
        <f>GDAM_PXI!I16</f>
        <v>0</v>
      </c>
      <c r="AR16" s="148">
        <f>GDAM_PXI!O16</f>
        <v>0</v>
      </c>
      <c r="AS16">
        <f>HPX!I16</f>
        <v>0</v>
      </c>
      <c r="AT16">
        <f>HPX!O16</f>
        <v>0</v>
      </c>
    </row>
    <row r="17" spans="1:46">
      <c r="A17" t="s">
        <v>59</v>
      </c>
      <c r="D17">
        <f>TWEPL!Q17</f>
        <v>5.9491499999999995</v>
      </c>
      <c r="E17">
        <f>GT_NG!Q17</f>
        <v>6.3195318215069509</v>
      </c>
      <c r="F17">
        <f>GT_Spot!Q17</f>
        <v>0</v>
      </c>
      <c r="G17">
        <f>PPCL_NG!Q17</f>
        <v>0</v>
      </c>
      <c r="H17">
        <f>PPCL_Spot!Q17</f>
        <v>0</v>
      </c>
      <c r="I17">
        <f>Bawana_NG!Q17</f>
        <v>48.592249432896622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BYPL_ISGS_exbus!DM17</f>
        <v>614.46874608831149</v>
      </c>
      <c r="P17" s="36">
        <v>32.68</v>
      </c>
      <c r="Q17" s="36">
        <v>9.61</v>
      </c>
      <c r="R17" s="38">
        <v>0</v>
      </c>
      <c r="S17" s="38">
        <v>0</v>
      </c>
      <c r="T17" s="37">
        <f>SUMPRODUCT(LTA!J17:AN17,LTA!J$101:AN$101,LTA!J$104:AN$104)</f>
        <v>13.33</v>
      </c>
      <c r="U17" s="37">
        <f>SUMPRODUCT(LTA!J17:AN17,LTA!J$102:AN$102,LTA!J$104:AN$104)</f>
        <v>53.06</v>
      </c>
      <c r="V17" s="66">
        <f>SUMPRODUCT(MTOA!B17:G17,MTOA!B$102:G$102,MTOA!B$104:G$104)</f>
        <v>0</v>
      </c>
      <c r="W17" s="66">
        <f>SUMPRODUCT(MTOA!B17:G17,MTOA!B$101:G$101,MTOA!B$104:G$104)</f>
        <v>0</v>
      </c>
      <c r="X17">
        <v>0</v>
      </c>
      <c r="Y17" s="34">
        <f>IEX!I17</f>
        <v>0</v>
      </c>
      <c r="Z17" s="34">
        <f>IEX!O17</f>
        <v>-210</v>
      </c>
      <c r="AA17" s="75">
        <f>STOA!I17</f>
        <v>0</v>
      </c>
      <c r="AB17" s="75">
        <f>-STOA!O17</f>
        <v>-250.49</v>
      </c>
      <c r="AC17">
        <f t="shared" si="0"/>
        <v>10.486564710412972</v>
      </c>
      <c r="AD17">
        <f t="shared" si="1"/>
        <v>313.03311263230216</v>
      </c>
      <c r="AE17">
        <f>'IDT-1'!C17</f>
        <v>0</v>
      </c>
      <c r="AF17" s="24"/>
      <c r="AG17">
        <f t="shared" si="2"/>
        <v>313.03311263230216</v>
      </c>
      <c r="AI17" s="34">
        <f>PXIL!I17</f>
        <v>0</v>
      </c>
      <c r="AJ17" s="34">
        <f>PXIL!O17</f>
        <v>0</v>
      </c>
      <c r="AK17" s="34">
        <f>RTM_IEX!I17</f>
        <v>0</v>
      </c>
      <c r="AL17" s="34">
        <f>RTM_IEX!O17</f>
        <v>0</v>
      </c>
      <c r="AM17" s="34">
        <f>RTM_PXI!I17</f>
        <v>0</v>
      </c>
      <c r="AN17" s="34">
        <f>RTM_PXI!O17</f>
        <v>0</v>
      </c>
      <c r="AO17" s="148">
        <f>GDAM_IEX!I17</f>
        <v>0</v>
      </c>
      <c r="AP17" s="148">
        <f>GDAM_IEX!O17</f>
        <v>0</v>
      </c>
      <c r="AQ17" s="148">
        <f>GDAM_PXI!I17</f>
        <v>0</v>
      </c>
      <c r="AR17" s="148">
        <f>GDAM_PXI!O17</f>
        <v>0</v>
      </c>
      <c r="AS17">
        <f>HPX!I17</f>
        <v>0</v>
      </c>
      <c r="AT17">
        <f>HPX!O17</f>
        <v>0</v>
      </c>
    </row>
    <row r="18" spans="1:46">
      <c r="A18" t="s">
        <v>60</v>
      </c>
      <c r="D18">
        <f>TWEPL!Q18</f>
        <v>5.9491499999999995</v>
      </c>
      <c r="E18">
        <f>GT_NG!Q18</f>
        <v>6.3195318215069509</v>
      </c>
      <c r="F18">
        <f>GT_Spot!Q18</f>
        <v>0</v>
      </c>
      <c r="G18">
        <f>PPCL_NG!Q18</f>
        <v>0</v>
      </c>
      <c r="H18">
        <f>PPCL_Spot!Q18</f>
        <v>0</v>
      </c>
      <c r="I18">
        <f>Bawana_NG!Q18</f>
        <v>48.592249432896622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BYPL_ISGS_exbus!DM18</f>
        <v>614.46874608831149</v>
      </c>
      <c r="P18" s="36">
        <v>32.68</v>
      </c>
      <c r="Q18" s="36">
        <v>9.61</v>
      </c>
      <c r="R18" s="38">
        <v>0</v>
      </c>
      <c r="S18" s="38">
        <v>0</v>
      </c>
      <c r="T18" s="37">
        <f>SUMPRODUCT(LTA!J18:AN18,LTA!J$101:AN$101,LTA!J$104:AN$104)</f>
        <v>13.33</v>
      </c>
      <c r="U18" s="37">
        <f>SUMPRODUCT(LTA!J18:AN18,LTA!J$102:AN$102,LTA!J$104:AN$104)</f>
        <v>53.06</v>
      </c>
      <c r="V18" s="66">
        <f>SUMPRODUCT(MTOA!B18:G18,MTOA!B$102:G$102,MTOA!B$104:G$104)</f>
        <v>0</v>
      </c>
      <c r="W18" s="66">
        <f>SUMPRODUCT(MTOA!B18:G18,MTOA!B$101:G$101,MTOA!B$104:G$104)</f>
        <v>0</v>
      </c>
      <c r="X18">
        <v>0</v>
      </c>
      <c r="Y18" s="34">
        <f>IEX!I18</f>
        <v>0</v>
      </c>
      <c r="Z18" s="34">
        <f>IEX!O18</f>
        <v>-210</v>
      </c>
      <c r="AA18" s="75">
        <f>STOA!I18</f>
        <v>0</v>
      </c>
      <c r="AB18" s="75">
        <f>-STOA!O18</f>
        <v>-250.49</v>
      </c>
      <c r="AC18">
        <f t="shared" si="0"/>
        <v>10.486564710412972</v>
      </c>
      <c r="AD18">
        <f t="shared" si="1"/>
        <v>313.03311263230216</v>
      </c>
      <c r="AE18">
        <f>'IDT-1'!C18</f>
        <v>0</v>
      </c>
      <c r="AF18" s="24"/>
      <c r="AG18">
        <f t="shared" si="2"/>
        <v>313.03311263230216</v>
      </c>
      <c r="AI18" s="34">
        <f>PXIL!I18</f>
        <v>0</v>
      </c>
      <c r="AJ18" s="34">
        <f>PXIL!O18</f>
        <v>0</v>
      </c>
      <c r="AK18" s="34">
        <f>RTM_IEX!I18</f>
        <v>0</v>
      </c>
      <c r="AL18" s="34">
        <f>RTM_IEX!O18</f>
        <v>0</v>
      </c>
      <c r="AM18" s="34">
        <f>RTM_PXI!I18</f>
        <v>0</v>
      </c>
      <c r="AN18" s="34">
        <f>RTM_PXI!O18</f>
        <v>0</v>
      </c>
      <c r="AO18" s="148">
        <f>GDAM_IEX!I18</f>
        <v>0</v>
      </c>
      <c r="AP18" s="148">
        <f>GDAM_IEX!O18</f>
        <v>0</v>
      </c>
      <c r="AQ18" s="148">
        <f>GDAM_PXI!I18</f>
        <v>0</v>
      </c>
      <c r="AR18" s="148">
        <f>GDAM_PXI!O18</f>
        <v>0</v>
      </c>
      <c r="AS18">
        <f>HPX!I18</f>
        <v>0</v>
      </c>
      <c r="AT18">
        <f>HPX!O18</f>
        <v>0</v>
      </c>
    </row>
    <row r="19" spans="1:46">
      <c r="A19" t="s">
        <v>61</v>
      </c>
      <c r="D19">
        <f>TWEPL!Q19</f>
        <v>5.9491499999999995</v>
      </c>
      <c r="E19">
        <f>GT_NG!Q19</f>
        <v>6.3195318215069509</v>
      </c>
      <c r="F19">
        <f>GT_Spot!Q19</f>
        <v>0</v>
      </c>
      <c r="G19">
        <f>PPCL_NG!Q19</f>
        <v>0</v>
      </c>
      <c r="H19">
        <f>PPCL_Spot!Q19</f>
        <v>0</v>
      </c>
      <c r="I19">
        <f>Bawana_NG!Q19</f>
        <v>48.592249432896622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BYPL_ISGS_exbus!DM19</f>
        <v>614.46985708699424</v>
      </c>
      <c r="P19" s="36">
        <v>32.68</v>
      </c>
      <c r="Q19" s="36">
        <v>9.61</v>
      </c>
      <c r="R19" s="38">
        <v>0</v>
      </c>
      <c r="S19" s="38">
        <v>0</v>
      </c>
      <c r="T19" s="37">
        <f>SUMPRODUCT(LTA!J19:AN19,LTA!J$101:AN$101,LTA!J$104:AN$104)</f>
        <v>13.33</v>
      </c>
      <c r="U19" s="37">
        <f>SUMPRODUCT(LTA!J19:AN19,LTA!J$102:AN$102,LTA!J$104:AN$104)</f>
        <v>53.06</v>
      </c>
      <c r="V19" s="66">
        <f>SUMPRODUCT(MTOA!B19:G19,MTOA!B$102:G$102,MTOA!B$104:G$104)</f>
        <v>0</v>
      </c>
      <c r="W19" s="66">
        <f>SUMPRODUCT(MTOA!B19:G19,MTOA!B$101:G$101,MTOA!B$104:G$104)</f>
        <v>0</v>
      </c>
      <c r="X19">
        <v>0</v>
      </c>
      <c r="Y19" s="34">
        <f>IEX!I19</f>
        <v>0</v>
      </c>
      <c r="Z19" s="34">
        <f>IEX!O19</f>
        <v>-200</v>
      </c>
      <c r="AA19" s="75">
        <f>STOA!I19</f>
        <v>0</v>
      </c>
      <c r="AB19" s="75">
        <f>-STOA!O19</f>
        <v>-250.49</v>
      </c>
      <c r="AC19">
        <f t="shared" si="0"/>
        <v>10.495045200526796</v>
      </c>
      <c r="AD19">
        <f t="shared" si="1"/>
        <v>312.02574314087093</v>
      </c>
      <c r="AE19">
        <f>'IDT-1'!C19</f>
        <v>0</v>
      </c>
      <c r="AF19" s="24"/>
      <c r="AG19">
        <f t="shared" si="2"/>
        <v>312.02574314087093</v>
      </c>
      <c r="AI19" s="34">
        <f>PXIL!I19</f>
        <v>0</v>
      </c>
      <c r="AJ19" s="34">
        <f>PXIL!O19</f>
        <v>0</v>
      </c>
      <c r="AK19" s="34">
        <f>RTM_IEX!I19</f>
        <v>0</v>
      </c>
      <c r="AL19" s="34">
        <f>RTM_IEX!O19</f>
        <v>-11</v>
      </c>
      <c r="AM19" s="34">
        <f>RTM_PXI!I19</f>
        <v>0</v>
      </c>
      <c r="AN19" s="34">
        <f>RTM_PXI!O19</f>
        <v>0</v>
      </c>
      <c r="AO19" s="148">
        <f>GDAM_IEX!I19</f>
        <v>0</v>
      </c>
      <c r="AP19" s="148">
        <f>GDAM_IEX!O19</f>
        <v>0</v>
      </c>
      <c r="AQ19" s="148">
        <f>GDAM_PXI!I19</f>
        <v>0</v>
      </c>
      <c r="AR19" s="148">
        <f>GDAM_PXI!O19</f>
        <v>0</v>
      </c>
      <c r="AS19">
        <f>HPX!I19</f>
        <v>0</v>
      </c>
      <c r="AT19">
        <f>HPX!O19</f>
        <v>0</v>
      </c>
    </row>
    <row r="20" spans="1:46">
      <c r="A20" t="s">
        <v>62</v>
      </c>
      <c r="D20">
        <f>TWEPL!Q20</f>
        <v>5.9491499999999995</v>
      </c>
      <c r="E20">
        <f>GT_NG!Q20</f>
        <v>6.3195318215069509</v>
      </c>
      <c r="F20">
        <f>GT_Spot!Q20</f>
        <v>0</v>
      </c>
      <c r="G20">
        <f>PPCL_NG!Q20</f>
        <v>0</v>
      </c>
      <c r="H20">
        <f>PPCL_Spot!Q20</f>
        <v>0</v>
      </c>
      <c r="I20">
        <f>Bawana_NG!Q20</f>
        <v>48.592249432896622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BYPL_ISGS_exbus!DM20</f>
        <v>614.46985708699424</v>
      </c>
      <c r="P20" s="36">
        <v>32.68</v>
      </c>
      <c r="Q20" s="36">
        <v>9.61</v>
      </c>
      <c r="R20" s="38">
        <v>0</v>
      </c>
      <c r="S20" s="38">
        <v>0</v>
      </c>
      <c r="T20" s="37">
        <f>SUMPRODUCT(LTA!J20:AN20,LTA!J$101:AN$101,LTA!J$104:AN$104)</f>
        <v>13.33</v>
      </c>
      <c r="U20" s="37">
        <f>SUMPRODUCT(LTA!J20:AN20,LTA!J$102:AN$102,LTA!J$104:AN$104)</f>
        <v>53.06</v>
      </c>
      <c r="V20" s="66">
        <f>SUMPRODUCT(MTOA!B20:G20,MTOA!B$102:G$102,MTOA!B$104:G$104)</f>
        <v>0</v>
      </c>
      <c r="W20" s="66">
        <f>SUMPRODUCT(MTOA!B20:G20,MTOA!B$101:G$101,MTOA!B$104:G$104)</f>
        <v>0</v>
      </c>
      <c r="X20">
        <v>0</v>
      </c>
      <c r="Y20" s="34">
        <f>IEX!I20</f>
        <v>0</v>
      </c>
      <c r="Z20" s="34">
        <f>IEX!O20</f>
        <v>-195</v>
      </c>
      <c r="AA20" s="75">
        <f>STOA!I20</f>
        <v>0</v>
      </c>
      <c r="AB20" s="75">
        <f>-STOA!O20</f>
        <v>-250.49</v>
      </c>
      <c r="AC20">
        <f t="shared" si="0"/>
        <v>10.452689411902352</v>
      </c>
      <c r="AD20">
        <f t="shared" si="1"/>
        <v>317.06809892949542</v>
      </c>
      <c r="AE20">
        <f>'IDT-1'!C20</f>
        <v>0</v>
      </c>
      <c r="AF20" s="24"/>
      <c r="AG20">
        <f t="shared" si="2"/>
        <v>317.06809892949542</v>
      </c>
      <c r="AI20" s="34">
        <f>PXIL!I20</f>
        <v>0</v>
      </c>
      <c r="AJ20" s="34">
        <f>PXIL!O20</f>
        <v>0</v>
      </c>
      <c r="AK20" s="34">
        <f>RTM_IEX!I20</f>
        <v>0</v>
      </c>
      <c r="AL20" s="34">
        <f>RTM_IEX!O20</f>
        <v>-11</v>
      </c>
      <c r="AM20" s="34">
        <f>RTM_PXI!I20</f>
        <v>0</v>
      </c>
      <c r="AN20" s="34">
        <f>RTM_PXI!O20</f>
        <v>0</v>
      </c>
      <c r="AO20" s="148">
        <f>GDAM_IEX!I20</f>
        <v>0</v>
      </c>
      <c r="AP20" s="148">
        <f>GDAM_IEX!O20</f>
        <v>0</v>
      </c>
      <c r="AQ20" s="148">
        <f>GDAM_PXI!I20</f>
        <v>0</v>
      </c>
      <c r="AR20" s="148">
        <f>GDAM_PXI!O20</f>
        <v>0</v>
      </c>
      <c r="AS20">
        <f>HPX!I20</f>
        <v>0</v>
      </c>
      <c r="AT20">
        <f>HPX!O20</f>
        <v>0</v>
      </c>
    </row>
    <row r="21" spans="1:46">
      <c r="A21" t="s">
        <v>63</v>
      </c>
      <c r="D21">
        <f>TWEPL!Q21</f>
        <v>5.9491499999999995</v>
      </c>
      <c r="E21">
        <f>GT_NG!Q21</f>
        <v>6.3195318215069509</v>
      </c>
      <c r="F21">
        <f>GT_Spot!Q21</f>
        <v>0</v>
      </c>
      <c r="G21">
        <f>PPCL_NG!Q21</f>
        <v>0</v>
      </c>
      <c r="H21">
        <f>PPCL_Spot!Q21</f>
        <v>0</v>
      </c>
      <c r="I21">
        <f>Bawana_NG!Q21</f>
        <v>48.592249432896622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BYPL_ISGS_exbus!DM21</f>
        <v>618.51551668699415</v>
      </c>
      <c r="P21" s="36">
        <v>32.68</v>
      </c>
      <c r="Q21" s="36">
        <v>9.61</v>
      </c>
      <c r="R21" s="38">
        <v>0</v>
      </c>
      <c r="S21" s="38">
        <v>0</v>
      </c>
      <c r="T21" s="37">
        <f>SUMPRODUCT(LTA!J21:AN21,LTA!J$101:AN$101,LTA!J$104:AN$104)</f>
        <v>13.33</v>
      </c>
      <c r="U21" s="37">
        <f>SUMPRODUCT(LTA!J21:AN21,LTA!J$102:AN$102,LTA!J$104:AN$104)</f>
        <v>53.06</v>
      </c>
      <c r="V21" s="66">
        <f>SUMPRODUCT(MTOA!B21:G21,MTOA!B$102:G$102,MTOA!B$104:G$104)</f>
        <v>0</v>
      </c>
      <c r="W21" s="66">
        <f>SUMPRODUCT(MTOA!B21:G21,MTOA!B$101:G$101,MTOA!B$104:G$104)</f>
        <v>0</v>
      </c>
      <c r="X21">
        <v>0</v>
      </c>
      <c r="Y21" s="34">
        <f>IEX!I21</f>
        <v>0</v>
      </c>
      <c r="Z21" s="34">
        <f>IEX!O21</f>
        <v>-190</v>
      </c>
      <c r="AA21" s="75">
        <f>STOA!I21</f>
        <v>0</v>
      </c>
      <c r="AB21" s="75">
        <f>-STOA!O21</f>
        <v>-250.49</v>
      </c>
      <c r="AC21">
        <f t="shared" si="0"/>
        <v>10.427374848468126</v>
      </c>
      <c r="AD21">
        <f t="shared" si="1"/>
        <v>328.13907309292955</v>
      </c>
      <c r="AE21">
        <f>'IDT-1'!C21</f>
        <v>0</v>
      </c>
      <c r="AF21" s="24"/>
      <c r="AG21">
        <f t="shared" si="2"/>
        <v>328.13907309292955</v>
      </c>
      <c r="AI21" s="34">
        <f>PXIL!I21</f>
        <v>0</v>
      </c>
      <c r="AJ21" s="34">
        <f>PXIL!O21</f>
        <v>0</v>
      </c>
      <c r="AK21" s="34">
        <f>RTM_IEX!I21</f>
        <v>0</v>
      </c>
      <c r="AL21" s="34">
        <f>RTM_IEX!O21</f>
        <v>-9</v>
      </c>
      <c r="AM21" s="34">
        <f>RTM_PXI!I21</f>
        <v>0</v>
      </c>
      <c r="AN21" s="34">
        <f>RTM_PXI!O21</f>
        <v>0</v>
      </c>
      <c r="AO21" s="148">
        <f>GDAM_IEX!I21</f>
        <v>0</v>
      </c>
      <c r="AP21" s="148">
        <f>GDAM_IEX!O21</f>
        <v>0</v>
      </c>
      <c r="AQ21" s="148">
        <f>GDAM_PXI!I21</f>
        <v>0</v>
      </c>
      <c r="AR21" s="148">
        <f>GDAM_PXI!O21</f>
        <v>0</v>
      </c>
      <c r="AS21">
        <f>HPX!I21</f>
        <v>0</v>
      </c>
      <c r="AT21">
        <f>HPX!O21</f>
        <v>0</v>
      </c>
    </row>
    <row r="22" spans="1:46">
      <c r="A22" t="s">
        <v>64</v>
      </c>
      <c r="D22">
        <f>TWEPL!Q22</f>
        <v>5.9491499999999995</v>
      </c>
      <c r="E22">
        <f>GT_NG!Q22</f>
        <v>6.3195318215069509</v>
      </c>
      <c r="F22">
        <f>GT_Spot!Q22</f>
        <v>0</v>
      </c>
      <c r="G22">
        <f>PPCL_NG!Q22</f>
        <v>0</v>
      </c>
      <c r="H22">
        <f>PPCL_Spot!Q22</f>
        <v>0</v>
      </c>
      <c r="I22">
        <f>Bawana_NG!Q22</f>
        <v>48.592249432896622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BYPL_ISGS_exbus!DM22</f>
        <v>618.51551668699415</v>
      </c>
      <c r="P22" s="36">
        <v>32.68</v>
      </c>
      <c r="Q22" s="36">
        <v>9.61</v>
      </c>
      <c r="R22" s="38">
        <v>0</v>
      </c>
      <c r="S22" s="38">
        <v>0</v>
      </c>
      <c r="T22" s="37">
        <f>SUMPRODUCT(LTA!J22:AN22,LTA!J$101:AN$101,LTA!J$104:AN$104)</f>
        <v>13.33</v>
      </c>
      <c r="U22" s="37">
        <f>SUMPRODUCT(LTA!J22:AN22,LTA!J$102:AN$102,LTA!J$104:AN$104)</f>
        <v>53.06</v>
      </c>
      <c r="V22" s="66">
        <f>SUMPRODUCT(MTOA!B22:G22,MTOA!B$102:G$102,MTOA!B$104:G$104)</f>
        <v>0</v>
      </c>
      <c r="W22" s="66">
        <f>SUMPRODUCT(MTOA!B22:G22,MTOA!B$101:G$101,MTOA!B$104:G$104)</f>
        <v>0</v>
      </c>
      <c r="X22">
        <v>0</v>
      </c>
      <c r="Y22" s="34">
        <f>IEX!I22</f>
        <v>0</v>
      </c>
      <c r="Z22" s="34">
        <f>IEX!O22</f>
        <v>-180</v>
      </c>
      <c r="AA22" s="75">
        <f>STOA!I22</f>
        <v>0</v>
      </c>
      <c r="AB22" s="75">
        <f>-STOA!O22</f>
        <v>-250.49</v>
      </c>
      <c r="AC22">
        <f t="shared" si="0"/>
        <v>10.334192113494346</v>
      </c>
      <c r="AD22">
        <f t="shared" si="1"/>
        <v>339.23225582790332</v>
      </c>
      <c r="AE22">
        <f>'IDT-1'!C22</f>
        <v>0</v>
      </c>
      <c r="AF22" s="24"/>
      <c r="AG22">
        <f t="shared" si="2"/>
        <v>339.23225582790332</v>
      </c>
      <c r="AI22" s="34">
        <f>PXIL!I22</f>
        <v>0</v>
      </c>
      <c r="AJ22" s="34">
        <f>PXIL!O22</f>
        <v>0</v>
      </c>
      <c r="AK22" s="34">
        <f>RTM_IEX!I22</f>
        <v>0</v>
      </c>
      <c r="AL22" s="34">
        <f>RTM_IEX!O22</f>
        <v>-8</v>
      </c>
      <c r="AM22" s="34">
        <f>RTM_PXI!I22</f>
        <v>0</v>
      </c>
      <c r="AN22" s="34">
        <f>RTM_PXI!O22</f>
        <v>0</v>
      </c>
      <c r="AO22" s="148">
        <f>GDAM_IEX!I22</f>
        <v>0</v>
      </c>
      <c r="AP22" s="148">
        <f>GDAM_IEX!O22</f>
        <v>0</v>
      </c>
      <c r="AQ22" s="148">
        <f>GDAM_PXI!I22</f>
        <v>0</v>
      </c>
      <c r="AR22" s="148">
        <f>GDAM_PXI!O22</f>
        <v>0</v>
      </c>
      <c r="AS22">
        <f>HPX!I22</f>
        <v>0</v>
      </c>
      <c r="AT22">
        <f>HPX!O22</f>
        <v>0</v>
      </c>
    </row>
    <row r="23" spans="1:46">
      <c r="A23" t="s">
        <v>65</v>
      </c>
      <c r="D23">
        <f>TWEPL!Q23</f>
        <v>5.9491499999999995</v>
      </c>
      <c r="E23">
        <f>GT_NG!Q23</f>
        <v>6.3195318215069509</v>
      </c>
      <c r="F23">
        <f>GT_Spot!Q23</f>
        <v>0</v>
      </c>
      <c r="G23">
        <f>PPCL_NG!Q23</f>
        <v>0</v>
      </c>
      <c r="H23">
        <f>PPCL_Spot!Q23</f>
        <v>0</v>
      </c>
      <c r="I23">
        <f>Bawana_NG!Q23</f>
        <v>48.592249432896622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BYPL_ISGS_exbus!DM23</f>
        <v>616.28018180849438</v>
      </c>
      <c r="P23" s="36">
        <v>32.68</v>
      </c>
      <c r="Q23" s="36">
        <v>9.61</v>
      </c>
      <c r="R23" s="38">
        <v>0</v>
      </c>
      <c r="S23" s="38">
        <v>0</v>
      </c>
      <c r="T23" s="37">
        <f>SUMPRODUCT(LTA!J23:AN23,LTA!J$101:AN$101,LTA!J$104:AN$104)</f>
        <v>13.33</v>
      </c>
      <c r="U23" s="37">
        <f>SUMPRODUCT(LTA!J23:AN23,LTA!J$102:AN$102,LTA!J$104:AN$104)</f>
        <v>53.06</v>
      </c>
      <c r="V23" s="66">
        <f>SUMPRODUCT(MTOA!B23:G23,MTOA!B$102:G$102,MTOA!B$104:G$104)</f>
        <v>0</v>
      </c>
      <c r="W23" s="66">
        <f>SUMPRODUCT(MTOA!B23:G23,MTOA!B$101:G$101,MTOA!B$104:G$104)</f>
        <v>0</v>
      </c>
      <c r="X23">
        <v>0</v>
      </c>
      <c r="Y23" s="34">
        <f>IEX!I23</f>
        <v>0</v>
      </c>
      <c r="Z23" s="34">
        <f>IEX!O23</f>
        <v>-140</v>
      </c>
      <c r="AA23" s="75">
        <f>STOA!I23</f>
        <v>0</v>
      </c>
      <c r="AB23" s="75">
        <f>-STOA!O23</f>
        <v>-250.49</v>
      </c>
      <c r="AC23">
        <f t="shared" si="0"/>
        <v>10.1205786728425</v>
      </c>
      <c r="AD23">
        <f t="shared" si="1"/>
        <v>360.21053439005539</v>
      </c>
      <c r="AE23">
        <f>'IDT-1'!C23</f>
        <v>0</v>
      </c>
      <c r="AF23" s="24"/>
      <c r="AG23">
        <f t="shared" si="2"/>
        <v>360.21053439005539</v>
      </c>
      <c r="AI23" s="34">
        <f>PXIL!I23</f>
        <v>0</v>
      </c>
      <c r="AJ23" s="34">
        <f>PXIL!O23</f>
        <v>0</v>
      </c>
      <c r="AK23" s="34">
        <f>RTM_IEX!I23</f>
        <v>0</v>
      </c>
      <c r="AL23" s="34">
        <f>RTM_IEX!O23</f>
        <v>-25</v>
      </c>
      <c r="AM23" s="34">
        <f>RTM_PXI!I23</f>
        <v>0</v>
      </c>
      <c r="AN23" s="34">
        <f>RTM_PXI!O23</f>
        <v>0</v>
      </c>
      <c r="AO23" s="148">
        <f>GDAM_IEX!I23</f>
        <v>0</v>
      </c>
      <c r="AP23" s="148">
        <f>GDAM_IEX!O23</f>
        <v>0</v>
      </c>
      <c r="AQ23" s="148">
        <f>GDAM_PXI!I23</f>
        <v>0</v>
      </c>
      <c r="AR23" s="148">
        <f>GDAM_PXI!O23</f>
        <v>0</v>
      </c>
      <c r="AS23">
        <f>HPX!I23</f>
        <v>0</v>
      </c>
      <c r="AT23">
        <f>HPX!O23</f>
        <v>0</v>
      </c>
    </row>
    <row r="24" spans="1:46">
      <c r="A24" t="s">
        <v>66</v>
      </c>
      <c r="D24">
        <f>TWEPL!Q24</f>
        <v>5.9491499999999995</v>
      </c>
      <c r="E24">
        <f>GT_NG!Q24</f>
        <v>6.3195318215069509</v>
      </c>
      <c r="F24">
        <f>GT_Spot!Q24</f>
        <v>0</v>
      </c>
      <c r="G24">
        <f>PPCL_NG!Q24</f>
        <v>0</v>
      </c>
      <c r="H24">
        <f>PPCL_Spot!Q24</f>
        <v>0</v>
      </c>
      <c r="I24">
        <f>Bawana_NG!Q24</f>
        <v>48.592249432896622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BYPL_ISGS_exbus!DM24</f>
        <v>620.00606544924904</v>
      </c>
      <c r="P24" s="36">
        <v>32.68</v>
      </c>
      <c r="Q24" s="36">
        <v>9.6099999999999977</v>
      </c>
      <c r="R24" s="38">
        <v>0</v>
      </c>
      <c r="S24" s="38">
        <v>0</v>
      </c>
      <c r="T24" s="37">
        <f>SUMPRODUCT(LTA!J24:AN24,LTA!J$101:AN$101,LTA!J$104:AN$104)</f>
        <v>13.33</v>
      </c>
      <c r="U24" s="37">
        <f>SUMPRODUCT(LTA!J24:AN24,LTA!J$102:AN$102,LTA!J$104:AN$104)</f>
        <v>53.06</v>
      </c>
      <c r="V24" s="66">
        <f>SUMPRODUCT(MTOA!B24:G24,MTOA!B$102:G$102,MTOA!B$104:G$104)</f>
        <v>0</v>
      </c>
      <c r="W24" s="66">
        <f>SUMPRODUCT(MTOA!B24:G24,MTOA!B$101:G$101,MTOA!B$104:G$104)</f>
        <v>0</v>
      </c>
      <c r="X24">
        <v>0</v>
      </c>
      <c r="Y24" s="34">
        <f>IEX!I24</f>
        <v>0</v>
      </c>
      <c r="Z24" s="34">
        <f>IEX!O24</f>
        <v>-115</v>
      </c>
      <c r="AA24" s="75">
        <f>STOA!I24</f>
        <v>0</v>
      </c>
      <c r="AB24" s="75">
        <f>-STOA!O24</f>
        <v>-250.49</v>
      </c>
      <c r="AC24">
        <f t="shared" si="0"/>
        <v>9.9400971523026129</v>
      </c>
      <c r="AD24">
        <f t="shared" si="1"/>
        <v>389.11689955135006</v>
      </c>
      <c r="AE24">
        <f>'IDT-1'!C24</f>
        <v>0</v>
      </c>
      <c r="AF24" s="24"/>
      <c r="AG24">
        <f t="shared" si="2"/>
        <v>389.11689955135006</v>
      </c>
      <c r="AI24" s="34">
        <f>PXIL!I24</f>
        <v>0</v>
      </c>
      <c r="AJ24" s="34">
        <f>PXIL!O24</f>
        <v>0</v>
      </c>
      <c r="AK24" s="34">
        <f>RTM_IEX!I24</f>
        <v>0</v>
      </c>
      <c r="AL24" s="34">
        <f>RTM_IEX!O24</f>
        <v>-25</v>
      </c>
      <c r="AM24" s="34">
        <f>RTM_PXI!I24</f>
        <v>0</v>
      </c>
      <c r="AN24" s="34">
        <f>RTM_PXI!O24</f>
        <v>0</v>
      </c>
      <c r="AO24" s="148">
        <f>GDAM_IEX!I24</f>
        <v>0</v>
      </c>
      <c r="AP24" s="148">
        <f>GDAM_IEX!O24</f>
        <v>0</v>
      </c>
      <c r="AQ24" s="148">
        <f>GDAM_PXI!I24</f>
        <v>0</v>
      </c>
      <c r="AR24" s="148">
        <f>GDAM_PXI!O24</f>
        <v>0</v>
      </c>
      <c r="AS24">
        <f>HPX!I24</f>
        <v>0</v>
      </c>
      <c r="AT24">
        <f>HPX!O24</f>
        <v>0</v>
      </c>
    </row>
    <row r="25" spans="1:46">
      <c r="A25" t="s">
        <v>67</v>
      </c>
      <c r="D25">
        <f>TWEPL!Q25</f>
        <v>5.9491499999999995</v>
      </c>
      <c r="E25">
        <f>GT_NG!Q25</f>
        <v>6.3195318215069509</v>
      </c>
      <c r="F25">
        <f>GT_Spot!Q25</f>
        <v>0</v>
      </c>
      <c r="G25">
        <f>PPCL_NG!Q25</f>
        <v>0</v>
      </c>
      <c r="H25">
        <f>PPCL_Spot!Q25</f>
        <v>0</v>
      </c>
      <c r="I25">
        <f>Bawana_NG!Q25</f>
        <v>48.592249432896622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BYPL_ISGS_exbus!DM25</f>
        <v>629.13233780088763</v>
      </c>
      <c r="P25" s="36">
        <v>32.68</v>
      </c>
      <c r="Q25" s="36">
        <v>9.6099999999999977</v>
      </c>
      <c r="R25" s="38">
        <v>0</v>
      </c>
      <c r="S25" s="38">
        <v>0</v>
      </c>
      <c r="T25" s="37">
        <f>SUMPRODUCT(LTA!J25:AN25,LTA!J$101:AN$101,LTA!J$104:AN$104)</f>
        <v>13.33</v>
      </c>
      <c r="U25" s="37">
        <f>SUMPRODUCT(LTA!J25:AN25,LTA!J$102:AN$102,LTA!J$104:AN$104)</f>
        <v>53.06</v>
      </c>
      <c r="V25" s="66">
        <f>SUMPRODUCT(MTOA!B25:G25,MTOA!B$102:G$102,MTOA!B$104:G$104)</f>
        <v>0</v>
      </c>
      <c r="W25" s="66">
        <f>SUMPRODUCT(MTOA!B25:G25,MTOA!B$101:G$101,MTOA!B$104:G$104)</f>
        <v>0</v>
      </c>
      <c r="X25">
        <v>0</v>
      </c>
      <c r="Y25" s="34">
        <f>IEX!I25</f>
        <v>0</v>
      </c>
      <c r="Z25" s="34">
        <f>IEX!O25</f>
        <v>-85</v>
      </c>
      <c r="AA25" s="75">
        <f>STOA!I25</f>
        <v>0</v>
      </c>
      <c r="AB25" s="75">
        <f>-STOA!O25</f>
        <v>-250.49</v>
      </c>
      <c r="AC25">
        <f t="shared" si="0"/>
        <v>9.8303923701088181</v>
      </c>
      <c r="AD25">
        <f t="shared" si="1"/>
        <v>420.35287668518242</v>
      </c>
      <c r="AE25">
        <f>'IDT-1'!C25</f>
        <v>0</v>
      </c>
      <c r="AF25" s="24"/>
      <c r="AG25">
        <f t="shared" si="2"/>
        <v>420.35287668518242</v>
      </c>
      <c r="AI25" s="34">
        <f>PXIL!I25</f>
        <v>0</v>
      </c>
      <c r="AJ25" s="34">
        <f>PXIL!O25</f>
        <v>0</v>
      </c>
      <c r="AK25" s="34">
        <f>RTM_IEX!I25</f>
        <v>0</v>
      </c>
      <c r="AL25" s="34">
        <f>RTM_IEX!O25</f>
        <v>-33</v>
      </c>
      <c r="AM25" s="34">
        <f>RTM_PXI!I25</f>
        <v>0</v>
      </c>
      <c r="AN25" s="34">
        <f>RTM_PXI!O25</f>
        <v>0</v>
      </c>
      <c r="AO25" s="148">
        <f>GDAM_IEX!I25</f>
        <v>0</v>
      </c>
      <c r="AP25" s="148">
        <f>GDAM_IEX!O25</f>
        <v>0</v>
      </c>
      <c r="AQ25" s="148">
        <f>GDAM_PXI!I25</f>
        <v>0</v>
      </c>
      <c r="AR25" s="148">
        <f>GDAM_PXI!O25</f>
        <v>0</v>
      </c>
      <c r="AS25">
        <f>HPX!I25</f>
        <v>0</v>
      </c>
      <c r="AT25">
        <f>HPX!O25</f>
        <v>0</v>
      </c>
    </row>
    <row r="26" spans="1:46">
      <c r="A26" t="s">
        <v>68</v>
      </c>
      <c r="D26">
        <f>TWEPL!Q26</f>
        <v>5.9491499999999995</v>
      </c>
      <c r="E26">
        <f>GT_NG!Q26</f>
        <v>6.3195318215069509</v>
      </c>
      <c r="F26">
        <f>GT_Spot!Q26</f>
        <v>0</v>
      </c>
      <c r="G26">
        <f>PPCL_NG!Q26</f>
        <v>0</v>
      </c>
      <c r="H26">
        <f>PPCL_Spot!Q26</f>
        <v>0</v>
      </c>
      <c r="I26">
        <f>Bawana_NG!Q26</f>
        <v>48.592249432896622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BYPL_ISGS_exbus!DM26</f>
        <v>640.72536361627681</v>
      </c>
      <c r="P26" s="36">
        <v>32.68</v>
      </c>
      <c r="Q26" s="36">
        <v>9.6099999999999977</v>
      </c>
      <c r="R26" s="38">
        <v>0</v>
      </c>
      <c r="S26" s="38">
        <v>0</v>
      </c>
      <c r="T26" s="37">
        <f>SUMPRODUCT(LTA!J26:AN26,LTA!J$101:AN$101,LTA!J$104:AN$104)</f>
        <v>13.33</v>
      </c>
      <c r="U26" s="37">
        <f>SUMPRODUCT(LTA!J26:AN26,LTA!J$102:AN$102,LTA!J$104:AN$104)</f>
        <v>53.06</v>
      </c>
      <c r="V26" s="66">
        <f>SUMPRODUCT(MTOA!B26:G26,MTOA!B$102:G$102,MTOA!B$104:G$104)</f>
        <v>0</v>
      </c>
      <c r="W26" s="66">
        <f>SUMPRODUCT(MTOA!B26:G26,MTOA!B$101:G$101,MTOA!B$104:G$104)</f>
        <v>0</v>
      </c>
      <c r="X26">
        <v>0</v>
      </c>
      <c r="Y26" s="34">
        <f>IEX!I26</f>
        <v>0</v>
      </c>
      <c r="Z26" s="34">
        <f>IEX!O26</f>
        <v>-71</v>
      </c>
      <c r="AA26" s="75">
        <f>STOA!I26</f>
        <v>0</v>
      </c>
      <c r="AB26" s="75">
        <f>-STOA!O26</f>
        <v>-250.49</v>
      </c>
      <c r="AC26">
        <f t="shared" si="0"/>
        <v>9.6821102129363048</v>
      </c>
      <c r="AD26">
        <f t="shared" si="1"/>
        <v>461.09418465774411</v>
      </c>
      <c r="AE26">
        <f>'IDT-1'!C26</f>
        <v>0</v>
      </c>
      <c r="AF26" s="24"/>
      <c r="AG26">
        <f t="shared" si="2"/>
        <v>461.09418465774411</v>
      </c>
      <c r="AI26" s="34">
        <f>PXIL!I26</f>
        <v>0</v>
      </c>
      <c r="AJ26" s="34">
        <f>PXIL!O26</f>
        <v>0</v>
      </c>
      <c r="AK26" s="34">
        <f>RTM_IEX!I26</f>
        <v>0</v>
      </c>
      <c r="AL26" s="34">
        <f>RTM_IEX!O26</f>
        <v>-18</v>
      </c>
      <c r="AM26" s="34">
        <f>RTM_PXI!I26</f>
        <v>0</v>
      </c>
      <c r="AN26" s="34">
        <f>RTM_PXI!O26</f>
        <v>0</v>
      </c>
      <c r="AO26" s="148">
        <f>GDAM_IEX!I26</f>
        <v>0</v>
      </c>
      <c r="AP26" s="148">
        <f>GDAM_IEX!O26</f>
        <v>0</v>
      </c>
      <c r="AQ26" s="148">
        <f>GDAM_PXI!I26</f>
        <v>0</v>
      </c>
      <c r="AR26" s="148">
        <f>GDAM_PXI!O26</f>
        <v>0</v>
      </c>
      <c r="AS26">
        <f>HPX!I26</f>
        <v>0</v>
      </c>
      <c r="AT26">
        <f>HPX!O26</f>
        <v>0</v>
      </c>
    </row>
    <row r="27" spans="1:46">
      <c r="A27" t="s">
        <v>69</v>
      </c>
      <c r="D27">
        <f>TWEPL!Q27</f>
        <v>5.9491499999999995</v>
      </c>
      <c r="E27">
        <f>GT_NG!Q27</f>
        <v>6.3195318215069509</v>
      </c>
      <c r="F27">
        <f>GT_Spot!Q27</f>
        <v>0</v>
      </c>
      <c r="G27">
        <f>PPCL_NG!Q27</f>
        <v>0</v>
      </c>
      <c r="H27">
        <f>PPCL_Spot!Q27</f>
        <v>0</v>
      </c>
      <c r="I27">
        <f>Bawana_NG!Q27</f>
        <v>48.592249432896622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BYPL_ISGS_exbus!DM27</f>
        <v>685.84870154736097</v>
      </c>
      <c r="P27" s="36">
        <v>32.68</v>
      </c>
      <c r="Q27" s="36">
        <v>9.6099999999999977</v>
      </c>
      <c r="R27" s="38">
        <v>0</v>
      </c>
      <c r="S27" s="38">
        <v>0</v>
      </c>
      <c r="T27" s="37">
        <f>SUMPRODUCT(LTA!J27:AN27,LTA!J$101:AN$101,LTA!J$104:AN$104)</f>
        <v>13.33</v>
      </c>
      <c r="U27" s="37">
        <f>SUMPRODUCT(LTA!J27:AN27,LTA!J$102:AN$102,LTA!J$104:AN$104)</f>
        <v>53.06</v>
      </c>
      <c r="V27" s="66">
        <f>SUMPRODUCT(MTOA!B27:G27,MTOA!B$102:G$102,MTOA!B$104:G$104)</f>
        <v>0</v>
      </c>
      <c r="W27" s="66">
        <f>SUMPRODUCT(MTOA!B27:G27,MTOA!B$101:G$101,MTOA!B$104:G$104)</f>
        <v>0</v>
      </c>
      <c r="X27">
        <v>0</v>
      </c>
      <c r="Y27" s="34">
        <f>IEX!I27</f>
        <v>0</v>
      </c>
      <c r="Z27" s="34">
        <f>IEX!O27</f>
        <v>-6</v>
      </c>
      <c r="AA27" s="75">
        <f>STOA!I27</f>
        <v>0</v>
      </c>
      <c r="AB27" s="75">
        <f>-STOA!O27</f>
        <v>-325</v>
      </c>
      <c r="AC27">
        <f t="shared" si="0"/>
        <v>10.090880015171772</v>
      </c>
      <c r="AD27">
        <f t="shared" si="1"/>
        <v>502.29875278659273</v>
      </c>
      <c r="AE27">
        <f>'IDT-1'!C27</f>
        <v>0</v>
      </c>
      <c r="AF27" s="24"/>
      <c r="AG27">
        <f t="shared" si="2"/>
        <v>502.29875278659273</v>
      </c>
      <c r="AI27" s="34">
        <f>PXIL!I27</f>
        <v>0</v>
      </c>
      <c r="AJ27" s="34">
        <f>PXIL!O27</f>
        <v>0</v>
      </c>
      <c r="AK27" s="34">
        <f>RTM_IEX!I27</f>
        <v>0</v>
      </c>
      <c r="AL27" s="34">
        <f>RTM_IEX!O27</f>
        <v>-12</v>
      </c>
      <c r="AM27" s="34">
        <f>RTM_PXI!I27</f>
        <v>0</v>
      </c>
      <c r="AN27" s="34">
        <f>RTM_PXI!O27</f>
        <v>0</v>
      </c>
      <c r="AO27" s="148">
        <f>GDAM_IEX!I27</f>
        <v>0</v>
      </c>
      <c r="AP27" s="148">
        <f>GDAM_IEX!O27</f>
        <v>0</v>
      </c>
      <c r="AQ27" s="148">
        <f>GDAM_PXI!I27</f>
        <v>0</v>
      </c>
      <c r="AR27" s="148">
        <f>GDAM_PXI!O27</f>
        <v>0</v>
      </c>
      <c r="AS27">
        <f>HPX!I27</f>
        <v>0</v>
      </c>
      <c r="AT27">
        <f>HPX!O27</f>
        <v>0</v>
      </c>
    </row>
    <row r="28" spans="1:46">
      <c r="A28" t="s">
        <v>70</v>
      </c>
      <c r="D28">
        <f>TWEPL!Q28</f>
        <v>5.9491499999999995</v>
      </c>
      <c r="E28">
        <f>GT_NG!Q28</f>
        <v>6.3195318215069509</v>
      </c>
      <c r="F28">
        <f>GT_Spot!Q28</f>
        <v>0</v>
      </c>
      <c r="G28">
        <f>PPCL_NG!Q28</f>
        <v>0</v>
      </c>
      <c r="H28">
        <f>PPCL_Spot!Q28</f>
        <v>0</v>
      </c>
      <c r="I28">
        <f>Bawana_NG!Q28</f>
        <v>48.592249432896622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BYPL_ISGS_exbus!DM28</f>
        <v>696.8766516502418</v>
      </c>
      <c r="P28" s="36">
        <v>48.06</v>
      </c>
      <c r="Q28" s="36">
        <v>9.6099999999999977</v>
      </c>
      <c r="R28" s="38">
        <v>0.82</v>
      </c>
      <c r="S28" s="38">
        <v>0</v>
      </c>
      <c r="T28" s="37">
        <f>SUMPRODUCT(LTA!J28:AN28,LTA!J$101:AN$101,LTA!J$104:AN$104)</f>
        <v>13.33</v>
      </c>
      <c r="U28" s="37">
        <f>SUMPRODUCT(LTA!J28:AN28,LTA!J$102:AN$102,LTA!J$104:AN$104)</f>
        <v>53.06</v>
      </c>
      <c r="V28" s="66">
        <f>SUMPRODUCT(MTOA!B28:G28,MTOA!B$102:G$102,MTOA!B$104:G$104)</f>
        <v>0</v>
      </c>
      <c r="W28" s="66">
        <f>SUMPRODUCT(MTOA!B28:G28,MTOA!B$101:G$101,MTOA!B$104:G$104)</f>
        <v>0</v>
      </c>
      <c r="X28">
        <v>0</v>
      </c>
      <c r="Y28" s="34">
        <f>IEX!I28</f>
        <v>0</v>
      </c>
      <c r="Z28" s="34">
        <f>IEX!O28</f>
        <v>0</v>
      </c>
      <c r="AA28" s="75">
        <f>STOA!I28</f>
        <v>0</v>
      </c>
      <c r="AB28" s="75">
        <f>-STOA!O28</f>
        <v>-325</v>
      </c>
      <c r="AC28">
        <f t="shared" si="0"/>
        <v>10.167113956987968</v>
      </c>
      <c r="AD28">
        <f t="shared" si="1"/>
        <v>547.45046894765767</v>
      </c>
      <c r="AE28">
        <f>'IDT-1'!C28</f>
        <v>0</v>
      </c>
      <c r="AF28" s="24"/>
      <c r="AG28">
        <f t="shared" si="2"/>
        <v>547.45046894765767</v>
      </c>
      <c r="AI28" s="34">
        <f>PXIL!I28</f>
        <v>0</v>
      </c>
      <c r="AJ28" s="34">
        <f>PXIL!O28</f>
        <v>0</v>
      </c>
      <c r="AK28" s="34">
        <f>RTM_IEX!I28</f>
        <v>0</v>
      </c>
      <c r="AL28" s="34">
        <f>RTM_IEX!O28</f>
        <v>0</v>
      </c>
      <c r="AM28" s="34">
        <f>RTM_PXI!I28</f>
        <v>0</v>
      </c>
      <c r="AN28" s="34">
        <f>RTM_PXI!O28</f>
        <v>0</v>
      </c>
      <c r="AO28" s="148">
        <f>GDAM_IEX!I28</f>
        <v>0</v>
      </c>
      <c r="AP28" s="148">
        <f>GDAM_IEX!O28</f>
        <v>0</v>
      </c>
      <c r="AQ28" s="148">
        <f>GDAM_PXI!I28</f>
        <v>0</v>
      </c>
      <c r="AR28" s="148">
        <f>GDAM_PXI!O28</f>
        <v>0</v>
      </c>
      <c r="AS28">
        <f>HPX!I28</f>
        <v>0</v>
      </c>
      <c r="AT28">
        <f>HPX!O28</f>
        <v>0</v>
      </c>
    </row>
    <row r="29" spans="1:46">
      <c r="A29" t="s">
        <v>71</v>
      </c>
      <c r="D29">
        <f>TWEPL!Q29</f>
        <v>5.9491499999999995</v>
      </c>
      <c r="E29">
        <f>GT_NG!Q29</f>
        <v>6.3195318215069509</v>
      </c>
      <c r="F29">
        <f>GT_Spot!Q29</f>
        <v>0</v>
      </c>
      <c r="G29">
        <f>PPCL_NG!Q29</f>
        <v>0</v>
      </c>
      <c r="H29">
        <f>PPCL_Spot!Q29</f>
        <v>0</v>
      </c>
      <c r="I29">
        <f>Bawana_NG!Q29</f>
        <v>48.592249432896622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BYPL_ISGS_exbus!DM29</f>
        <v>716.27822452141106</v>
      </c>
      <c r="P29" s="36">
        <v>67.940000000000012</v>
      </c>
      <c r="Q29" s="36">
        <v>9.6099999999999977</v>
      </c>
      <c r="R29" s="38">
        <v>2.9299999999999997</v>
      </c>
      <c r="S29" s="38">
        <v>0</v>
      </c>
      <c r="T29" s="37">
        <f>SUMPRODUCT(LTA!J29:AN29,LTA!J$101:AN$101,LTA!J$104:AN$104)</f>
        <v>13.33</v>
      </c>
      <c r="U29" s="37">
        <f>SUMPRODUCT(LTA!J29:AN29,LTA!J$102:AN$102,LTA!J$104:AN$104)</f>
        <v>67.47999999999999</v>
      </c>
      <c r="V29" s="66">
        <f>SUMPRODUCT(MTOA!B29:G29,MTOA!B$102:G$102,MTOA!B$104:G$104)</f>
        <v>0</v>
      </c>
      <c r="W29" s="66">
        <f>SUMPRODUCT(MTOA!B29:G29,MTOA!B$101:G$101,MTOA!B$104:G$104)</f>
        <v>0</v>
      </c>
      <c r="X29">
        <v>0</v>
      </c>
      <c r="Y29" s="34">
        <f>IEX!I29</f>
        <v>0</v>
      </c>
      <c r="Z29" s="34">
        <f>IEX!O29</f>
        <v>0</v>
      </c>
      <c r="AA29" s="75">
        <f>STOA!I29</f>
        <v>0</v>
      </c>
      <c r="AB29" s="75">
        <f>-STOA!O29</f>
        <v>-325</v>
      </c>
      <c r="AC29">
        <f t="shared" si="0"/>
        <v>10.703700430904902</v>
      </c>
      <c r="AD29">
        <f t="shared" si="1"/>
        <v>594.72545534490985</v>
      </c>
      <c r="AE29">
        <f>'IDT-1'!C29</f>
        <v>0</v>
      </c>
      <c r="AF29" s="24"/>
      <c r="AG29">
        <f t="shared" si="2"/>
        <v>594.72545534490985</v>
      </c>
      <c r="AI29" s="34">
        <f>PXIL!I29</f>
        <v>0</v>
      </c>
      <c r="AJ29" s="34">
        <f>PXIL!O29</f>
        <v>0</v>
      </c>
      <c r="AK29" s="34">
        <f>RTM_IEX!I29</f>
        <v>0</v>
      </c>
      <c r="AL29" s="34">
        <f>RTM_IEX!O29</f>
        <v>-8</v>
      </c>
      <c r="AM29" s="34">
        <f>RTM_PXI!I29</f>
        <v>0</v>
      </c>
      <c r="AN29" s="34">
        <f>RTM_PXI!O29</f>
        <v>0</v>
      </c>
      <c r="AO29" s="148">
        <f>GDAM_IEX!I29</f>
        <v>0</v>
      </c>
      <c r="AP29" s="148">
        <f>GDAM_IEX!O29</f>
        <v>0</v>
      </c>
      <c r="AQ29" s="148">
        <f>GDAM_PXI!I29</f>
        <v>0</v>
      </c>
      <c r="AR29" s="148">
        <f>GDAM_PXI!O29</f>
        <v>0</v>
      </c>
      <c r="AS29">
        <f>HPX!I29</f>
        <v>0</v>
      </c>
      <c r="AT29">
        <f>HPX!O29</f>
        <v>0</v>
      </c>
    </row>
    <row r="30" spans="1:46">
      <c r="A30" t="s">
        <v>72</v>
      </c>
      <c r="D30">
        <f>TWEPL!Q30</f>
        <v>5.9491499999999995</v>
      </c>
      <c r="E30">
        <f>GT_NG!Q30</f>
        <v>6.3195318215069509</v>
      </c>
      <c r="F30">
        <f>GT_Spot!Q30</f>
        <v>0</v>
      </c>
      <c r="G30">
        <f>PPCL_NG!Q30</f>
        <v>0</v>
      </c>
      <c r="H30">
        <f>PPCL_Spot!Q30</f>
        <v>0</v>
      </c>
      <c r="I30">
        <f>Bawana_NG!Q30</f>
        <v>48.592249432896622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BYPL_ISGS_exbus!DM30</f>
        <v>721.51139043729893</v>
      </c>
      <c r="P30" s="36">
        <v>67.940000000000012</v>
      </c>
      <c r="Q30" s="36">
        <v>9.6113222344523948</v>
      </c>
      <c r="R30" s="38">
        <v>8.1899999999999977</v>
      </c>
      <c r="S30" s="38">
        <v>0</v>
      </c>
      <c r="T30" s="37">
        <f>SUMPRODUCT(LTA!J30:AN30,LTA!J$101:AN$101,LTA!J$104:AN$104)</f>
        <v>13.33</v>
      </c>
      <c r="U30" s="37">
        <f>SUMPRODUCT(LTA!J30:AN30,LTA!J$102:AN$102,LTA!J$104:AN$104)</f>
        <v>96.32</v>
      </c>
      <c r="V30" s="66">
        <f>SUMPRODUCT(MTOA!B30:G30,MTOA!B$102:G$102,MTOA!B$104:G$104)</f>
        <v>0</v>
      </c>
      <c r="W30" s="66">
        <f>SUMPRODUCT(MTOA!B30:G30,MTOA!B$101:G$101,MTOA!B$104:G$104)</f>
        <v>0</v>
      </c>
      <c r="X30">
        <v>0</v>
      </c>
      <c r="Y30" s="34">
        <f>IEX!I30</f>
        <v>0</v>
      </c>
      <c r="Z30" s="34">
        <f>IEX!O30</f>
        <v>0</v>
      </c>
      <c r="AA30" s="75">
        <f>STOA!I30</f>
        <v>0</v>
      </c>
      <c r="AB30" s="75">
        <f>-STOA!O30</f>
        <v>-325</v>
      </c>
      <c r="AC30">
        <f t="shared" si="0"/>
        <v>11.034110131367759</v>
      </c>
      <c r="AD30">
        <f t="shared" si="1"/>
        <v>633.72953379478724</v>
      </c>
      <c r="AE30">
        <f>'IDT-1'!C30</f>
        <v>0</v>
      </c>
      <c r="AF30" s="24"/>
      <c r="AG30">
        <f t="shared" si="2"/>
        <v>633.72953379478724</v>
      </c>
      <c r="AI30" s="34">
        <f>PXIL!I30</f>
        <v>0</v>
      </c>
      <c r="AJ30" s="34">
        <f>PXIL!O30</f>
        <v>0</v>
      </c>
      <c r="AK30" s="34">
        <f>RTM_IEX!I30</f>
        <v>0</v>
      </c>
      <c r="AL30" s="34">
        <f>RTM_IEX!O30</f>
        <v>-8</v>
      </c>
      <c r="AM30" s="34">
        <f>RTM_PXI!I30</f>
        <v>0</v>
      </c>
      <c r="AN30" s="34">
        <f>RTM_PXI!O30</f>
        <v>0</v>
      </c>
      <c r="AO30" s="148">
        <f>GDAM_IEX!I30</f>
        <v>0</v>
      </c>
      <c r="AP30" s="148">
        <f>GDAM_IEX!O30</f>
        <v>0</v>
      </c>
      <c r="AQ30" s="148">
        <f>GDAM_PXI!I30</f>
        <v>0</v>
      </c>
      <c r="AR30" s="148">
        <f>GDAM_PXI!O30</f>
        <v>0</v>
      </c>
      <c r="AS30">
        <f>HPX!I30</f>
        <v>0</v>
      </c>
      <c r="AT30">
        <f>HPX!O30</f>
        <v>0</v>
      </c>
    </row>
    <row r="31" spans="1:46">
      <c r="A31" t="s">
        <v>73</v>
      </c>
      <c r="D31">
        <f>TWEPL!Q31</f>
        <v>5.9491499999999995</v>
      </c>
      <c r="E31">
        <f>GT_NG!Q31</f>
        <v>6.3195318215069509</v>
      </c>
      <c r="F31">
        <f>GT_Spot!Q31</f>
        <v>0</v>
      </c>
      <c r="G31">
        <f>PPCL_NG!Q31</f>
        <v>0</v>
      </c>
      <c r="H31">
        <f>PPCL_Spot!Q31</f>
        <v>0</v>
      </c>
      <c r="I31">
        <f>Bawana_NG!Q31</f>
        <v>48.592249432896622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BYPL_ISGS_exbus!DM31</f>
        <v>764.40524709221347</v>
      </c>
      <c r="P31" s="36">
        <v>67.940000000000012</v>
      </c>
      <c r="Q31" s="36">
        <v>22.022587848160772</v>
      </c>
      <c r="R31" s="38">
        <v>15.44</v>
      </c>
      <c r="S31" s="38">
        <v>0</v>
      </c>
      <c r="T31" s="37">
        <f>SUMPRODUCT(LTA!J31:AN31,LTA!J$101:AN$101,LTA!J$104:AN$104)</f>
        <v>13.33</v>
      </c>
      <c r="U31" s="37">
        <f>SUMPRODUCT(LTA!J31:AN31,LTA!J$102:AN$102,LTA!J$104:AN$104)</f>
        <v>105.69</v>
      </c>
      <c r="V31" s="66">
        <f>SUMPRODUCT(MTOA!B31:G31,MTOA!B$102:G$102,MTOA!B$104:G$104)</f>
        <v>0</v>
      </c>
      <c r="W31" s="66">
        <f>SUMPRODUCT(MTOA!B31:G31,MTOA!B$101:G$101,MTOA!B$104:G$104)</f>
        <v>0</v>
      </c>
      <c r="X31">
        <v>0</v>
      </c>
      <c r="Y31" s="34">
        <f>IEX!I31</f>
        <v>0</v>
      </c>
      <c r="Z31" s="34">
        <f>IEX!O31</f>
        <v>0</v>
      </c>
      <c r="AA31" s="75">
        <f>STOA!I31</f>
        <v>0</v>
      </c>
      <c r="AB31" s="75">
        <f>-STOA!O31</f>
        <v>-325</v>
      </c>
      <c r="AC31">
        <f t="shared" si="0"/>
        <v>11.697579262498417</v>
      </c>
      <c r="AD31">
        <f t="shared" si="1"/>
        <v>697.99118693227967</v>
      </c>
      <c r="AE31">
        <f>'IDT-1'!C31</f>
        <v>-40</v>
      </c>
      <c r="AF31" s="24"/>
      <c r="AG31">
        <f t="shared" si="2"/>
        <v>657.99118693227967</v>
      </c>
      <c r="AI31" s="34">
        <f>PXIL!I31</f>
        <v>0</v>
      </c>
      <c r="AJ31" s="34">
        <f>PXIL!O31</f>
        <v>0</v>
      </c>
      <c r="AK31" s="34">
        <f>RTM_IEX!I31</f>
        <v>0</v>
      </c>
      <c r="AL31" s="34">
        <f>RTM_IEX!O31</f>
        <v>-15</v>
      </c>
      <c r="AM31" s="34">
        <f>RTM_PXI!I31</f>
        <v>0</v>
      </c>
      <c r="AN31" s="34">
        <f>RTM_PXI!O31</f>
        <v>0</v>
      </c>
      <c r="AO31" s="148">
        <f>GDAM_IEX!I31</f>
        <v>0</v>
      </c>
      <c r="AP31" s="148">
        <f>GDAM_IEX!O31</f>
        <v>0</v>
      </c>
      <c r="AQ31" s="148">
        <f>GDAM_PXI!I31</f>
        <v>0</v>
      </c>
      <c r="AR31" s="148">
        <f>GDAM_PXI!O31</f>
        <v>0</v>
      </c>
      <c r="AS31">
        <f>HPX!I31</f>
        <v>0</v>
      </c>
      <c r="AT31">
        <f>HPX!O31</f>
        <v>0</v>
      </c>
    </row>
    <row r="32" spans="1:46">
      <c r="A32" t="s">
        <v>74</v>
      </c>
      <c r="D32">
        <f>TWEPL!Q32</f>
        <v>6.0191400000000002</v>
      </c>
      <c r="E32">
        <f>GT_NG!Q32</f>
        <v>6.5596330275229366</v>
      </c>
      <c r="F32">
        <f>GT_Spot!Q32</f>
        <v>0</v>
      </c>
      <c r="G32">
        <f>PPCL_NG!Q32</f>
        <v>0</v>
      </c>
      <c r="H32">
        <f>PPCL_Spot!Q32</f>
        <v>0</v>
      </c>
      <c r="I32">
        <f>Bawana_NG!Q32</f>
        <v>48.592249432896622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BYPL_ISGS_exbus!DM32</f>
        <v>773.28579409877022</v>
      </c>
      <c r="P32" s="36">
        <v>67.940000000000012</v>
      </c>
      <c r="Q32" s="36">
        <v>22.022587848160772</v>
      </c>
      <c r="R32" s="38">
        <v>17.84</v>
      </c>
      <c r="S32" s="38">
        <v>0</v>
      </c>
      <c r="T32" s="37">
        <f>SUMPRODUCT(LTA!J32:AN32,LTA!J$101:AN$101,LTA!J$104:AN$104)</f>
        <v>14.45</v>
      </c>
      <c r="U32" s="37">
        <f>SUMPRODUCT(LTA!J32:AN32,LTA!J$102:AN$102,LTA!J$104:AN$104)</f>
        <v>105.69</v>
      </c>
      <c r="V32" s="66">
        <f>SUMPRODUCT(MTOA!B32:G32,MTOA!B$102:G$102,MTOA!B$104:G$104)</f>
        <v>0</v>
      </c>
      <c r="W32" s="66">
        <f>SUMPRODUCT(MTOA!B32:G32,MTOA!B$101:G$101,MTOA!B$104:G$104)</f>
        <v>0</v>
      </c>
      <c r="X32">
        <v>0</v>
      </c>
      <c r="Y32" s="34">
        <f>IEX!I32</f>
        <v>0</v>
      </c>
      <c r="Z32" s="34">
        <f>IEX!O32</f>
        <v>0</v>
      </c>
      <c r="AA32" s="75">
        <f>STOA!I32</f>
        <v>0</v>
      </c>
      <c r="AB32" s="75">
        <f>-STOA!O32</f>
        <v>-325</v>
      </c>
      <c r="AC32">
        <f t="shared" si="0"/>
        <v>11.77893515030936</v>
      </c>
      <c r="AD32">
        <f t="shared" si="1"/>
        <v>713.62046925704124</v>
      </c>
      <c r="AE32">
        <f>'IDT-1'!C32</f>
        <v>-15</v>
      </c>
      <c r="AF32" s="24"/>
      <c r="AG32">
        <f t="shared" si="2"/>
        <v>698.62046925704124</v>
      </c>
      <c r="AI32" s="34">
        <f>PXIL!I32</f>
        <v>0</v>
      </c>
      <c r="AJ32" s="34">
        <f>PXIL!O32</f>
        <v>0</v>
      </c>
      <c r="AK32" s="34">
        <f>RTM_IEX!I32</f>
        <v>0</v>
      </c>
      <c r="AL32" s="34">
        <f>RTM_IEX!O32</f>
        <v>-12</v>
      </c>
      <c r="AM32" s="34">
        <f>RTM_PXI!I32</f>
        <v>0</v>
      </c>
      <c r="AN32" s="34">
        <f>RTM_PXI!O32</f>
        <v>0</v>
      </c>
      <c r="AO32" s="148">
        <f>GDAM_IEX!I32</f>
        <v>0</v>
      </c>
      <c r="AP32" s="148">
        <f>GDAM_IEX!O32</f>
        <v>0</v>
      </c>
      <c r="AQ32" s="148">
        <f>GDAM_PXI!I32</f>
        <v>0</v>
      </c>
      <c r="AR32" s="148">
        <f>GDAM_PXI!O32</f>
        <v>0</v>
      </c>
      <c r="AS32">
        <f>HPX!I32</f>
        <v>0</v>
      </c>
      <c r="AT32">
        <f>HPX!O32</f>
        <v>0</v>
      </c>
    </row>
    <row r="33" spans="1:46">
      <c r="A33" t="s">
        <v>75</v>
      </c>
      <c r="D33">
        <f>TWEPL!Q33</f>
        <v>6.0191400000000002</v>
      </c>
      <c r="E33">
        <f>GT_NG!Q33</f>
        <v>6.5596330275229366</v>
      </c>
      <c r="F33">
        <f>GT_Spot!Q33</f>
        <v>0</v>
      </c>
      <c r="G33">
        <f>PPCL_NG!Q33</f>
        <v>0</v>
      </c>
      <c r="H33">
        <f>PPCL_Spot!Q33</f>
        <v>0</v>
      </c>
      <c r="I33">
        <f>Bawana_NG!Q33</f>
        <v>48.592249432896622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BYPL_ISGS_exbus!DM33</f>
        <v>823.97848271740963</v>
      </c>
      <c r="P33" s="36">
        <v>67.940000000000012</v>
      </c>
      <c r="Q33" s="36">
        <v>22.022587848160772</v>
      </c>
      <c r="R33" s="38">
        <v>20.849999999999998</v>
      </c>
      <c r="S33" s="38">
        <v>0</v>
      </c>
      <c r="T33" s="37">
        <f>SUMPRODUCT(LTA!J33:AN33,LTA!J$101:AN$101,LTA!J$104:AN$104)</f>
        <v>20.12</v>
      </c>
      <c r="U33" s="37">
        <f>SUMPRODUCT(LTA!J33:AN33,LTA!J$102:AN$102,LTA!J$104:AN$104)</f>
        <v>104.03</v>
      </c>
      <c r="V33" s="66">
        <f>SUMPRODUCT(MTOA!B33:G33,MTOA!B$102:G$102,MTOA!B$104:G$104)</f>
        <v>0</v>
      </c>
      <c r="W33" s="66">
        <f>SUMPRODUCT(MTOA!B33:G33,MTOA!B$101:G$101,MTOA!B$104:G$104)</f>
        <v>0</v>
      </c>
      <c r="X33">
        <v>0</v>
      </c>
      <c r="Y33" s="34">
        <f>IEX!I33</f>
        <v>0</v>
      </c>
      <c r="Z33" s="34">
        <f>IEX!O33</f>
        <v>0</v>
      </c>
      <c r="AA33" s="75">
        <f>STOA!I33</f>
        <v>0</v>
      </c>
      <c r="AB33" s="75">
        <f>-STOA!O33</f>
        <v>-325</v>
      </c>
      <c r="AC33">
        <f t="shared" si="0"/>
        <v>12.805875829098833</v>
      </c>
      <c r="AD33">
        <f t="shared" si="1"/>
        <v>706.30621719689134</v>
      </c>
      <c r="AE33">
        <f>'IDT-1'!C33</f>
        <v>0</v>
      </c>
      <c r="AF33" s="24"/>
      <c r="AG33">
        <f t="shared" si="2"/>
        <v>706.30621719689134</v>
      </c>
      <c r="AI33" s="34">
        <f>PXIL!I33</f>
        <v>0</v>
      </c>
      <c r="AJ33" s="34">
        <f>PXIL!O33</f>
        <v>0</v>
      </c>
      <c r="AK33" s="34">
        <f>RTM_IEX!I33</f>
        <v>0</v>
      </c>
      <c r="AL33" s="34">
        <f>RTM_IEX!O33</f>
        <v>-76</v>
      </c>
      <c r="AM33" s="34">
        <f>RTM_PXI!I33</f>
        <v>0</v>
      </c>
      <c r="AN33" s="34">
        <f>RTM_PXI!O33</f>
        <v>0</v>
      </c>
      <c r="AO33" s="148">
        <f>GDAM_IEX!I33</f>
        <v>0</v>
      </c>
      <c r="AP33" s="148">
        <f>GDAM_IEX!O33</f>
        <v>0</v>
      </c>
      <c r="AQ33" s="148">
        <f>GDAM_PXI!I33</f>
        <v>0</v>
      </c>
      <c r="AR33" s="148">
        <f>GDAM_PXI!O33</f>
        <v>0</v>
      </c>
      <c r="AS33">
        <f>HPX!I33</f>
        <v>0</v>
      </c>
      <c r="AT33">
        <f>HPX!O33</f>
        <v>0</v>
      </c>
    </row>
    <row r="34" spans="1:46">
      <c r="A34" t="s">
        <v>76</v>
      </c>
      <c r="D34">
        <f>TWEPL!Q34</f>
        <v>6.0191400000000002</v>
      </c>
      <c r="E34">
        <f>GT_NG!Q34</f>
        <v>6.5596330275229366</v>
      </c>
      <c r="F34">
        <f>GT_Spot!Q34</f>
        <v>0</v>
      </c>
      <c r="G34">
        <f>PPCL_NG!Q34</f>
        <v>0</v>
      </c>
      <c r="H34">
        <f>PPCL_Spot!Q34</f>
        <v>0</v>
      </c>
      <c r="I34">
        <f>Bawana_NG!Q34</f>
        <v>48.592249432896622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BYPL_ISGS_exbus!DM34</f>
        <v>802.19357244781395</v>
      </c>
      <c r="P34" s="36">
        <v>67.940000000000012</v>
      </c>
      <c r="Q34" s="36">
        <v>22.022587848160772</v>
      </c>
      <c r="R34" s="38">
        <v>20.849999999999998</v>
      </c>
      <c r="S34" s="38">
        <v>0</v>
      </c>
      <c r="T34" s="37">
        <f>SUMPRODUCT(LTA!J34:AN34,LTA!J$101:AN$101,LTA!J$104:AN$104)</f>
        <v>34.03</v>
      </c>
      <c r="U34" s="37">
        <f>SUMPRODUCT(LTA!J34:AN34,LTA!J$102:AN$102,LTA!J$104:AN$104)</f>
        <v>104.03</v>
      </c>
      <c r="V34" s="66">
        <f>SUMPRODUCT(MTOA!B34:G34,MTOA!B$102:G$102,MTOA!B$104:G$104)</f>
        <v>0</v>
      </c>
      <c r="W34" s="66">
        <f>SUMPRODUCT(MTOA!B34:G34,MTOA!B$101:G$101,MTOA!B$104:G$104)</f>
        <v>0</v>
      </c>
      <c r="X34">
        <v>0</v>
      </c>
      <c r="Y34" s="34">
        <f>IEX!I34</f>
        <v>0</v>
      </c>
      <c r="Z34" s="34">
        <f>IEX!O34</f>
        <v>0</v>
      </c>
      <c r="AA34" s="75">
        <f>STOA!I34</f>
        <v>0</v>
      </c>
      <c r="AB34" s="75">
        <f>-STOA!O34</f>
        <v>-325</v>
      </c>
      <c r="AC34">
        <f t="shared" si="0"/>
        <v>12.671957321035116</v>
      </c>
      <c r="AD34">
        <f t="shared" si="1"/>
        <v>706.56522543535914</v>
      </c>
      <c r="AE34">
        <f>'IDT-1'!C34</f>
        <v>0</v>
      </c>
      <c r="AF34" s="24"/>
      <c r="AG34">
        <f t="shared" si="2"/>
        <v>706.56522543535914</v>
      </c>
      <c r="AI34" s="34">
        <f>PXIL!I34</f>
        <v>0</v>
      </c>
      <c r="AJ34" s="34">
        <f>PXIL!O34</f>
        <v>0</v>
      </c>
      <c r="AK34" s="34">
        <f>RTM_IEX!I34</f>
        <v>0</v>
      </c>
      <c r="AL34" s="34">
        <f>RTM_IEX!O34</f>
        <v>-68</v>
      </c>
      <c r="AM34" s="34">
        <f>RTM_PXI!I34</f>
        <v>0</v>
      </c>
      <c r="AN34" s="34">
        <f>RTM_PXI!O34</f>
        <v>0</v>
      </c>
      <c r="AO34" s="148">
        <f>GDAM_IEX!I34</f>
        <v>0</v>
      </c>
      <c r="AP34" s="148">
        <f>GDAM_IEX!O34</f>
        <v>0</v>
      </c>
      <c r="AQ34" s="148">
        <f>GDAM_PXI!I34</f>
        <v>0</v>
      </c>
      <c r="AR34" s="148">
        <f>GDAM_PXI!O34</f>
        <v>0</v>
      </c>
      <c r="AS34">
        <f>HPX!I34</f>
        <v>0</v>
      </c>
      <c r="AT34">
        <f>HPX!O34</f>
        <v>0</v>
      </c>
    </row>
    <row r="35" spans="1:46">
      <c r="A35" t="s">
        <v>77</v>
      </c>
      <c r="D35">
        <f>TWEPL!Q35</f>
        <v>6.0191400000000002</v>
      </c>
      <c r="E35">
        <f>GT_NG!Q35</f>
        <v>6.5596330275229366</v>
      </c>
      <c r="F35">
        <f>GT_Spot!Q35</f>
        <v>0</v>
      </c>
      <c r="G35">
        <f>PPCL_NG!Q35</f>
        <v>0</v>
      </c>
      <c r="H35">
        <f>PPCL_Spot!Q35</f>
        <v>0</v>
      </c>
      <c r="I35">
        <f>Bawana_NG!Q35</f>
        <v>48.592249432896622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BYPL_ISGS_exbus!DM35</f>
        <v>792.0565623019877</v>
      </c>
      <c r="P35" s="36">
        <v>67.940000000000012</v>
      </c>
      <c r="Q35" s="36">
        <v>22.022587848160772</v>
      </c>
      <c r="R35" s="38">
        <v>20.849999999999998</v>
      </c>
      <c r="S35" s="38">
        <v>0</v>
      </c>
      <c r="T35" s="37">
        <f>SUMPRODUCT(LTA!J35:AN35,LTA!J$101:AN$101,LTA!J$104:AN$104)</f>
        <v>48.23</v>
      </c>
      <c r="U35" s="37">
        <f>SUMPRODUCT(LTA!J35:AN35,LTA!J$102:AN$102,LTA!J$104:AN$104)</f>
        <v>104.03</v>
      </c>
      <c r="V35" s="66">
        <f>SUMPRODUCT(MTOA!B35:G35,MTOA!B$102:G$102,MTOA!B$104:G$104)</f>
        <v>0</v>
      </c>
      <c r="W35" s="66">
        <f>SUMPRODUCT(MTOA!B35:G35,MTOA!B$101:G$101,MTOA!B$104:G$104)</f>
        <v>0</v>
      </c>
      <c r="X35">
        <v>0</v>
      </c>
      <c r="Y35" s="34">
        <f>IEX!I35</f>
        <v>0</v>
      </c>
      <c r="Z35" s="34">
        <f>IEX!O35</f>
        <v>0</v>
      </c>
      <c r="AA35" s="75">
        <f>STOA!I35</f>
        <v>0</v>
      </c>
      <c r="AB35" s="75">
        <f>-STOA!O35</f>
        <v>-275</v>
      </c>
      <c r="AC35">
        <f t="shared" si="0"/>
        <v>12.723028751259953</v>
      </c>
      <c r="AD35">
        <f t="shared" si="1"/>
        <v>708.57714385930819</v>
      </c>
      <c r="AE35">
        <f>'IDT-1'!C35</f>
        <v>-20</v>
      </c>
      <c r="AF35" s="24"/>
      <c r="AG35">
        <f t="shared" si="2"/>
        <v>688.57714385930819</v>
      </c>
      <c r="AI35" s="34">
        <f>PXIL!I35</f>
        <v>0</v>
      </c>
      <c r="AJ35" s="34">
        <f>PXIL!O35</f>
        <v>0</v>
      </c>
      <c r="AK35" s="34">
        <f>RTM_IEX!I35</f>
        <v>0</v>
      </c>
      <c r="AL35" s="34">
        <f>RTM_IEX!O35</f>
        <v>-120</v>
      </c>
      <c r="AM35" s="34">
        <f>RTM_PXI!I35</f>
        <v>0</v>
      </c>
      <c r="AN35" s="34">
        <f>RTM_PXI!O35</f>
        <v>0</v>
      </c>
      <c r="AO35" s="148">
        <f>GDAM_IEX!I35</f>
        <v>0</v>
      </c>
      <c r="AP35" s="148">
        <f>GDAM_IEX!O35</f>
        <v>0</v>
      </c>
      <c r="AQ35" s="148">
        <f>GDAM_PXI!I35</f>
        <v>0</v>
      </c>
      <c r="AR35" s="148">
        <f>GDAM_PXI!O35</f>
        <v>0</v>
      </c>
      <c r="AS35">
        <f>HPX!I35</f>
        <v>0</v>
      </c>
      <c r="AT35">
        <f>HPX!O35</f>
        <v>0</v>
      </c>
    </row>
    <row r="36" spans="1:46">
      <c r="A36" t="s">
        <v>78</v>
      </c>
      <c r="D36">
        <f>TWEPL!Q36</f>
        <v>6.0191400000000002</v>
      </c>
      <c r="E36">
        <f>GT_NG!Q36</f>
        <v>6.5596330275229366</v>
      </c>
      <c r="F36">
        <f>GT_Spot!Q36</f>
        <v>0</v>
      </c>
      <c r="G36">
        <f>PPCL_NG!Q36</f>
        <v>0</v>
      </c>
      <c r="H36">
        <f>PPCL_Spot!Q36</f>
        <v>0</v>
      </c>
      <c r="I36">
        <f>Bawana_NG!Q36</f>
        <v>48.592249432896622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BYPL_ISGS_exbus!DM36</f>
        <v>775.83225983177806</v>
      </c>
      <c r="P36" s="36">
        <v>67.940000000000012</v>
      </c>
      <c r="Q36" s="36">
        <v>22.022587848160772</v>
      </c>
      <c r="R36" s="38">
        <v>20.849999999999998</v>
      </c>
      <c r="S36" s="38">
        <v>0</v>
      </c>
      <c r="T36" s="37">
        <f>SUMPRODUCT(LTA!J36:AN36,LTA!J$101:AN$101,LTA!J$104:AN$104)</f>
        <v>68.11</v>
      </c>
      <c r="U36" s="37">
        <f>SUMPRODUCT(LTA!J36:AN36,LTA!J$102:AN$102,LTA!J$104:AN$104)</f>
        <v>104.03</v>
      </c>
      <c r="V36" s="66">
        <f>SUMPRODUCT(MTOA!B36:G36,MTOA!B$102:G$102,MTOA!B$104:G$104)</f>
        <v>0</v>
      </c>
      <c r="W36" s="66">
        <f>SUMPRODUCT(MTOA!B36:G36,MTOA!B$101:G$101,MTOA!B$104:G$104)</f>
        <v>0</v>
      </c>
      <c r="X36">
        <v>0</v>
      </c>
      <c r="Y36" s="34">
        <f>IEX!I36</f>
        <v>0</v>
      </c>
      <c r="Z36" s="34">
        <f>IEX!O36</f>
        <v>0</v>
      </c>
      <c r="AA36" s="75">
        <f>STOA!I36</f>
        <v>0</v>
      </c>
      <c r="AB36" s="75">
        <f>-STOA!O36</f>
        <v>-275</v>
      </c>
      <c r="AC36">
        <f t="shared" si="0"/>
        <v>12.736794295060415</v>
      </c>
      <c r="AD36">
        <f t="shared" si="1"/>
        <v>714.21907584529799</v>
      </c>
      <c r="AE36">
        <f>'IDT-1'!C36</f>
        <v>-25</v>
      </c>
      <c r="AF36" s="24"/>
      <c r="AG36">
        <f t="shared" si="2"/>
        <v>689.21907584529799</v>
      </c>
      <c r="AI36" s="34">
        <f>PXIL!I36</f>
        <v>0</v>
      </c>
      <c r="AJ36" s="34">
        <f>PXIL!O36</f>
        <v>0</v>
      </c>
      <c r="AK36" s="34">
        <f>RTM_IEX!I36</f>
        <v>0</v>
      </c>
      <c r="AL36" s="34">
        <f>RTM_IEX!O36</f>
        <v>-118</v>
      </c>
      <c r="AM36" s="34">
        <f>RTM_PXI!I36</f>
        <v>0</v>
      </c>
      <c r="AN36" s="34">
        <f>RTM_PXI!O36</f>
        <v>0</v>
      </c>
      <c r="AO36" s="148">
        <f>GDAM_IEX!I36</f>
        <v>0</v>
      </c>
      <c r="AP36" s="148">
        <f>GDAM_IEX!O36</f>
        <v>0</v>
      </c>
      <c r="AQ36" s="148">
        <f>GDAM_PXI!I36</f>
        <v>0</v>
      </c>
      <c r="AR36" s="148">
        <f>GDAM_PXI!O36</f>
        <v>0</v>
      </c>
      <c r="AS36">
        <f>HPX!I36</f>
        <v>0</v>
      </c>
      <c r="AT36">
        <f>HPX!O36</f>
        <v>0</v>
      </c>
    </row>
    <row r="37" spans="1:46">
      <c r="A37" t="s">
        <v>79</v>
      </c>
      <c r="D37">
        <f>TWEPL!Q37</f>
        <v>6.0191400000000002</v>
      </c>
      <c r="E37">
        <f>GT_NG!Q37</f>
        <v>6.5596330275229366</v>
      </c>
      <c r="F37">
        <f>GT_Spot!Q37</f>
        <v>0</v>
      </c>
      <c r="G37">
        <f>PPCL_NG!Q37</f>
        <v>0</v>
      </c>
      <c r="H37">
        <f>PPCL_Spot!Q37</f>
        <v>0</v>
      </c>
      <c r="I37">
        <f>Bawana_NG!Q37</f>
        <v>48.592249432896622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BYPL_ISGS_exbus!DM37</f>
        <v>694.5103388383834</v>
      </c>
      <c r="P37" s="36">
        <v>67.940000000000012</v>
      </c>
      <c r="Q37" s="36">
        <v>22.022587848160772</v>
      </c>
      <c r="R37" s="38">
        <v>23.350000000000005</v>
      </c>
      <c r="S37" s="38">
        <v>0</v>
      </c>
      <c r="T37" s="37">
        <f>SUMPRODUCT(LTA!J37:AN37,LTA!J$101:AN$101,LTA!J$104:AN$104)</f>
        <v>91.22</v>
      </c>
      <c r="U37" s="37">
        <f>SUMPRODUCT(LTA!J37:AN37,LTA!J$102:AN$102,LTA!J$104:AN$104)</f>
        <v>104.03</v>
      </c>
      <c r="V37" s="66">
        <f>SUMPRODUCT(MTOA!B37:G37,MTOA!B$102:G$102,MTOA!B$104:G$104)</f>
        <v>0</v>
      </c>
      <c r="W37" s="66">
        <f>SUMPRODUCT(MTOA!B37:G37,MTOA!B$101:G$101,MTOA!B$104:G$104)</f>
        <v>0</v>
      </c>
      <c r="X37">
        <v>0</v>
      </c>
      <c r="Y37" s="34">
        <f>IEX!I37</f>
        <v>0</v>
      </c>
      <c r="Z37" s="34">
        <f>IEX!O37</f>
        <v>0</v>
      </c>
      <c r="AA37" s="75">
        <f>STOA!I37</f>
        <v>0</v>
      </c>
      <c r="AB37" s="75">
        <f>-STOA!O37</f>
        <v>-275</v>
      </c>
      <c r="AC37">
        <f t="shared" si="0"/>
        <v>11.582650382999885</v>
      </c>
      <c r="AD37">
        <f t="shared" si="1"/>
        <v>740.66129876396394</v>
      </c>
      <c r="AE37">
        <f>'IDT-1'!C37</f>
        <v>-55</v>
      </c>
      <c r="AF37" s="24"/>
      <c r="AG37">
        <f t="shared" si="2"/>
        <v>685.66129876396394</v>
      </c>
      <c r="AI37" s="34">
        <f>PXIL!I37</f>
        <v>0</v>
      </c>
      <c r="AJ37" s="34">
        <f>PXIL!O37</f>
        <v>0</v>
      </c>
      <c r="AK37" s="34">
        <f>RTM_IEX!I37</f>
        <v>0</v>
      </c>
      <c r="AL37" s="34">
        <f>RTM_IEX!O37</f>
        <v>-37</v>
      </c>
      <c r="AM37" s="34">
        <f>RTM_PXI!I37</f>
        <v>0</v>
      </c>
      <c r="AN37" s="34">
        <f>RTM_PXI!O37</f>
        <v>0</v>
      </c>
      <c r="AO37" s="148">
        <f>GDAM_IEX!I37</f>
        <v>0</v>
      </c>
      <c r="AP37" s="148">
        <f>GDAM_IEX!O37</f>
        <v>0</v>
      </c>
      <c r="AQ37" s="148">
        <f>GDAM_PXI!I37</f>
        <v>0</v>
      </c>
      <c r="AR37" s="148">
        <f>GDAM_PXI!O37</f>
        <v>0</v>
      </c>
      <c r="AS37">
        <f>HPX!I37</f>
        <v>0</v>
      </c>
      <c r="AT37">
        <f>HPX!O37</f>
        <v>0</v>
      </c>
    </row>
    <row r="38" spans="1:46">
      <c r="A38" t="s">
        <v>80</v>
      </c>
      <c r="D38">
        <f>TWEPL!Q38</f>
        <v>6.0191400000000002</v>
      </c>
      <c r="E38">
        <f>GT_NG!Q38</f>
        <v>6.5596330275229366</v>
      </c>
      <c r="F38">
        <f>GT_Spot!Q38</f>
        <v>0</v>
      </c>
      <c r="G38">
        <f>PPCL_NG!Q38</f>
        <v>0</v>
      </c>
      <c r="H38">
        <f>PPCL_Spot!Q38</f>
        <v>0</v>
      </c>
      <c r="I38">
        <f>Bawana_NG!Q38</f>
        <v>48.592249432896622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BYPL_ISGS_exbus!DM38</f>
        <v>686.20113523838347</v>
      </c>
      <c r="P38" s="36">
        <v>67.940000000000012</v>
      </c>
      <c r="Q38" s="36">
        <v>22.022587848160772</v>
      </c>
      <c r="R38" s="38">
        <v>23.349999999999998</v>
      </c>
      <c r="S38" s="38">
        <v>0</v>
      </c>
      <c r="T38" s="37">
        <f>SUMPRODUCT(LTA!J38:AN38,LTA!J$101:AN$101,LTA!J$104:AN$104)</f>
        <v>112.81</v>
      </c>
      <c r="U38" s="37">
        <f>SUMPRODUCT(LTA!J38:AN38,LTA!J$102:AN$102,LTA!J$104:AN$104)</f>
        <v>104.03</v>
      </c>
      <c r="V38" s="66">
        <f>SUMPRODUCT(MTOA!B38:G38,MTOA!B$102:G$102,MTOA!B$104:G$104)</f>
        <v>0</v>
      </c>
      <c r="W38" s="66">
        <f>SUMPRODUCT(MTOA!B38:G38,MTOA!B$101:G$101,MTOA!B$104:G$104)</f>
        <v>0</v>
      </c>
      <c r="X38">
        <v>0</v>
      </c>
      <c r="Y38" s="34">
        <f>IEX!I38</f>
        <v>0</v>
      </c>
      <c r="Z38" s="34">
        <f>IEX!O38</f>
        <v>0</v>
      </c>
      <c r="AA38" s="75">
        <f>STOA!I38</f>
        <v>0</v>
      </c>
      <c r="AB38" s="75">
        <f>-STOA!O38</f>
        <v>-275</v>
      </c>
      <c r="AC38">
        <f t="shared" si="0"/>
        <v>11.694209072759886</v>
      </c>
      <c r="AD38">
        <f t="shared" si="1"/>
        <v>753.830536474204</v>
      </c>
      <c r="AE38">
        <f>'IDT-1'!C38</f>
        <v>-70</v>
      </c>
      <c r="AF38" s="24"/>
      <c r="AG38">
        <f t="shared" si="2"/>
        <v>683.830536474204</v>
      </c>
      <c r="AI38" s="34">
        <f>PXIL!I38</f>
        <v>0</v>
      </c>
      <c r="AJ38" s="34">
        <f>PXIL!O38</f>
        <v>0</v>
      </c>
      <c r="AK38" s="34">
        <f>RTM_IEX!I38</f>
        <v>0</v>
      </c>
      <c r="AL38" s="34">
        <f>RTM_IEX!O38</f>
        <v>-37</v>
      </c>
      <c r="AM38" s="34">
        <f>RTM_PXI!I38</f>
        <v>0</v>
      </c>
      <c r="AN38" s="34">
        <f>RTM_PXI!O38</f>
        <v>0</v>
      </c>
      <c r="AO38" s="148">
        <f>GDAM_IEX!I38</f>
        <v>0</v>
      </c>
      <c r="AP38" s="148">
        <f>GDAM_IEX!O38</f>
        <v>0</v>
      </c>
      <c r="AQ38" s="148">
        <f>GDAM_PXI!I38</f>
        <v>0</v>
      </c>
      <c r="AR38" s="148">
        <f>GDAM_PXI!O38</f>
        <v>0</v>
      </c>
      <c r="AS38">
        <f>HPX!I38</f>
        <v>0</v>
      </c>
      <c r="AT38">
        <f>HPX!O38</f>
        <v>0</v>
      </c>
    </row>
    <row r="39" spans="1:46">
      <c r="A39" t="s">
        <v>81</v>
      </c>
      <c r="D39">
        <f>TWEPL!Q39</f>
        <v>6.0191400000000002</v>
      </c>
      <c r="E39">
        <f>GT_NG!Q39</f>
        <v>6.5596330275229366</v>
      </c>
      <c r="F39">
        <f>GT_Spot!Q39</f>
        <v>0</v>
      </c>
      <c r="G39">
        <f>PPCL_NG!Q39</f>
        <v>0</v>
      </c>
      <c r="H39">
        <f>PPCL_Spot!Q39</f>
        <v>0</v>
      </c>
      <c r="I39">
        <f>Bawana_NG!Q39</f>
        <v>48.592249432896622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BYPL_ISGS_exbus!DM39</f>
        <v>688.04756035393905</v>
      </c>
      <c r="P39" s="36">
        <v>67.940000000000012</v>
      </c>
      <c r="Q39" s="36">
        <v>22.022587848160772</v>
      </c>
      <c r="R39" s="38">
        <v>23.349999999999998</v>
      </c>
      <c r="S39" s="38">
        <v>0</v>
      </c>
      <c r="T39" s="37">
        <f>SUMPRODUCT(LTA!J39:AN39,LTA!J$101:AN$101,LTA!J$104:AN$104)</f>
        <v>131.69</v>
      </c>
      <c r="U39" s="37">
        <f>SUMPRODUCT(LTA!J39:AN39,LTA!J$102:AN$102,LTA!J$104:AN$104)</f>
        <v>104.03</v>
      </c>
      <c r="V39" s="66">
        <f>SUMPRODUCT(MTOA!B39:G39,MTOA!B$102:G$102,MTOA!B$104:G$104)</f>
        <v>0</v>
      </c>
      <c r="W39" s="66">
        <f>SUMPRODUCT(MTOA!B39:G39,MTOA!B$101:G$101,MTOA!B$104:G$104)</f>
        <v>0</v>
      </c>
      <c r="X39">
        <v>0</v>
      </c>
      <c r="Y39" s="34">
        <f>IEX!I39</f>
        <v>0</v>
      </c>
      <c r="Z39" s="34">
        <f>IEX!O39</f>
        <v>0</v>
      </c>
      <c r="AA39" s="75">
        <f>STOA!I39</f>
        <v>0</v>
      </c>
      <c r="AB39" s="75">
        <f>-STOA!O39</f>
        <v>-275</v>
      </c>
      <c r="AC39">
        <f t="shared" si="0"/>
        <v>11.554878207909656</v>
      </c>
      <c r="AD39">
        <f t="shared" si="1"/>
        <v>811.69629245460976</v>
      </c>
      <c r="AE39">
        <f>'IDT-1'!C39</f>
        <v>-87.009</v>
      </c>
      <c r="AF39" s="24"/>
      <c r="AG39">
        <f t="shared" si="2"/>
        <v>724.68729245460975</v>
      </c>
      <c r="AI39" s="34">
        <f>PXIL!I39</f>
        <v>0</v>
      </c>
      <c r="AJ39" s="34">
        <f>PXIL!O39</f>
        <v>0</v>
      </c>
      <c r="AK39" s="34">
        <f>RTM_IEX!I39</f>
        <v>0</v>
      </c>
      <c r="AL39" s="34">
        <f>RTM_IEX!O39</f>
        <v>0</v>
      </c>
      <c r="AM39" s="34">
        <f>RTM_PXI!I39</f>
        <v>0</v>
      </c>
      <c r="AN39" s="34">
        <f>RTM_PXI!O39</f>
        <v>0</v>
      </c>
      <c r="AO39" s="148">
        <f>GDAM_IEX!I39</f>
        <v>0</v>
      </c>
      <c r="AP39" s="148">
        <f>GDAM_IEX!O39</f>
        <v>0</v>
      </c>
      <c r="AQ39" s="148">
        <f>GDAM_PXI!I39</f>
        <v>0</v>
      </c>
      <c r="AR39" s="148">
        <f>GDAM_PXI!O39</f>
        <v>0</v>
      </c>
      <c r="AS39">
        <f>HPX!I39</f>
        <v>0</v>
      </c>
      <c r="AT39">
        <f>HPX!O39</f>
        <v>0</v>
      </c>
    </row>
    <row r="40" spans="1:46">
      <c r="A40" t="s">
        <v>82</v>
      </c>
      <c r="D40">
        <f>TWEPL!Q40</f>
        <v>6.0191400000000002</v>
      </c>
      <c r="E40">
        <f>GT_NG!Q40</f>
        <v>6.5596330275229366</v>
      </c>
      <c r="F40">
        <f>GT_Spot!Q40</f>
        <v>0</v>
      </c>
      <c r="G40">
        <f>PPCL_NG!Q40</f>
        <v>0</v>
      </c>
      <c r="H40">
        <f>PPCL_Spot!Q40</f>
        <v>0</v>
      </c>
      <c r="I40">
        <f>Bawana_NG!Q40</f>
        <v>48.592249432896622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BYPL_ISGS_exbus!DM40</f>
        <v>687.84993623521609</v>
      </c>
      <c r="P40" s="36">
        <v>67.940000000000012</v>
      </c>
      <c r="Q40" s="36">
        <v>22.022587848160772</v>
      </c>
      <c r="R40" s="38">
        <v>23.65</v>
      </c>
      <c r="S40" s="38">
        <v>0</v>
      </c>
      <c r="T40" s="37">
        <f>SUMPRODUCT(LTA!J40:AN40,LTA!J$101:AN$101,LTA!J$104:AN$104)</f>
        <v>149.19</v>
      </c>
      <c r="U40" s="37">
        <f>SUMPRODUCT(LTA!J40:AN40,LTA!J$102:AN$102,LTA!J$104:AN$104)</f>
        <v>104.03</v>
      </c>
      <c r="V40" s="66">
        <f>SUMPRODUCT(MTOA!B40:G40,MTOA!B$102:G$102,MTOA!B$104:G$104)</f>
        <v>0</v>
      </c>
      <c r="W40" s="66">
        <f>SUMPRODUCT(MTOA!B40:G40,MTOA!B$101:G$101,MTOA!B$104:G$104)</f>
        <v>0</v>
      </c>
      <c r="X40">
        <v>0</v>
      </c>
      <c r="Y40" s="34">
        <f>IEX!I40</f>
        <v>0</v>
      </c>
      <c r="Z40" s="34">
        <f>IEX!O40</f>
        <v>0</v>
      </c>
      <c r="AA40" s="75">
        <f>STOA!I40</f>
        <v>0</v>
      </c>
      <c r="AB40" s="75">
        <f>-STOA!O40</f>
        <v>-275</v>
      </c>
      <c r="AC40">
        <f t="shared" si="0"/>
        <v>11.702738165312383</v>
      </c>
      <c r="AD40">
        <f t="shared" si="1"/>
        <v>829.15080837848404</v>
      </c>
      <c r="AE40">
        <f>'IDT-1'!C40</f>
        <v>-87.778000000000006</v>
      </c>
      <c r="AF40" s="24"/>
      <c r="AG40">
        <f t="shared" si="2"/>
        <v>741.37280837848402</v>
      </c>
      <c r="AI40" s="34">
        <f>PXIL!I40</f>
        <v>0</v>
      </c>
      <c r="AJ40" s="34">
        <f>PXIL!O40</f>
        <v>0</v>
      </c>
      <c r="AK40" s="34">
        <f>RTM_IEX!I40</f>
        <v>0</v>
      </c>
      <c r="AL40" s="34">
        <f>RTM_IEX!O40</f>
        <v>0</v>
      </c>
      <c r="AM40" s="34">
        <f>RTM_PXI!I40</f>
        <v>0</v>
      </c>
      <c r="AN40" s="34">
        <f>RTM_PXI!O40</f>
        <v>0</v>
      </c>
      <c r="AO40" s="148">
        <f>GDAM_IEX!I40</f>
        <v>0</v>
      </c>
      <c r="AP40" s="148">
        <f>GDAM_IEX!O40</f>
        <v>0</v>
      </c>
      <c r="AQ40" s="148">
        <f>GDAM_PXI!I40</f>
        <v>0</v>
      </c>
      <c r="AR40" s="148">
        <f>GDAM_PXI!O40</f>
        <v>0</v>
      </c>
      <c r="AS40">
        <f>HPX!I40</f>
        <v>0</v>
      </c>
      <c r="AT40">
        <f>HPX!O40</f>
        <v>0</v>
      </c>
    </row>
    <row r="41" spans="1:46">
      <c r="A41" t="s">
        <v>83</v>
      </c>
      <c r="D41">
        <f>TWEPL!Q41</f>
        <v>6.0191400000000002</v>
      </c>
      <c r="E41">
        <f>GT_NG!Q41</f>
        <v>6.5596330275229366</v>
      </c>
      <c r="F41">
        <f>GT_Spot!Q41</f>
        <v>0</v>
      </c>
      <c r="G41">
        <f>PPCL_NG!Q41</f>
        <v>0</v>
      </c>
      <c r="H41">
        <f>PPCL_Spot!Q41</f>
        <v>0</v>
      </c>
      <c r="I41">
        <f>Bawana_NG!Q41</f>
        <v>48.592249432896622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BYPL_ISGS_exbus!DM41</f>
        <v>709.73697891524205</v>
      </c>
      <c r="P41" s="36">
        <v>67.940000000000012</v>
      </c>
      <c r="Q41" s="36">
        <v>22.022587848160772</v>
      </c>
      <c r="R41" s="38">
        <v>23.65</v>
      </c>
      <c r="S41" s="38">
        <v>0</v>
      </c>
      <c r="T41" s="37">
        <f>SUMPRODUCT(LTA!J41:AN41,LTA!J$101:AN$101,LTA!J$104:AN$104)</f>
        <v>168.01999999999998</v>
      </c>
      <c r="U41" s="37">
        <f>SUMPRODUCT(LTA!J41:AN41,LTA!J$102:AN$102,LTA!J$104:AN$104)</f>
        <v>104.03</v>
      </c>
      <c r="V41" s="66">
        <f>SUMPRODUCT(MTOA!B41:G41,MTOA!B$102:G$102,MTOA!B$104:G$104)</f>
        <v>0</v>
      </c>
      <c r="W41" s="66">
        <f>SUMPRODUCT(MTOA!B41:G41,MTOA!B$101:G$101,MTOA!B$104:G$104)</f>
        <v>0</v>
      </c>
      <c r="X41">
        <v>0</v>
      </c>
      <c r="Y41" s="34">
        <f>IEX!I41</f>
        <v>0</v>
      </c>
      <c r="Z41" s="34">
        <f>IEX!O41</f>
        <v>0</v>
      </c>
      <c r="AA41" s="75">
        <f>STOA!I41</f>
        <v>0</v>
      </c>
      <c r="AB41" s="75">
        <f>-STOA!O41</f>
        <v>-275</v>
      </c>
      <c r="AC41">
        <f t="shared" si="0"/>
        <v>12.0447613238246</v>
      </c>
      <c r="AD41">
        <f t="shared" si="1"/>
        <v>869.52582789999769</v>
      </c>
      <c r="AE41">
        <f>'IDT-1'!C41</f>
        <v>-100</v>
      </c>
      <c r="AF41" s="24"/>
      <c r="AG41">
        <f t="shared" si="2"/>
        <v>769.52582789999769</v>
      </c>
      <c r="AI41" s="34">
        <f>PXIL!I41</f>
        <v>0</v>
      </c>
      <c r="AJ41" s="34">
        <f>PXIL!O41</f>
        <v>0</v>
      </c>
      <c r="AK41" s="34">
        <f>RTM_IEX!I41</f>
        <v>0</v>
      </c>
      <c r="AL41" s="34">
        <f>RTM_IEX!O41</f>
        <v>0</v>
      </c>
      <c r="AM41" s="34">
        <f>RTM_PXI!I41</f>
        <v>0</v>
      </c>
      <c r="AN41" s="34">
        <f>RTM_PXI!O41</f>
        <v>0</v>
      </c>
      <c r="AO41" s="148">
        <f>GDAM_IEX!I41</f>
        <v>0</v>
      </c>
      <c r="AP41" s="148">
        <f>GDAM_IEX!O41</f>
        <v>0</v>
      </c>
      <c r="AQ41" s="148">
        <f>GDAM_PXI!I41</f>
        <v>0</v>
      </c>
      <c r="AR41" s="148">
        <f>GDAM_PXI!O41</f>
        <v>0</v>
      </c>
      <c r="AS41">
        <f>HPX!I41</f>
        <v>0</v>
      </c>
      <c r="AT41">
        <f>HPX!O41</f>
        <v>0</v>
      </c>
    </row>
    <row r="42" spans="1:46">
      <c r="A42" t="s">
        <v>84</v>
      </c>
      <c r="D42">
        <f>TWEPL!Q42</f>
        <v>6.0191400000000002</v>
      </c>
      <c r="E42">
        <f>GT_NG!Q42</f>
        <v>6.5596330275229366</v>
      </c>
      <c r="F42">
        <f>GT_Spot!Q42</f>
        <v>0</v>
      </c>
      <c r="G42">
        <f>PPCL_NG!Q42</f>
        <v>0</v>
      </c>
      <c r="H42">
        <f>PPCL_Spot!Q42</f>
        <v>0</v>
      </c>
      <c r="I42">
        <f>Bawana_NG!Q42</f>
        <v>48.592249432896622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BYPL_ISGS_exbus!DM42</f>
        <v>709.10530906956819</v>
      </c>
      <c r="P42" s="36">
        <v>67.940000000000012</v>
      </c>
      <c r="Q42" s="36">
        <v>22.022587848160772</v>
      </c>
      <c r="R42" s="38">
        <v>23.65</v>
      </c>
      <c r="S42" s="38">
        <v>0</v>
      </c>
      <c r="T42" s="37">
        <f>SUMPRODUCT(LTA!J42:AN42,LTA!J$101:AN$101,LTA!J$104:AN$104)</f>
        <v>183.8</v>
      </c>
      <c r="U42" s="37">
        <f>SUMPRODUCT(LTA!J42:AN42,LTA!J$102:AN$102,LTA!J$104:AN$104)</f>
        <v>104.03</v>
      </c>
      <c r="V42" s="66">
        <f>SUMPRODUCT(MTOA!B42:G42,MTOA!B$102:G$102,MTOA!B$104:G$104)</f>
        <v>0</v>
      </c>
      <c r="W42" s="66">
        <f>SUMPRODUCT(MTOA!B42:G42,MTOA!B$101:G$101,MTOA!B$104:G$104)</f>
        <v>0</v>
      </c>
      <c r="X42">
        <v>0</v>
      </c>
      <c r="Y42" s="34">
        <f>IEX!I42</f>
        <v>0</v>
      </c>
      <c r="Z42" s="34">
        <f>IEX!O42</f>
        <v>0</v>
      </c>
      <c r="AA42" s="75">
        <f>STOA!I42</f>
        <v>0</v>
      </c>
      <c r="AB42" s="75">
        <f>-STOA!O42</f>
        <v>-275</v>
      </c>
      <c r="AC42">
        <f t="shared" si="0"/>
        <v>12.17200729712094</v>
      </c>
      <c r="AD42">
        <f t="shared" si="1"/>
        <v>884.54691208102759</v>
      </c>
      <c r="AE42">
        <f>'IDT-1'!C42</f>
        <v>-105</v>
      </c>
      <c r="AF42" s="24"/>
      <c r="AG42">
        <f t="shared" si="2"/>
        <v>779.54691208102759</v>
      </c>
      <c r="AI42" s="34">
        <f>PXIL!I42</f>
        <v>0</v>
      </c>
      <c r="AJ42" s="34">
        <f>PXIL!O42</f>
        <v>0</v>
      </c>
      <c r="AK42" s="34">
        <f>RTM_IEX!I42</f>
        <v>0</v>
      </c>
      <c r="AL42" s="34">
        <f>RTM_IEX!O42</f>
        <v>0</v>
      </c>
      <c r="AM42" s="34">
        <f>RTM_PXI!I42</f>
        <v>0</v>
      </c>
      <c r="AN42" s="34">
        <f>RTM_PXI!O42</f>
        <v>0</v>
      </c>
      <c r="AO42" s="148">
        <f>GDAM_IEX!I42</f>
        <v>0</v>
      </c>
      <c r="AP42" s="148">
        <f>GDAM_IEX!O42</f>
        <v>0</v>
      </c>
      <c r="AQ42" s="148">
        <f>GDAM_PXI!I42</f>
        <v>0</v>
      </c>
      <c r="AR42" s="148">
        <f>GDAM_PXI!O42</f>
        <v>0</v>
      </c>
      <c r="AS42">
        <f>HPX!I42</f>
        <v>0</v>
      </c>
      <c r="AT42">
        <f>HPX!O42</f>
        <v>0</v>
      </c>
    </row>
    <row r="43" spans="1:46">
      <c r="A43" t="s">
        <v>85</v>
      </c>
      <c r="D43">
        <f>TWEPL!Q43</f>
        <v>6.0191400000000002</v>
      </c>
      <c r="E43">
        <f>GT_NG!Q43</f>
        <v>6.5596330275229366</v>
      </c>
      <c r="F43">
        <f>GT_Spot!Q43</f>
        <v>0</v>
      </c>
      <c r="G43">
        <f>PPCL_NG!Q43</f>
        <v>0</v>
      </c>
      <c r="H43">
        <f>PPCL_Spot!Q43</f>
        <v>0</v>
      </c>
      <c r="I43">
        <f>Bawana_NG!Q43</f>
        <v>48.592249432896622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BYPL_ISGS_exbus!DM43</f>
        <v>665.82558137570322</v>
      </c>
      <c r="P43" s="36">
        <v>67.940000000000012</v>
      </c>
      <c r="Q43" s="36">
        <v>9.6113222344523948</v>
      </c>
      <c r="R43" s="38">
        <v>23.65</v>
      </c>
      <c r="S43" s="38">
        <v>0</v>
      </c>
      <c r="T43" s="37">
        <f>SUMPRODUCT(LTA!J43:AN43,LTA!J$101:AN$101,LTA!J$104:AN$104)</f>
        <v>200.44</v>
      </c>
      <c r="U43" s="37">
        <f>SUMPRODUCT(LTA!J43:AN43,LTA!J$102:AN$102,LTA!J$104:AN$104)</f>
        <v>80.240000000000009</v>
      </c>
      <c r="V43" s="66">
        <f>SUMPRODUCT(MTOA!B43:G43,MTOA!B$102:G$102,MTOA!B$104:G$104)</f>
        <v>0</v>
      </c>
      <c r="W43" s="66">
        <f>SUMPRODUCT(MTOA!B43:G43,MTOA!B$101:G$101,MTOA!B$104:G$104)</f>
        <v>0</v>
      </c>
      <c r="X43">
        <v>0</v>
      </c>
      <c r="Y43" s="34">
        <f>IEX!I43</f>
        <v>0</v>
      </c>
      <c r="Z43" s="34">
        <f>IEX!O43</f>
        <v>0</v>
      </c>
      <c r="AA43" s="75">
        <f>STOA!I43</f>
        <v>0</v>
      </c>
      <c r="AB43" s="75">
        <f>-STOA!O43</f>
        <v>-275</v>
      </c>
      <c r="AC43">
        <f t="shared" si="0"/>
        <v>11.77121031921066</v>
      </c>
      <c r="AD43">
        <f t="shared" si="1"/>
        <v>807.10671575136439</v>
      </c>
      <c r="AE43">
        <f>'IDT-1'!C43</f>
        <v>-15</v>
      </c>
      <c r="AF43" s="24"/>
      <c r="AG43">
        <f t="shared" si="2"/>
        <v>792.10671575136439</v>
      </c>
      <c r="AI43" s="34">
        <f>PXIL!I43</f>
        <v>0</v>
      </c>
      <c r="AJ43" s="34">
        <f>PXIL!O43</f>
        <v>0</v>
      </c>
      <c r="AK43" s="34">
        <f>RTM_IEX!I43</f>
        <v>0</v>
      </c>
      <c r="AL43" s="34">
        <f>RTM_IEX!O43</f>
        <v>-15</v>
      </c>
      <c r="AM43" s="34">
        <f>RTM_PXI!I43</f>
        <v>0</v>
      </c>
      <c r="AN43" s="34">
        <f>RTM_PXI!O43</f>
        <v>0</v>
      </c>
      <c r="AO43" s="148">
        <f>GDAM_IEX!I43</f>
        <v>0</v>
      </c>
      <c r="AP43" s="148">
        <f>GDAM_IEX!O43</f>
        <v>0</v>
      </c>
      <c r="AQ43" s="148">
        <f>GDAM_PXI!I43</f>
        <v>0</v>
      </c>
      <c r="AR43" s="148">
        <f>GDAM_PXI!O43</f>
        <v>0</v>
      </c>
      <c r="AS43">
        <f>HPX!I43</f>
        <v>0</v>
      </c>
      <c r="AT43">
        <f>HPX!O43</f>
        <v>0</v>
      </c>
    </row>
    <row r="44" spans="1:46">
      <c r="A44" t="s">
        <v>86</v>
      </c>
      <c r="D44">
        <f>TWEPL!Q44</f>
        <v>6.0191400000000002</v>
      </c>
      <c r="E44">
        <f>GT_NG!Q44</f>
        <v>6.5596330275229366</v>
      </c>
      <c r="F44">
        <f>GT_Spot!Q44</f>
        <v>0</v>
      </c>
      <c r="G44">
        <f>PPCL_NG!Q44</f>
        <v>0</v>
      </c>
      <c r="H44">
        <f>PPCL_Spot!Q44</f>
        <v>0</v>
      </c>
      <c r="I44">
        <f>Bawana_NG!Q44</f>
        <v>48.592249432896622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BYPL_ISGS_exbus!DM44</f>
        <v>665.62845113351148</v>
      </c>
      <c r="P44" s="36">
        <v>67.940000000000012</v>
      </c>
      <c r="Q44" s="36">
        <v>9.6113222344523948</v>
      </c>
      <c r="R44" s="38">
        <v>23.65</v>
      </c>
      <c r="S44" s="38">
        <v>0</v>
      </c>
      <c r="T44" s="37">
        <f>SUMPRODUCT(LTA!J44:AN44,LTA!J$101:AN$101,LTA!J$104:AN$104)</f>
        <v>212.22000000000003</v>
      </c>
      <c r="U44" s="37">
        <f>SUMPRODUCT(LTA!J44:AN44,LTA!J$102:AN$102,LTA!J$104:AN$104)</f>
        <v>80.240000000000009</v>
      </c>
      <c r="V44" s="66">
        <f>SUMPRODUCT(MTOA!B44:G44,MTOA!B$102:G$102,MTOA!B$104:G$104)</f>
        <v>0</v>
      </c>
      <c r="W44" s="66">
        <f>SUMPRODUCT(MTOA!B44:G44,MTOA!B$101:G$101,MTOA!B$104:G$104)</f>
        <v>0</v>
      </c>
      <c r="X44">
        <v>0</v>
      </c>
      <c r="Y44" s="34">
        <f>IEX!I44</f>
        <v>0</v>
      </c>
      <c r="Z44" s="34">
        <f>IEX!O44</f>
        <v>0</v>
      </c>
      <c r="AA44" s="75">
        <f>STOA!I44</f>
        <v>0</v>
      </c>
      <c r="AB44" s="75">
        <f>-STOA!O44</f>
        <v>-275</v>
      </c>
      <c r="AC44">
        <f t="shared" si="0"/>
        <v>11.86850642517625</v>
      </c>
      <c r="AD44">
        <f t="shared" si="1"/>
        <v>818.59228940320713</v>
      </c>
      <c r="AE44">
        <f>'IDT-1'!C44</f>
        <v>-20</v>
      </c>
      <c r="AF44" s="24"/>
      <c r="AG44">
        <f t="shared" si="2"/>
        <v>798.59228940320713</v>
      </c>
      <c r="AI44" s="34">
        <f>PXIL!I44</f>
        <v>0</v>
      </c>
      <c r="AJ44" s="34">
        <f>PXIL!O44</f>
        <v>0</v>
      </c>
      <c r="AK44" s="34">
        <f>RTM_IEX!I44</f>
        <v>0</v>
      </c>
      <c r="AL44" s="34">
        <f>RTM_IEX!O44</f>
        <v>-15</v>
      </c>
      <c r="AM44" s="34">
        <f>RTM_PXI!I44</f>
        <v>0</v>
      </c>
      <c r="AN44" s="34">
        <f>RTM_PXI!O44</f>
        <v>0</v>
      </c>
      <c r="AO44" s="148">
        <f>GDAM_IEX!I44</f>
        <v>0</v>
      </c>
      <c r="AP44" s="148">
        <f>GDAM_IEX!O44</f>
        <v>0</v>
      </c>
      <c r="AQ44" s="148">
        <f>GDAM_PXI!I44</f>
        <v>0</v>
      </c>
      <c r="AR44" s="148">
        <f>GDAM_PXI!O44</f>
        <v>0</v>
      </c>
      <c r="AS44">
        <f>HPX!I44</f>
        <v>0</v>
      </c>
      <c r="AT44">
        <f>HPX!O44</f>
        <v>0</v>
      </c>
    </row>
    <row r="45" spans="1:46">
      <c r="A45" t="s">
        <v>87</v>
      </c>
      <c r="D45">
        <f>TWEPL!Q45</f>
        <v>6.0191400000000002</v>
      </c>
      <c r="E45">
        <f>GT_NG!Q45</f>
        <v>6.5596330275229366</v>
      </c>
      <c r="F45">
        <f>GT_Spot!Q45</f>
        <v>0</v>
      </c>
      <c r="G45">
        <f>PPCL_NG!Q45</f>
        <v>0</v>
      </c>
      <c r="H45">
        <f>PPCL_Spot!Q45</f>
        <v>0</v>
      </c>
      <c r="I45">
        <f>Bawana_NG!Q45</f>
        <v>48.592249432896622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BYPL_ISGS_exbus!DM45</f>
        <v>657.54870799118407</v>
      </c>
      <c r="P45" s="36">
        <v>67.940000000000012</v>
      </c>
      <c r="Q45" s="36">
        <v>9.6113222344523948</v>
      </c>
      <c r="R45" s="38">
        <v>23.65</v>
      </c>
      <c r="S45" s="38">
        <v>0</v>
      </c>
      <c r="T45" s="37">
        <f>SUMPRODUCT(LTA!J45:AN45,LTA!J$101:AN$101,LTA!J$104:AN$104)</f>
        <v>224.32000000000002</v>
      </c>
      <c r="U45" s="37">
        <f>SUMPRODUCT(LTA!J45:AN45,LTA!J$102:AN$102,LTA!J$104:AN$104)</f>
        <v>70.63000000000001</v>
      </c>
      <c r="V45" s="66">
        <f>SUMPRODUCT(MTOA!B45:G45,MTOA!B$102:G$102,MTOA!B$104:G$104)</f>
        <v>0</v>
      </c>
      <c r="W45" s="66">
        <f>SUMPRODUCT(MTOA!B45:G45,MTOA!B$101:G$101,MTOA!B$104:G$104)</f>
        <v>0</v>
      </c>
      <c r="X45">
        <v>0</v>
      </c>
      <c r="Y45" s="34">
        <f>IEX!I45</f>
        <v>0</v>
      </c>
      <c r="Z45" s="34">
        <f>IEX!O45</f>
        <v>0</v>
      </c>
      <c r="AA45" s="75">
        <f>STOA!I45</f>
        <v>0</v>
      </c>
      <c r="AB45" s="75">
        <f>-STOA!O45</f>
        <v>-275</v>
      </c>
      <c r="AC45">
        <f t="shared" si="0"/>
        <v>11.807549216907363</v>
      </c>
      <c r="AD45">
        <f t="shared" si="1"/>
        <v>841.52350346914886</v>
      </c>
      <c r="AE45">
        <f>'IDT-1'!C45</f>
        <v>-25</v>
      </c>
      <c r="AF45" s="24"/>
      <c r="AG45">
        <f t="shared" si="2"/>
        <v>816.52350346914886</v>
      </c>
      <c r="AI45" s="34">
        <f>PXIL!I45</f>
        <v>0</v>
      </c>
      <c r="AJ45" s="34">
        <f>PXIL!O45</f>
        <v>0</v>
      </c>
      <c r="AK45" s="34">
        <f>RTM_IEX!I45</f>
        <v>13.46</v>
      </c>
      <c r="AL45" s="34">
        <f>RTM_IEX!O45</f>
        <v>0</v>
      </c>
      <c r="AM45" s="34">
        <f>RTM_PXI!I45</f>
        <v>0</v>
      </c>
      <c r="AN45" s="34">
        <f>RTM_PXI!O45</f>
        <v>0</v>
      </c>
      <c r="AO45" s="148">
        <f>GDAM_IEX!I45</f>
        <v>0</v>
      </c>
      <c r="AP45" s="148">
        <f>GDAM_IEX!O45</f>
        <v>0</v>
      </c>
      <c r="AQ45" s="148">
        <f>GDAM_PXI!I45</f>
        <v>0</v>
      </c>
      <c r="AR45" s="148">
        <f>GDAM_PXI!O45</f>
        <v>0</v>
      </c>
      <c r="AS45">
        <f>HPX!I45</f>
        <v>0</v>
      </c>
      <c r="AT45">
        <f>HPX!O45</f>
        <v>0</v>
      </c>
    </row>
    <row r="46" spans="1:46">
      <c r="A46" t="s">
        <v>88</v>
      </c>
      <c r="D46">
        <f>TWEPL!Q46</f>
        <v>6.0191400000000002</v>
      </c>
      <c r="E46">
        <f>GT_NG!Q46</f>
        <v>6.5596330275229366</v>
      </c>
      <c r="F46">
        <f>GT_Spot!Q46</f>
        <v>0</v>
      </c>
      <c r="G46">
        <f>PPCL_NG!Q46</f>
        <v>0</v>
      </c>
      <c r="H46">
        <f>PPCL_Spot!Q46</f>
        <v>0</v>
      </c>
      <c r="I46">
        <f>Bawana_NG!Q46</f>
        <v>48.592249432896622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BYPL_ISGS_exbus!DM46</f>
        <v>656.86476503639858</v>
      </c>
      <c r="P46" s="36">
        <v>67.940000000000012</v>
      </c>
      <c r="Q46" s="36">
        <v>9.6113222344523948</v>
      </c>
      <c r="R46" s="38">
        <v>23.65</v>
      </c>
      <c r="S46" s="38">
        <v>0</v>
      </c>
      <c r="T46" s="37">
        <f>SUMPRODUCT(LTA!J46:AN46,LTA!J$101:AN$101,LTA!J$104:AN$104)</f>
        <v>231.97000000000003</v>
      </c>
      <c r="U46" s="37">
        <f>SUMPRODUCT(LTA!J46:AN46,LTA!J$102:AN$102,LTA!J$104:AN$104)</f>
        <v>56.209999999999994</v>
      </c>
      <c r="V46" s="66">
        <f>SUMPRODUCT(MTOA!B46:G46,MTOA!B$102:G$102,MTOA!B$104:G$104)</f>
        <v>0</v>
      </c>
      <c r="W46" s="66">
        <f>SUMPRODUCT(MTOA!B46:G46,MTOA!B$101:G$101,MTOA!B$104:G$104)</f>
        <v>0</v>
      </c>
      <c r="X46">
        <v>0</v>
      </c>
      <c r="Y46" s="34">
        <f>IEX!I46</f>
        <v>0</v>
      </c>
      <c r="Z46" s="34">
        <f>IEX!O46</f>
        <v>0</v>
      </c>
      <c r="AA46" s="75">
        <f>STOA!I46</f>
        <v>0</v>
      </c>
      <c r="AB46" s="75">
        <f>-STOA!O46</f>
        <v>-275</v>
      </c>
      <c r="AC46">
        <f t="shared" si="0"/>
        <v>11.704532096087167</v>
      </c>
      <c r="AD46">
        <f t="shared" si="1"/>
        <v>829.36257763518336</v>
      </c>
      <c r="AE46">
        <f>'IDT-1'!C46</f>
        <v>-9</v>
      </c>
      <c r="AF46" s="24"/>
      <c r="AG46">
        <f t="shared" si="2"/>
        <v>820.36257763518336</v>
      </c>
      <c r="AI46" s="34">
        <f>PXIL!I46</f>
        <v>0</v>
      </c>
      <c r="AJ46" s="34">
        <f>PXIL!O46</f>
        <v>0</v>
      </c>
      <c r="AK46" s="34">
        <f>RTM_IEX!I46</f>
        <v>8.65</v>
      </c>
      <c r="AL46" s="34">
        <f>RTM_IEX!O46</f>
        <v>0</v>
      </c>
      <c r="AM46" s="34">
        <f>RTM_PXI!I46</f>
        <v>0</v>
      </c>
      <c r="AN46" s="34">
        <f>RTM_PXI!O46</f>
        <v>0</v>
      </c>
      <c r="AO46" s="148">
        <f>GDAM_IEX!I46</f>
        <v>0</v>
      </c>
      <c r="AP46" s="148">
        <f>GDAM_IEX!O46</f>
        <v>0</v>
      </c>
      <c r="AQ46" s="148">
        <f>GDAM_PXI!I46</f>
        <v>0</v>
      </c>
      <c r="AR46" s="148">
        <f>GDAM_PXI!O46</f>
        <v>0</v>
      </c>
      <c r="AS46">
        <f>HPX!I46</f>
        <v>0</v>
      </c>
      <c r="AT46">
        <f>HPX!O46</f>
        <v>0</v>
      </c>
    </row>
    <row r="47" spans="1:46">
      <c r="A47" t="s">
        <v>89</v>
      </c>
      <c r="D47">
        <f>TWEPL!Q47</f>
        <v>6.0191400000000002</v>
      </c>
      <c r="E47">
        <f>GT_NG!Q47</f>
        <v>6.5596330275229366</v>
      </c>
      <c r="F47">
        <f>GT_Spot!Q47</f>
        <v>0</v>
      </c>
      <c r="G47">
        <f>PPCL_NG!Q47</f>
        <v>0</v>
      </c>
      <c r="H47">
        <f>PPCL_Spot!Q47</f>
        <v>0</v>
      </c>
      <c r="I47">
        <f>Bawana_NG!Q47</f>
        <v>48.592249432896622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BYPL_ISGS_exbus!DM47</f>
        <v>642.43461319542712</v>
      </c>
      <c r="P47" s="36">
        <v>67.940000000000012</v>
      </c>
      <c r="Q47" s="36">
        <v>9.6113222344523948</v>
      </c>
      <c r="R47" s="38">
        <v>23.65</v>
      </c>
      <c r="S47" s="38">
        <v>0</v>
      </c>
      <c r="T47" s="37">
        <f>SUMPRODUCT(LTA!J47:AN47,LTA!J$101:AN$101,LTA!J$104:AN$104)</f>
        <v>237.95</v>
      </c>
      <c r="U47" s="37">
        <f>SUMPRODUCT(LTA!J47:AN47,LTA!J$102:AN$102,LTA!J$104:AN$104)</f>
        <v>85.05</v>
      </c>
      <c r="V47" s="66">
        <f>SUMPRODUCT(MTOA!B47:G47,MTOA!B$102:G$102,MTOA!B$104:G$104)</f>
        <v>0</v>
      </c>
      <c r="W47" s="66">
        <f>SUMPRODUCT(MTOA!B47:G47,MTOA!B$101:G$101,MTOA!B$104:G$104)</f>
        <v>0</v>
      </c>
      <c r="X47">
        <v>0</v>
      </c>
      <c r="Y47" s="34">
        <f>IEX!I47</f>
        <v>0</v>
      </c>
      <c r="Z47" s="34">
        <f>IEX!O47</f>
        <v>0</v>
      </c>
      <c r="AA47" s="75">
        <f>STOA!I47</f>
        <v>0</v>
      </c>
      <c r="AB47" s="75">
        <f>-STOA!O47</f>
        <v>-325</v>
      </c>
      <c r="AC47">
        <f t="shared" si="0"/>
        <v>12.590088706867459</v>
      </c>
      <c r="AD47">
        <f t="shared" si="1"/>
        <v>833.4768691834314</v>
      </c>
      <c r="AE47">
        <f>'IDT-1'!C47</f>
        <v>0</v>
      </c>
      <c r="AF47" s="24"/>
      <c r="AG47">
        <f t="shared" si="2"/>
        <v>833.4768691834314</v>
      </c>
      <c r="AI47" s="34">
        <f>PXIL!I47</f>
        <v>0</v>
      </c>
      <c r="AJ47" s="34">
        <f>PXIL!O47</f>
        <v>0</v>
      </c>
      <c r="AK47" s="34">
        <f>RTM_IEX!I47</f>
        <v>43.26</v>
      </c>
      <c r="AL47" s="34">
        <f>RTM_IEX!O47</f>
        <v>0</v>
      </c>
      <c r="AM47" s="34">
        <f>RTM_PXI!I47</f>
        <v>0</v>
      </c>
      <c r="AN47" s="34">
        <f>RTM_PXI!O47</f>
        <v>0</v>
      </c>
      <c r="AO47" s="148">
        <f>GDAM_IEX!I47</f>
        <v>0</v>
      </c>
      <c r="AP47" s="148">
        <f>GDAM_IEX!O47</f>
        <v>0</v>
      </c>
      <c r="AQ47" s="148">
        <f>GDAM_PXI!I47</f>
        <v>0</v>
      </c>
      <c r="AR47" s="148">
        <f>GDAM_PXI!O47</f>
        <v>0</v>
      </c>
      <c r="AS47">
        <f>HPX!I47</f>
        <v>0</v>
      </c>
      <c r="AT47">
        <f>HPX!O47</f>
        <v>0</v>
      </c>
    </row>
    <row r="48" spans="1:46">
      <c r="A48" t="s">
        <v>90</v>
      </c>
      <c r="D48">
        <f>TWEPL!Q48</f>
        <v>6.0191400000000002</v>
      </c>
      <c r="E48">
        <f>GT_NG!Q48</f>
        <v>6.5596330275229366</v>
      </c>
      <c r="F48">
        <f>GT_Spot!Q48</f>
        <v>0</v>
      </c>
      <c r="G48">
        <f>PPCL_NG!Q48</f>
        <v>0</v>
      </c>
      <c r="H48">
        <f>PPCL_Spot!Q48</f>
        <v>0</v>
      </c>
      <c r="I48">
        <f>Bawana_NG!Q48</f>
        <v>48.592249432896622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BYPL_ISGS_exbus!DM48</f>
        <v>639.77972856971212</v>
      </c>
      <c r="P48" s="36">
        <v>67.940000000000012</v>
      </c>
      <c r="Q48" s="36">
        <v>9.6113222344523948</v>
      </c>
      <c r="R48" s="38">
        <v>23.649999999999995</v>
      </c>
      <c r="S48" s="38">
        <v>0</v>
      </c>
      <c r="T48" s="37">
        <f>SUMPRODUCT(LTA!J48:AN48,LTA!J$101:AN$101,LTA!J$104:AN$104)</f>
        <v>241.51</v>
      </c>
      <c r="U48" s="37">
        <f>SUMPRODUCT(LTA!J48:AN48,LTA!J$102:AN$102,LTA!J$104:AN$104)</f>
        <v>89.86</v>
      </c>
      <c r="V48" s="66">
        <f>SUMPRODUCT(MTOA!B48:G48,MTOA!B$102:G$102,MTOA!B$104:G$104)</f>
        <v>0</v>
      </c>
      <c r="W48" s="66">
        <f>SUMPRODUCT(MTOA!B48:G48,MTOA!B$101:G$101,MTOA!B$104:G$104)</f>
        <v>0</v>
      </c>
      <c r="X48">
        <v>0</v>
      </c>
      <c r="Y48" s="34">
        <f>IEX!I48</f>
        <v>0</v>
      </c>
      <c r="Z48" s="34">
        <f>IEX!O48</f>
        <v>0</v>
      </c>
      <c r="AA48" s="75">
        <f>STOA!I48</f>
        <v>0</v>
      </c>
      <c r="AB48" s="75">
        <f>-STOA!O48</f>
        <v>-325</v>
      </c>
      <c r="AC48">
        <f t="shared" si="0"/>
        <v>12.557371676011453</v>
      </c>
      <c r="AD48">
        <f t="shared" si="1"/>
        <v>829.61470158857242</v>
      </c>
      <c r="AE48">
        <f>'IDT-1'!C48</f>
        <v>0</v>
      </c>
      <c r="AF48" s="24"/>
      <c r="AG48">
        <f t="shared" si="2"/>
        <v>829.61470158857242</v>
      </c>
      <c r="AI48" s="34">
        <f>PXIL!I48</f>
        <v>0</v>
      </c>
      <c r="AJ48" s="34">
        <f>PXIL!O48</f>
        <v>0</v>
      </c>
      <c r="AK48" s="34">
        <f>RTM_IEX!I48</f>
        <v>33.65</v>
      </c>
      <c r="AL48" s="34">
        <f>RTM_IEX!O48</f>
        <v>0</v>
      </c>
      <c r="AM48" s="34">
        <f>RTM_PXI!I48</f>
        <v>0</v>
      </c>
      <c r="AN48" s="34">
        <f>RTM_PXI!O48</f>
        <v>0</v>
      </c>
      <c r="AO48" s="148">
        <f>GDAM_IEX!I48</f>
        <v>0</v>
      </c>
      <c r="AP48" s="148">
        <f>GDAM_IEX!O48</f>
        <v>0</v>
      </c>
      <c r="AQ48" s="148">
        <f>GDAM_PXI!I48</f>
        <v>0</v>
      </c>
      <c r="AR48" s="148">
        <f>GDAM_PXI!O48</f>
        <v>0</v>
      </c>
      <c r="AS48">
        <f>HPX!I48</f>
        <v>0</v>
      </c>
      <c r="AT48">
        <f>HPX!O48</f>
        <v>0</v>
      </c>
    </row>
    <row r="49" spans="1:46">
      <c r="A49" t="s">
        <v>91</v>
      </c>
      <c r="D49">
        <f>TWEPL!Q49</f>
        <v>6.0191400000000002</v>
      </c>
      <c r="E49">
        <f>GT_NG!Q49</f>
        <v>6.5596330275229366</v>
      </c>
      <c r="F49">
        <f>GT_Spot!Q49</f>
        <v>0</v>
      </c>
      <c r="G49">
        <f>PPCL_NG!Q49</f>
        <v>0</v>
      </c>
      <c r="H49">
        <f>PPCL_Spot!Q49</f>
        <v>0</v>
      </c>
      <c r="I49">
        <f>Bawana_NG!Q49</f>
        <v>48.592249432896622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BYPL_ISGS_exbus!DM49</f>
        <v>647.70378900506694</v>
      </c>
      <c r="P49" s="36">
        <v>67.940000000000012</v>
      </c>
      <c r="Q49" s="36">
        <v>9.6113222344523948</v>
      </c>
      <c r="R49" s="38">
        <v>23.649999999999995</v>
      </c>
      <c r="S49" s="38">
        <v>0</v>
      </c>
      <c r="T49" s="37">
        <f>SUMPRODUCT(LTA!J49:AN49,LTA!J$101:AN$101,LTA!J$104:AN$104)</f>
        <v>244.22</v>
      </c>
      <c r="U49" s="37">
        <f>SUMPRODUCT(LTA!J49:AN49,LTA!J$102:AN$102,LTA!J$104:AN$104)</f>
        <v>104.03</v>
      </c>
      <c r="V49" s="66">
        <f>SUMPRODUCT(MTOA!B49:G49,MTOA!B$102:G$102,MTOA!B$104:G$104)</f>
        <v>0</v>
      </c>
      <c r="W49" s="66">
        <f>SUMPRODUCT(MTOA!B49:G49,MTOA!B$101:G$101,MTOA!B$104:G$104)</f>
        <v>0</v>
      </c>
      <c r="X49">
        <v>0</v>
      </c>
      <c r="Y49" s="34">
        <f>IEX!I49</f>
        <v>0</v>
      </c>
      <c r="Z49" s="34">
        <f>IEX!O49</f>
        <v>0</v>
      </c>
      <c r="AA49" s="75">
        <f>STOA!I49</f>
        <v>0</v>
      </c>
      <c r="AB49" s="75">
        <f>-STOA!O49</f>
        <v>-325</v>
      </c>
      <c r="AC49">
        <f t="shared" si="0"/>
        <v>12.483065783668433</v>
      </c>
      <c r="AD49">
        <f t="shared" si="1"/>
        <v>820.84306791627034</v>
      </c>
      <c r="AE49">
        <f>'IDT-1'!C49</f>
        <v>0</v>
      </c>
      <c r="AF49" s="24"/>
      <c r="AG49">
        <f t="shared" si="2"/>
        <v>820.84306791627034</v>
      </c>
      <c r="AI49" s="34">
        <f>PXIL!I49</f>
        <v>0</v>
      </c>
      <c r="AJ49" s="34">
        <f>PXIL!O49</f>
        <v>0</v>
      </c>
      <c r="AK49" s="34">
        <f>RTM_IEX!I49</f>
        <v>0</v>
      </c>
      <c r="AL49" s="34">
        <f>RTM_IEX!O49</f>
        <v>0</v>
      </c>
      <c r="AM49" s="34">
        <f>RTM_PXI!I49</f>
        <v>0</v>
      </c>
      <c r="AN49" s="34">
        <f>RTM_PXI!O49</f>
        <v>0</v>
      </c>
      <c r="AO49" s="148">
        <f>GDAM_IEX!I49</f>
        <v>0</v>
      </c>
      <c r="AP49" s="148">
        <f>GDAM_IEX!O49</f>
        <v>0</v>
      </c>
      <c r="AQ49" s="148">
        <f>GDAM_PXI!I49</f>
        <v>0</v>
      </c>
      <c r="AR49" s="148">
        <f>GDAM_PXI!O49</f>
        <v>0</v>
      </c>
      <c r="AS49">
        <f>HPX!I49</f>
        <v>0</v>
      </c>
      <c r="AT49">
        <f>HPX!O49</f>
        <v>0</v>
      </c>
    </row>
    <row r="50" spans="1:46">
      <c r="A50" t="s">
        <v>92</v>
      </c>
      <c r="D50">
        <f>TWEPL!Q50</f>
        <v>6.0191400000000002</v>
      </c>
      <c r="E50">
        <f>GT_NG!Q50</f>
        <v>6.5596330275229366</v>
      </c>
      <c r="F50">
        <f>GT_Spot!Q50</f>
        <v>0</v>
      </c>
      <c r="G50">
        <f>PPCL_NG!Q50</f>
        <v>0</v>
      </c>
      <c r="H50">
        <f>PPCL_Spot!Q50</f>
        <v>0</v>
      </c>
      <c r="I50">
        <f>Bawana_NG!Q50</f>
        <v>48.592249432896622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BYPL_ISGS_exbus!DM50</f>
        <v>647.70404744932898</v>
      </c>
      <c r="P50" s="36">
        <v>67.940000000000012</v>
      </c>
      <c r="Q50" s="36">
        <v>9.6113222344523948</v>
      </c>
      <c r="R50" s="38">
        <v>23.649999999999995</v>
      </c>
      <c r="S50" s="38">
        <v>0</v>
      </c>
      <c r="T50" s="37">
        <f>SUMPRODUCT(LTA!J50:AN50,LTA!J$101:AN$101,LTA!J$104:AN$104)</f>
        <v>245.44</v>
      </c>
      <c r="U50" s="37">
        <f>SUMPRODUCT(LTA!J50:AN50,LTA!J$102:AN$102,LTA!J$104:AN$104)</f>
        <v>104.03</v>
      </c>
      <c r="V50" s="66">
        <f>SUMPRODUCT(MTOA!B50:G50,MTOA!B$102:G$102,MTOA!B$104:G$104)</f>
        <v>0</v>
      </c>
      <c r="W50" s="66">
        <f>SUMPRODUCT(MTOA!B50:G50,MTOA!B$101:G$101,MTOA!B$104:G$104)</f>
        <v>0</v>
      </c>
      <c r="X50">
        <v>0</v>
      </c>
      <c r="Y50" s="34">
        <f>IEX!I50</f>
        <v>0</v>
      </c>
      <c r="Z50" s="34">
        <f>IEX!O50</f>
        <v>0</v>
      </c>
      <c r="AA50" s="75">
        <f>STOA!I50</f>
        <v>0</v>
      </c>
      <c r="AB50" s="75">
        <f>-STOA!O50</f>
        <v>-325</v>
      </c>
      <c r="AC50">
        <f t="shared" si="0"/>
        <v>12.493315954600234</v>
      </c>
      <c r="AD50">
        <f t="shared" si="1"/>
        <v>822.05307618960057</v>
      </c>
      <c r="AE50">
        <f>'IDT-1'!C50</f>
        <v>0</v>
      </c>
      <c r="AF50" s="24"/>
      <c r="AG50">
        <f t="shared" si="2"/>
        <v>822.05307618960057</v>
      </c>
      <c r="AI50" s="34">
        <f>PXIL!I50</f>
        <v>0</v>
      </c>
      <c r="AJ50" s="34">
        <f>PXIL!O50</f>
        <v>0</v>
      </c>
      <c r="AK50" s="34">
        <f>RTM_IEX!I50</f>
        <v>0</v>
      </c>
      <c r="AL50" s="34">
        <f>RTM_IEX!O50</f>
        <v>0</v>
      </c>
      <c r="AM50" s="34">
        <f>RTM_PXI!I50</f>
        <v>0</v>
      </c>
      <c r="AN50" s="34">
        <f>RTM_PXI!O50</f>
        <v>0</v>
      </c>
      <c r="AO50" s="148">
        <f>GDAM_IEX!I50</f>
        <v>0</v>
      </c>
      <c r="AP50" s="148">
        <f>GDAM_IEX!O50</f>
        <v>0</v>
      </c>
      <c r="AQ50" s="148">
        <f>GDAM_PXI!I50</f>
        <v>0</v>
      </c>
      <c r="AR50" s="148">
        <f>GDAM_PXI!O50</f>
        <v>0</v>
      </c>
      <c r="AS50">
        <f>HPX!I50</f>
        <v>0</v>
      </c>
      <c r="AT50">
        <f>HPX!O50</f>
        <v>0</v>
      </c>
    </row>
    <row r="51" spans="1:46">
      <c r="A51" t="s">
        <v>93</v>
      </c>
      <c r="D51">
        <f>TWEPL!Q51</f>
        <v>6.0191400000000002</v>
      </c>
      <c r="E51">
        <f>GT_NG!Q51</f>
        <v>6.5596330275229366</v>
      </c>
      <c r="F51">
        <f>GT_Spot!Q51</f>
        <v>0</v>
      </c>
      <c r="G51">
        <f>PPCL_NG!Q51</f>
        <v>0</v>
      </c>
      <c r="H51">
        <f>PPCL_Spot!Q51</f>
        <v>0</v>
      </c>
      <c r="I51">
        <f>Bawana_NG!Q51</f>
        <v>48.592249432896622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BYPL_ISGS_exbus!DM51</f>
        <v>639.85342851348321</v>
      </c>
      <c r="P51" s="36">
        <v>67.940000000000012</v>
      </c>
      <c r="Q51" s="36">
        <v>9.6113222344523948</v>
      </c>
      <c r="R51" s="38">
        <v>23.649999999999995</v>
      </c>
      <c r="S51" s="38">
        <v>0</v>
      </c>
      <c r="T51" s="37">
        <f>SUMPRODUCT(LTA!J51:AN51,LTA!J$101:AN$101,LTA!J$104:AN$104)</f>
        <v>245.54</v>
      </c>
      <c r="U51" s="37">
        <f>SUMPRODUCT(LTA!J51:AN51,LTA!J$102:AN$102,LTA!J$104:AN$104)</f>
        <v>104.03</v>
      </c>
      <c r="V51" s="66">
        <f>SUMPRODUCT(MTOA!B51:G51,MTOA!B$102:G$102,MTOA!B$104:G$104)</f>
        <v>0</v>
      </c>
      <c r="W51" s="66">
        <f>SUMPRODUCT(MTOA!B51:G51,MTOA!B$101:G$101,MTOA!B$104:G$104)</f>
        <v>0</v>
      </c>
      <c r="X51">
        <v>0</v>
      </c>
      <c r="Y51" s="34">
        <f>IEX!I51</f>
        <v>0</v>
      </c>
      <c r="Z51" s="34">
        <f>IEX!O51</f>
        <v>0</v>
      </c>
      <c r="AA51" s="75">
        <f>STOA!I51</f>
        <v>0</v>
      </c>
      <c r="AB51" s="75">
        <f>-STOA!O51</f>
        <v>-325</v>
      </c>
      <c r="AC51">
        <f t="shared" si="0"/>
        <v>12.42821075553913</v>
      </c>
      <c r="AD51">
        <f t="shared" si="1"/>
        <v>814.36756245281595</v>
      </c>
      <c r="AE51">
        <f>'IDT-1'!C51</f>
        <v>0</v>
      </c>
      <c r="AF51" s="24"/>
      <c r="AG51">
        <f t="shared" si="2"/>
        <v>814.36756245281595</v>
      </c>
      <c r="AI51" s="34">
        <f>PXIL!I51</f>
        <v>0</v>
      </c>
      <c r="AJ51" s="34">
        <f>PXIL!O51</f>
        <v>0</v>
      </c>
      <c r="AK51" s="34">
        <f>RTM_IEX!I51</f>
        <v>0</v>
      </c>
      <c r="AL51" s="34">
        <f>RTM_IEX!O51</f>
        <v>0</v>
      </c>
      <c r="AM51" s="34">
        <f>RTM_PXI!I51</f>
        <v>0</v>
      </c>
      <c r="AN51" s="34">
        <f>RTM_PXI!O51</f>
        <v>0</v>
      </c>
      <c r="AO51" s="148">
        <f>GDAM_IEX!I51</f>
        <v>0</v>
      </c>
      <c r="AP51" s="148">
        <f>GDAM_IEX!O51</f>
        <v>0</v>
      </c>
      <c r="AQ51" s="148">
        <f>GDAM_PXI!I51</f>
        <v>0</v>
      </c>
      <c r="AR51" s="148">
        <f>GDAM_PXI!O51</f>
        <v>0</v>
      </c>
      <c r="AS51">
        <f>HPX!I51</f>
        <v>0</v>
      </c>
      <c r="AT51">
        <f>HPX!O51</f>
        <v>0</v>
      </c>
    </row>
    <row r="52" spans="1:46">
      <c r="A52" t="s">
        <v>94</v>
      </c>
      <c r="D52">
        <f>TWEPL!Q52</f>
        <v>6.0191400000000002</v>
      </c>
      <c r="E52">
        <f>GT_NG!Q52</f>
        <v>6.5596330275229366</v>
      </c>
      <c r="F52">
        <f>GT_Spot!Q52</f>
        <v>0</v>
      </c>
      <c r="G52">
        <f>PPCL_NG!Q52</f>
        <v>0</v>
      </c>
      <c r="H52">
        <f>PPCL_Spot!Q52</f>
        <v>0</v>
      </c>
      <c r="I52">
        <f>Bawana_NG!Q52</f>
        <v>48.592249432896622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BYPL_ISGS_exbus!DM52</f>
        <v>639.29218973957938</v>
      </c>
      <c r="P52" s="36">
        <v>67.940000000000012</v>
      </c>
      <c r="Q52" s="36">
        <v>9.6113222344523948</v>
      </c>
      <c r="R52" s="38">
        <v>23.649999999999995</v>
      </c>
      <c r="S52" s="38">
        <v>0</v>
      </c>
      <c r="T52" s="37">
        <f>SUMPRODUCT(LTA!J52:AN52,LTA!J$101:AN$101,LTA!J$104:AN$104)</f>
        <v>245.51</v>
      </c>
      <c r="U52" s="37">
        <f>SUMPRODUCT(LTA!J52:AN52,LTA!J$102:AN$102,LTA!J$104:AN$104)</f>
        <v>89.86</v>
      </c>
      <c r="V52" s="66">
        <f>SUMPRODUCT(MTOA!B52:G52,MTOA!B$102:G$102,MTOA!B$104:G$104)</f>
        <v>0</v>
      </c>
      <c r="W52" s="66">
        <f>SUMPRODUCT(MTOA!B52:G52,MTOA!B$101:G$101,MTOA!B$104:G$104)</f>
        <v>0</v>
      </c>
      <c r="X52">
        <v>0</v>
      </c>
      <c r="Y52" s="34">
        <f>IEX!I52</f>
        <v>0</v>
      </c>
      <c r="Z52" s="34">
        <f>IEX!O52</f>
        <v>0</v>
      </c>
      <c r="AA52" s="75">
        <f>STOA!I52</f>
        <v>0</v>
      </c>
      <c r="AB52" s="75">
        <f>-STOA!O52</f>
        <v>-325</v>
      </c>
      <c r="AC52">
        <f t="shared" si="0"/>
        <v>12.304216349838335</v>
      </c>
      <c r="AD52">
        <f t="shared" si="1"/>
        <v>799.7303180846128</v>
      </c>
      <c r="AE52">
        <f>'IDT-1'!C52</f>
        <v>0</v>
      </c>
      <c r="AF52" s="24"/>
      <c r="AG52">
        <f t="shared" si="2"/>
        <v>799.7303180846128</v>
      </c>
      <c r="AI52" s="34">
        <f>PXIL!I52</f>
        <v>0</v>
      </c>
      <c r="AJ52" s="34">
        <f>PXIL!O52</f>
        <v>0</v>
      </c>
      <c r="AK52" s="34">
        <f>RTM_IEX!I52</f>
        <v>0</v>
      </c>
      <c r="AL52" s="34">
        <f>RTM_IEX!O52</f>
        <v>0</v>
      </c>
      <c r="AM52" s="34">
        <f>RTM_PXI!I52</f>
        <v>0</v>
      </c>
      <c r="AN52" s="34">
        <f>RTM_PXI!O52</f>
        <v>0</v>
      </c>
      <c r="AO52" s="148">
        <f>GDAM_IEX!I52</f>
        <v>0</v>
      </c>
      <c r="AP52" s="148">
        <f>GDAM_IEX!O52</f>
        <v>0</v>
      </c>
      <c r="AQ52" s="148">
        <f>GDAM_PXI!I52</f>
        <v>0</v>
      </c>
      <c r="AR52" s="148">
        <f>GDAM_PXI!O52</f>
        <v>0</v>
      </c>
      <c r="AS52">
        <f>HPX!I52</f>
        <v>0</v>
      </c>
      <c r="AT52">
        <f>HPX!O52</f>
        <v>0</v>
      </c>
    </row>
    <row r="53" spans="1:46">
      <c r="A53" t="s">
        <v>95</v>
      </c>
      <c r="D53">
        <f>TWEPL!Q53</f>
        <v>6.0191400000000002</v>
      </c>
      <c r="E53">
        <f>GT_NG!Q53</f>
        <v>6.5596330275229366</v>
      </c>
      <c r="F53">
        <f>GT_Spot!Q53</f>
        <v>0</v>
      </c>
      <c r="G53">
        <f>PPCL_NG!Q53</f>
        <v>0</v>
      </c>
      <c r="H53">
        <f>PPCL_Spot!Q53</f>
        <v>0</v>
      </c>
      <c r="I53">
        <f>Bawana_NG!Q53</f>
        <v>48.592249432896622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BYPL_ISGS_exbus!DM53</f>
        <v>634.68970051418341</v>
      </c>
      <c r="P53" s="36">
        <v>55.95000000000001</v>
      </c>
      <c r="Q53" s="36">
        <v>9.6113222344523948</v>
      </c>
      <c r="R53" s="38">
        <v>23.649999999999995</v>
      </c>
      <c r="S53" s="38">
        <v>0</v>
      </c>
      <c r="T53" s="37">
        <f>SUMPRODUCT(LTA!J53:AN53,LTA!J$101:AN$101,LTA!J$104:AN$104)</f>
        <v>245.55</v>
      </c>
      <c r="U53" s="37">
        <f>SUMPRODUCT(LTA!J53:AN53,LTA!J$102:AN$102,LTA!J$104:AN$104)</f>
        <v>90.429999999999993</v>
      </c>
      <c r="V53" s="66">
        <f>SUMPRODUCT(MTOA!B53:G53,MTOA!B$102:G$102,MTOA!B$104:G$104)</f>
        <v>0</v>
      </c>
      <c r="W53" s="66">
        <f>SUMPRODUCT(MTOA!B53:G53,MTOA!B$101:G$101,MTOA!B$104:G$104)</f>
        <v>0</v>
      </c>
      <c r="X53">
        <v>0</v>
      </c>
      <c r="Y53" s="34">
        <f>IEX!I53</f>
        <v>0</v>
      </c>
      <c r="Z53" s="34">
        <f>IEX!O53</f>
        <v>0</v>
      </c>
      <c r="AA53" s="75">
        <f>STOA!I53</f>
        <v>0</v>
      </c>
      <c r="AB53" s="75">
        <f>-STOA!O53</f>
        <v>-325</v>
      </c>
      <c r="AC53">
        <f t="shared" si="0"/>
        <v>12.169963440345011</v>
      </c>
      <c r="AD53">
        <f t="shared" si="1"/>
        <v>783.88208176871046</v>
      </c>
      <c r="AE53">
        <f>'IDT-1'!C53</f>
        <v>0</v>
      </c>
      <c r="AF53" s="24"/>
      <c r="AG53">
        <f t="shared" si="2"/>
        <v>783.88208176871046</v>
      </c>
      <c r="AI53" s="34">
        <f>PXIL!I53</f>
        <v>0</v>
      </c>
      <c r="AJ53" s="34">
        <f>PXIL!O53</f>
        <v>0</v>
      </c>
      <c r="AK53" s="34">
        <f>RTM_IEX!I53</f>
        <v>0</v>
      </c>
      <c r="AL53" s="34">
        <f>RTM_IEX!O53</f>
        <v>0</v>
      </c>
      <c r="AM53" s="34">
        <f>RTM_PXI!I53</f>
        <v>0</v>
      </c>
      <c r="AN53" s="34">
        <f>RTM_PXI!O53</f>
        <v>0</v>
      </c>
      <c r="AO53" s="148">
        <f>GDAM_IEX!I53</f>
        <v>0</v>
      </c>
      <c r="AP53" s="148">
        <f>GDAM_IEX!O53</f>
        <v>0</v>
      </c>
      <c r="AQ53" s="148">
        <f>GDAM_PXI!I53</f>
        <v>0</v>
      </c>
      <c r="AR53" s="148">
        <f>GDAM_PXI!O53</f>
        <v>0</v>
      </c>
      <c r="AS53">
        <f>HPX!I53</f>
        <v>0</v>
      </c>
      <c r="AT53">
        <f>HPX!O53</f>
        <v>0</v>
      </c>
    </row>
    <row r="54" spans="1:46">
      <c r="A54" t="s">
        <v>96</v>
      </c>
      <c r="D54">
        <f>TWEPL!Q54</f>
        <v>6.0191400000000002</v>
      </c>
      <c r="E54">
        <f>GT_NG!Q54</f>
        <v>6.5596330275229366</v>
      </c>
      <c r="F54">
        <f>GT_Spot!Q54</f>
        <v>0</v>
      </c>
      <c r="G54">
        <f>PPCL_NG!Q54</f>
        <v>0</v>
      </c>
      <c r="H54">
        <f>PPCL_Spot!Q54</f>
        <v>0</v>
      </c>
      <c r="I54">
        <f>Bawana_NG!Q54</f>
        <v>48.592249432896622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BYPL_ISGS_exbus!DM54</f>
        <v>634.6911676104661</v>
      </c>
      <c r="P54" s="36">
        <v>41.89</v>
      </c>
      <c r="Q54" s="36">
        <v>9.6099999999999977</v>
      </c>
      <c r="R54" s="38">
        <v>23.649999999999995</v>
      </c>
      <c r="S54" s="38">
        <v>0</v>
      </c>
      <c r="T54" s="37">
        <f>SUMPRODUCT(LTA!J54:AN54,LTA!J$101:AN$101,LTA!J$104:AN$104)</f>
        <v>245.57999999999998</v>
      </c>
      <c r="U54" s="37">
        <f>SUMPRODUCT(LTA!J54:AN54,LTA!J$102:AN$102,LTA!J$104:AN$104)</f>
        <v>91.39</v>
      </c>
      <c r="V54" s="66">
        <f>SUMPRODUCT(MTOA!B54:G54,MTOA!B$102:G$102,MTOA!B$104:G$104)</f>
        <v>0</v>
      </c>
      <c r="W54" s="66">
        <f>SUMPRODUCT(MTOA!B54:G54,MTOA!B$101:G$101,MTOA!B$104:G$104)</f>
        <v>0</v>
      </c>
      <c r="X54">
        <v>0</v>
      </c>
      <c r="Y54" s="34">
        <f>IEX!I54</f>
        <v>0</v>
      </c>
      <c r="Z54" s="34">
        <f>IEX!O54</f>
        <v>0</v>
      </c>
      <c r="AA54" s="75">
        <f>STOA!I54</f>
        <v>0</v>
      </c>
      <c r="AB54" s="75">
        <f>-STOA!O54</f>
        <v>-325</v>
      </c>
      <c r="AC54">
        <f t="shared" si="0"/>
        <v>12.060176657184385</v>
      </c>
      <c r="AD54">
        <f t="shared" si="1"/>
        <v>770.92201341370139</v>
      </c>
      <c r="AE54">
        <f>'IDT-1'!C54</f>
        <v>0</v>
      </c>
      <c r="AF54" s="24"/>
      <c r="AG54">
        <f t="shared" si="2"/>
        <v>770.92201341370139</v>
      </c>
      <c r="AI54" s="34">
        <f>PXIL!I54</f>
        <v>0</v>
      </c>
      <c r="AJ54" s="34">
        <f>PXIL!O54</f>
        <v>0</v>
      </c>
      <c r="AK54" s="34">
        <f>RTM_IEX!I54</f>
        <v>0</v>
      </c>
      <c r="AL54" s="34">
        <f>RTM_IEX!O54</f>
        <v>0</v>
      </c>
      <c r="AM54" s="34">
        <f>RTM_PXI!I54</f>
        <v>0</v>
      </c>
      <c r="AN54" s="34">
        <f>RTM_PXI!O54</f>
        <v>0</v>
      </c>
      <c r="AO54" s="148">
        <f>GDAM_IEX!I54</f>
        <v>0</v>
      </c>
      <c r="AP54" s="148">
        <f>GDAM_IEX!O54</f>
        <v>0</v>
      </c>
      <c r="AQ54" s="148">
        <f>GDAM_PXI!I54</f>
        <v>0</v>
      </c>
      <c r="AR54" s="148">
        <f>GDAM_PXI!O54</f>
        <v>0</v>
      </c>
      <c r="AS54">
        <f>HPX!I54</f>
        <v>0</v>
      </c>
      <c r="AT54">
        <f>HPX!O54</f>
        <v>0</v>
      </c>
    </row>
    <row r="55" spans="1:46">
      <c r="A55" t="s">
        <v>97</v>
      </c>
      <c r="D55">
        <f>TWEPL!Q55</f>
        <v>6.0191400000000002</v>
      </c>
      <c r="E55">
        <f>GT_NG!Q55</f>
        <v>6.5596330275229366</v>
      </c>
      <c r="F55">
        <f>GT_Spot!Q55</f>
        <v>0</v>
      </c>
      <c r="G55">
        <f>PPCL_NG!Q55</f>
        <v>0</v>
      </c>
      <c r="H55">
        <f>PPCL_Spot!Q55</f>
        <v>0</v>
      </c>
      <c r="I55">
        <f>Bawana_NG!Q55</f>
        <v>48.592249432896622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BYPL_ISGS_exbus!DM55</f>
        <v>636.25453341685522</v>
      </c>
      <c r="P55" s="36">
        <v>31.61</v>
      </c>
      <c r="Q55" s="36">
        <v>9.6099999999999977</v>
      </c>
      <c r="R55" s="38">
        <v>23.649999999999995</v>
      </c>
      <c r="S55" s="38">
        <v>0</v>
      </c>
      <c r="T55" s="37">
        <f>SUMPRODUCT(LTA!J55:AN55,LTA!J$101:AN$101,LTA!J$104:AN$104)</f>
        <v>237.48000000000002</v>
      </c>
      <c r="U55" s="37">
        <f>SUMPRODUCT(LTA!J55:AN55,LTA!J$102:AN$102,LTA!J$104:AN$104)</f>
        <v>82.27000000000001</v>
      </c>
      <c r="V55" s="66">
        <f>SUMPRODUCT(MTOA!B55:G55,MTOA!B$102:G$102,MTOA!B$104:G$104)</f>
        <v>0</v>
      </c>
      <c r="W55" s="66">
        <f>SUMPRODUCT(MTOA!B55:G55,MTOA!B$101:G$101,MTOA!B$104:G$104)</f>
        <v>0</v>
      </c>
      <c r="X55">
        <v>0</v>
      </c>
      <c r="Y55" s="34">
        <f>IEX!I55</f>
        <v>0</v>
      </c>
      <c r="Z55" s="34">
        <f>IEX!O55</f>
        <v>0</v>
      </c>
      <c r="AA55" s="75">
        <f>STOA!I55</f>
        <v>0</v>
      </c>
      <c r="AB55" s="75">
        <f>-STOA!O55</f>
        <v>-325</v>
      </c>
      <c r="AC55">
        <f t="shared" si="0"/>
        <v>11.842308929958055</v>
      </c>
      <c r="AD55">
        <f t="shared" si="1"/>
        <v>745.20324694731676</v>
      </c>
      <c r="AE55">
        <f>'IDT-1'!C55</f>
        <v>0</v>
      </c>
      <c r="AF55" s="24"/>
      <c r="AG55">
        <f t="shared" si="2"/>
        <v>745.20324694731676</v>
      </c>
      <c r="AI55" s="34">
        <f>PXIL!I55</f>
        <v>0</v>
      </c>
      <c r="AJ55" s="34">
        <f>PXIL!O55</f>
        <v>0</v>
      </c>
      <c r="AK55" s="34">
        <f>RTM_IEX!I55</f>
        <v>0</v>
      </c>
      <c r="AL55" s="34">
        <f>RTM_IEX!O55</f>
        <v>0</v>
      </c>
      <c r="AM55" s="34">
        <f>RTM_PXI!I55</f>
        <v>0</v>
      </c>
      <c r="AN55" s="34">
        <f>RTM_PXI!O55</f>
        <v>0</v>
      </c>
      <c r="AO55" s="148">
        <f>GDAM_IEX!I55</f>
        <v>0</v>
      </c>
      <c r="AP55" s="148">
        <f>GDAM_IEX!O55</f>
        <v>0</v>
      </c>
      <c r="AQ55" s="148">
        <f>GDAM_PXI!I55</f>
        <v>0</v>
      </c>
      <c r="AR55" s="148">
        <f>GDAM_PXI!O55</f>
        <v>0</v>
      </c>
      <c r="AS55">
        <f>HPX!I55</f>
        <v>0</v>
      </c>
      <c r="AT55">
        <f>HPX!O55</f>
        <v>0</v>
      </c>
    </row>
    <row r="56" spans="1:46">
      <c r="A56" t="s">
        <v>98</v>
      </c>
      <c r="D56">
        <f>TWEPL!Q56</f>
        <v>6.0191400000000002</v>
      </c>
      <c r="E56">
        <f>GT_NG!Q56</f>
        <v>6.5596330275229366</v>
      </c>
      <c r="F56">
        <f>GT_Spot!Q56</f>
        <v>0</v>
      </c>
      <c r="G56">
        <f>PPCL_NG!Q56</f>
        <v>0</v>
      </c>
      <c r="H56">
        <f>PPCL_Spot!Q56</f>
        <v>0</v>
      </c>
      <c r="I56">
        <f>Bawana_NG!Q56</f>
        <v>48.592249432896622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BYPL_ISGS_exbus!DM56</f>
        <v>634.69277324903692</v>
      </c>
      <c r="P56" s="36">
        <v>31.599999999999998</v>
      </c>
      <c r="Q56" s="36">
        <v>9.6099999999999977</v>
      </c>
      <c r="R56" s="38">
        <v>23.649999999999995</v>
      </c>
      <c r="S56" s="38">
        <v>0</v>
      </c>
      <c r="T56" s="37">
        <f>SUMPRODUCT(LTA!J56:AN56,LTA!J$101:AN$101,LTA!J$104:AN$104)</f>
        <v>232.99</v>
      </c>
      <c r="U56" s="37">
        <f>SUMPRODUCT(LTA!J56:AN56,LTA!J$102:AN$102,LTA!J$104:AN$104)</f>
        <v>82.56</v>
      </c>
      <c r="V56" s="66">
        <f>SUMPRODUCT(MTOA!B56:G56,MTOA!B$102:G$102,MTOA!B$104:G$104)</f>
        <v>0</v>
      </c>
      <c r="W56" s="66">
        <f>SUMPRODUCT(MTOA!B56:G56,MTOA!B$101:G$101,MTOA!B$104:G$104)</f>
        <v>0</v>
      </c>
      <c r="X56">
        <v>0</v>
      </c>
      <c r="Y56" s="34">
        <f>IEX!I56</f>
        <v>0</v>
      </c>
      <c r="Z56" s="34">
        <f>IEX!O56</f>
        <v>0</v>
      </c>
      <c r="AA56" s="75">
        <f>STOA!I56</f>
        <v>0</v>
      </c>
      <c r="AB56" s="75">
        <f>-STOA!O56</f>
        <v>-325</v>
      </c>
      <c r="AC56">
        <f t="shared" si="0"/>
        <v>11.79382614454838</v>
      </c>
      <c r="AD56">
        <f t="shared" si="1"/>
        <v>739.47996956490806</v>
      </c>
      <c r="AE56">
        <f>'IDT-1'!C56</f>
        <v>0</v>
      </c>
      <c r="AF56" s="24"/>
      <c r="AG56">
        <f t="shared" si="2"/>
        <v>739.47996956490806</v>
      </c>
      <c r="AI56" s="34">
        <f>PXIL!I56</f>
        <v>0</v>
      </c>
      <c r="AJ56" s="34">
        <f>PXIL!O56</f>
        <v>0</v>
      </c>
      <c r="AK56" s="34">
        <f>RTM_IEX!I56</f>
        <v>0</v>
      </c>
      <c r="AL56" s="34">
        <f>RTM_IEX!O56</f>
        <v>0</v>
      </c>
      <c r="AM56" s="34">
        <f>RTM_PXI!I56</f>
        <v>0</v>
      </c>
      <c r="AN56" s="34">
        <f>RTM_PXI!O56</f>
        <v>0</v>
      </c>
      <c r="AO56" s="148">
        <f>GDAM_IEX!I56</f>
        <v>0</v>
      </c>
      <c r="AP56" s="148">
        <f>GDAM_IEX!O56</f>
        <v>0</v>
      </c>
      <c r="AQ56" s="148">
        <f>GDAM_PXI!I56</f>
        <v>0</v>
      </c>
      <c r="AR56" s="148">
        <f>GDAM_PXI!O56</f>
        <v>0</v>
      </c>
      <c r="AS56">
        <f>HPX!I56</f>
        <v>0</v>
      </c>
      <c r="AT56">
        <f>HPX!O56</f>
        <v>0</v>
      </c>
    </row>
    <row r="57" spans="1:46">
      <c r="A57" t="s">
        <v>99</v>
      </c>
      <c r="D57">
        <f>TWEPL!Q57</f>
        <v>6.0191400000000002</v>
      </c>
      <c r="E57">
        <f>GT_NG!Q57</f>
        <v>6.5596330275229366</v>
      </c>
      <c r="F57">
        <f>GT_Spot!Q57</f>
        <v>0</v>
      </c>
      <c r="G57">
        <f>PPCL_NG!Q57</f>
        <v>0</v>
      </c>
      <c r="H57">
        <f>PPCL_Spot!Q57</f>
        <v>0</v>
      </c>
      <c r="I57">
        <f>Bawana_NG!Q57</f>
        <v>48.592249432896622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BYPL_ISGS_exbus!DM57</f>
        <v>634.4566932490369</v>
      </c>
      <c r="P57" s="36">
        <v>41.338209924655757</v>
      </c>
      <c r="Q57" s="36">
        <v>9.6099999999999977</v>
      </c>
      <c r="R57" s="38">
        <v>23.649999999999995</v>
      </c>
      <c r="S57" s="38">
        <v>0</v>
      </c>
      <c r="T57" s="37">
        <f>SUMPRODUCT(LTA!J57:AN57,LTA!J$101:AN$101,LTA!J$104:AN$104)</f>
        <v>229.06</v>
      </c>
      <c r="U57" s="37">
        <f>SUMPRODUCT(LTA!J57:AN57,LTA!J$102:AN$102,LTA!J$104:AN$104)</f>
        <v>53.800000000000004</v>
      </c>
      <c r="V57" s="66">
        <f>SUMPRODUCT(MTOA!B57:G57,MTOA!B$102:G$102,MTOA!B$104:G$104)</f>
        <v>0</v>
      </c>
      <c r="W57" s="66">
        <f>SUMPRODUCT(MTOA!B57:G57,MTOA!B$101:G$101,MTOA!B$104:G$104)</f>
        <v>0</v>
      </c>
      <c r="X57">
        <v>0</v>
      </c>
      <c r="Y57" s="34">
        <f>IEX!I57</f>
        <v>0</v>
      </c>
      <c r="Z57" s="34">
        <f>IEX!O57</f>
        <v>0</v>
      </c>
      <c r="AA57" s="75">
        <f>STOA!I57</f>
        <v>0</v>
      </c>
      <c r="AB57" s="75">
        <f>-STOA!O57</f>
        <v>-325</v>
      </c>
      <c r="AC57">
        <f t="shared" si="0"/>
        <v>11.599048035915487</v>
      </c>
      <c r="AD57">
        <f t="shared" si="1"/>
        <v>716.48687759819654</v>
      </c>
      <c r="AE57">
        <f>'IDT-1'!C57</f>
        <v>0</v>
      </c>
      <c r="AF57" s="24"/>
      <c r="AG57">
        <f t="shared" si="2"/>
        <v>716.48687759819654</v>
      </c>
      <c r="AI57" s="34">
        <f>PXIL!I57</f>
        <v>0</v>
      </c>
      <c r="AJ57" s="34">
        <f>PXIL!O57</f>
        <v>0</v>
      </c>
      <c r="AK57" s="34">
        <f>RTM_IEX!I57</f>
        <v>0</v>
      </c>
      <c r="AL57" s="34">
        <f>RTM_IEX!O57</f>
        <v>0</v>
      </c>
      <c r="AM57" s="34">
        <f>RTM_PXI!I57</f>
        <v>0</v>
      </c>
      <c r="AN57" s="34">
        <f>RTM_PXI!O57</f>
        <v>0</v>
      </c>
      <c r="AO57" s="148">
        <f>GDAM_IEX!I57</f>
        <v>0</v>
      </c>
      <c r="AP57" s="148">
        <f>GDAM_IEX!O57</f>
        <v>0</v>
      </c>
      <c r="AQ57" s="148">
        <f>GDAM_PXI!I57</f>
        <v>0</v>
      </c>
      <c r="AR57" s="148">
        <f>GDAM_PXI!O57</f>
        <v>0</v>
      </c>
      <c r="AS57">
        <f>HPX!I57</f>
        <v>0</v>
      </c>
      <c r="AT57">
        <f>HPX!O57</f>
        <v>0</v>
      </c>
    </row>
    <row r="58" spans="1:46">
      <c r="A58" t="s">
        <v>100</v>
      </c>
      <c r="D58">
        <f>TWEPL!Q58</f>
        <v>6.0191400000000002</v>
      </c>
      <c r="E58">
        <f>GT_NG!Q58</f>
        <v>6.5596330275229366</v>
      </c>
      <c r="F58">
        <f>GT_Spot!Q58</f>
        <v>0</v>
      </c>
      <c r="G58">
        <f>PPCL_NG!Q58</f>
        <v>0</v>
      </c>
      <c r="H58">
        <f>PPCL_Spot!Q58</f>
        <v>0</v>
      </c>
      <c r="I58">
        <f>Bawana_NG!Q58</f>
        <v>48.592249432896622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BYPL_ISGS_exbus!DM58</f>
        <v>634.4566932490369</v>
      </c>
      <c r="P58" s="36">
        <v>41.338209924655757</v>
      </c>
      <c r="Q58" s="36">
        <v>9.6099999999999977</v>
      </c>
      <c r="R58" s="38">
        <v>23.649999999999995</v>
      </c>
      <c r="S58" s="38">
        <v>0</v>
      </c>
      <c r="T58" s="37">
        <f>SUMPRODUCT(LTA!J58:AN58,LTA!J$101:AN$101,LTA!J$104:AN$104)</f>
        <v>222.17000000000002</v>
      </c>
      <c r="U58" s="37">
        <f>SUMPRODUCT(LTA!J58:AN58,LTA!J$102:AN$102,LTA!J$104:AN$104)</f>
        <v>52.31</v>
      </c>
      <c r="V58" s="66">
        <f>SUMPRODUCT(MTOA!B58:G58,MTOA!B$102:G$102,MTOA!B$104:G$104)</f>
        <v>0</v>
      </c>
      <c r="W58" s="66">
        <f>SUMPRODUCT(MTOA!B58:G58,MTOA!B$101:G$101,MTOA!B$104:G$104)</f>
        <v>0</v>
      </c>
      <c r="X58">
        <v>0</v>
      </c>
      <c r="Y58" s="34">
        <f>IEX!I58</f>
        <v>0</v>
      </c>
      <c r="Z58" s="34">
        <f>IEX!O58</f>
        <v>0</v>
      </c>
      <c r="AA58" s="75">
        <f>STOA!I58</f>
        <v>0</v>
      </c>
      <c r="AB58" s="75">
        <f>-STOA!O58</f>
        <v>-325</v>
      </c>
      <c r="AC58">
        <f t="shared" si="0"/>
        <v>11.528656035915489</v>
      </c>
      <c r="AD58">
        <f t="shared" si="1"/>
        <v>708.17726959819674</v>
      </c>
      <c r="AE58">
        <f>'IDT-1'!C58</f>
        <v>0</v>
      </c>
      <c r="AF58" s="24"/>
      <c r="AG58">
        <f t="shared" si="2"/>
        <v>708.17726959819674</v>
      </c>
      <c r="AI58" s="34">
        <f>PXIL!I58</f>
        <v>0</v>
      </c>
      <c r="AJ58" s="34">
        <f>PXIL!O58</f>
        <v>0</v>
      </c>
      <c r="AK58" s="34">
        <f>RTM_IEX!I58</f>
        <v>0</v>
      </c>
      <c r="AL58" s="34">
        <f>RTM_IEX!O58</f>
        <v>0</v>
      </c>
      <c r="AM58" s="34">
        <f>RTM_PXI!I58</f>
        <v>0</v>
      </c>
      <c r="AN58" s="34">
        <f>RTM_PXI!O58</f>
        <v>0</v>
      </c>
      <c r="AO58" s="148">
        <f>GDAM_IEX!I58</f>
        <v>0</v>
      </c>
      <c r="AP58" s="148">
        <f>GDAM_IEX!O58</f>
        <v>0</v>
      </c>
      <c r="AQ58" s="148">
        <f>GDAM_PXI!I58</f>
        <v>0</v>
      </c>
      <c r="AR58" s="148">
        <f>GDAM_PXI!O58</f>
        <v>0</v>
      </c>
      <c r="AS58">
        <f>HPX!I58</f>
        <v>0</v>
      </c>
      <c r="AT58">
        <f>HPX!O58</f>
        <v>0</v>
      </c>
    </row>
    <row r="59" spans="1:46">
      <c r="A59" t="s">
        <v>101</v>
      </c>
      <c r="D59">
        <f>TWEPL!Q59</f>
        <v>6.0191400000000002</v>
      </c>
      <c r="E59">
        <f>GT_NG!Q59</f>
        <v>6.5596330275229366</v>
      </c>
      <c r="F59">
        <f>GT_Spot!Q59</f>
        <v>0</v>
      </c>
      <c r="G59">
        <f>PPCL_NG!Q59</f>
        <v>0</v>
      </c>
      <c r="H59">
        <f>PPCL_Spot!Q59</f>
        <v>0</v>
      </c>
      <c r="I59">
        <f>Bawana_NG!Q59</f>
        <v>48.592249432896622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BYPL_ISGS_exbus!DM59</f>
        <v>634.38390233641485</v>
      </c>
      <c r="P59" s="36">
        <v>41.338209924655757</v>
      </c>
      <c r="Q59" s="36">
        <v>9.6099999999999977</v>
      </c>
      <c r="R59" s="38">
        <v>23.649999999999995</v>
      </c>
      <c r="S59" s="38">
        <v>0</v>
      </c>
      <c r="T59" s="37">
        <f>SUMPRODUCT(LTA!J59:AN59,LTA!J$101:AN$101,LTA!J$104:AN$104)</f>
        <v>213.42000000000002</v>
      </c>
      <c r="U59" s="37">
        <f>SUMPRODUCT(LTA!J59:AN59,LTA!J$102:AN$102,LTA!J$104:AN$104)</f>
        <v>52.230000000000004</v>
      </c>
      <c r="V59" s="66">
        <f>SUMPRODUCT(MTOA!B59:G59,MTOA!B$102:G$102,MTOA!B$104:G$104)</f>
        <v>0</v>
      </c>
      <c r="W59" s="66">
        <f>SUMPRODUCT(MTOA!B59:G59,MTOA!B$101:G$101,MTOA!B$104:G$104)</f>
        <v>0</v>
      </c>
      <c r="X59">
        <v>0</v>
      </c>
      <c r="Y59" s="34">
        <f>IEX!I59</f>
        <v>0</v>
      </c>
      <c r="Z59" s="34">
        <f>IEX!O59</f>
        <v>0</v>
      </c>
      <c r="AA59" s="75">
        <f>STOA!I59</f>
        <v>0</v>
      </c>
      <c r="AB59" s="75">
        <f>-STOA!O59</f>
        <v>-325</v>
      </c>
      <c r="AC59">
        <f t="shared" si="0"/>
        <v>11.453872592249464</v>
      </c>
      <c r="AD59">
        <f t="shared" si="1"/>
        <v>699.34926212924063</v>
      </c>
      <c r="AE59">
        <f>'IDT-1'!C59</f>
        <v>0</v>
      </c>
      <c r="AF59" s="24"/>
      <c r="AG59">
        <f t="shared" si="2"/>
        <v>699.34926212924063</v>
      </c>
      <c r="AI59" s="34">
        <f>PXIL!I59</f>
        <v>0</v>
      </c>
      <c r="AJ59" s="34">
        <f>PXIL!O59</f>
        <v>0</v>
      </c>
      <c r="AK59" s="34">
        <f>RTM_IEX!I59</f>
        <v>0</v>
      </c>
      <c r="AL59" s="34">
        <f>RTM_IEX!O59</f>
        <v>0</v>
      </c>
      <c r="AM59" s="34">
        <f>RTM_PXI!I59</f>
        <v>0</v>
      </c>
      <c r="AN59" s="34">
        <f>RTM_PXI!O59</f>
        <v>0</v>
      </c>
      <c r="AO59" s="148">
        <f>GDAM_IEX!I59</f>
        <v>0</v>
      </c>
      <c r="AP59" s="148">
        <f>GDAM_IEX!O59</f>
        <v>0</v>
      </c>
      <c r="AQ59" s="148">
        <f>GDAM_PXI!I59</f>
        <v>0</v>
      </c>
      <c r="AR59" s="148">
        <f>GDAM_PXI!O59</f>
        <v>0</v>
      </c>
      <c r="AS59">
        <f>HPX!I59</f>
        <v>0</v>
      </c>
      <c r="AT59">
        <f>HPX!O59</f>
        <v>0</v>
      </c>
    </row>
    <row r="60" spans="1:46">
      <c r="A60" t="s">
        <v>102</v>
      </c>
      <c r="D60">
        <f>TWEPL!Q60</f>
        <v>6.0191400000000002</v>
      </c>
      <c r="E60">
        <f>GT_NG!Q60</f>
        <v>6.5596330275229366</v>
      </c>
      <c r="F60">
        <f>GT_Spot!Q60</f>
        <v>0</v>
      </c>
      <c r="G60">
        <f>PPCL_NG!Q60</f>
        <v>0</v>
      </c>
      <c r="H60">
        <f>PPCL_Spot!Q60</f>
        <v>0</v>
      </c>
      <c r="I60">
        <f>Bawana_NG!Q60</f>
        <v>48.592249432896622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BYPL_ISGS_exbus!DM60</f>
        <v>634.38390233641485</v>
      </c>
      <c r="P60" s="36">
        <v>67.940000000000012</v>
      </c>
      <c r="Q60" s="36">
        <v>9.6099999999999977</v>
      </c>
      <c r="R60" s="38">
        <v>23.649999999999995</v>
      </c>
      <c r="S60" s="38">
        <v>0</v>
      </c>
      <c r="T60" s="37">
        <f>SUMPRODUCT(LTA!J60:AN60,LTA!J$101:AN$101,LTA!J$104:AN$104)</f>
        <v>203.97</v>
      </c>
      <c r="U60" s="37">
        <f>SUMPRODUCT(LTA!J60:AN60,LTA!J$102:AN$102,LTA!J$104:AN$104)</f>
        <v>52.06</v>
      </c>
      <c r="V60" s="66">
        <f>SUMPRODUCT(MTOA!B60:G60,MTOA!B$102:G$102,MTOA!B$104:G$104)</f>
        <v>0</v>
      </c>
      <c r="W60" s="66">
        <f>SUMPRODUCT(MTOA!B60:G60,MTOA!B$101:G$101,MTOA!B$104:G$104)</f>
        <v>0</v>
      </c>
      <c r="X60">
        <v>0</v>
      </c>
      <c r="Y60" s="34">
        <f>IEX!I60</f>
        <v>0</v>
      </c>
      <c r="Z60" s="34">
        <f>IEX!O60</f>
        <v>0</v>
      </c>
      <c r="AA60" s="75">
        <f>STOA!I60</f>
        <v>0</v>
      </c>
      <c r="AB60" s="75">
        <f>-STOA!O60</f>
        <v>-325</v>
      </c>
      <c r="AC60">
        <f t="shared" si="0"/>
        <v>11.596519628882355</v>
      </c>
      <c r="AD60">
        <f t="shared" si="1"/>
        <v>716.18840516795217</v>
      </c>
      <c r="AE60">
        <f>'IDT-1'!C60</f>
        <v>0</v>
      </c>
      <c r="AF60" s="24"/>
      <c r="AG60">
        <f t="shared" si="2"/>
        <v>716.18840516795217</v>
      </c>
      <c r="AI60" s="34">
        <f>PXIL!I60</f>
        <v>0</v>
      </c>
      <c r="AJ60" s="34">
        <f>PXIL!O60</f>
        <v>0</v>
      </c>
      <c r="AK60" s="34">
        <f>RTM_IEX!I60</f>
        <v>0</v>
      </c>
      <c r="AL60" s="34">
        <f>RTM_IEX!O60</f>
        <v>0</v>
      </c>
      <c r="AM60" s="34">
        <f>RTM_PXI!I60</f>
        <v>0</v>
      </c>
      <c r="AN60" s="34">
        <f>RTM_PXI!O60</f>
        <v>0</v>
      </c>
      <c r="AO60" s="148">
        <f>GDAM_IEX!I60</f>
        <v>0</v>
      </c>
      <c r="AP60" s="148">
        <f>GDAM_IEX!O60</f>
        <v>0</v>
      </c>
      <c r="AQ60" s="148">
        <f>GDAM_PXI!I60</f>
        <v>0</v>
      </c>
      <c r="AR60" s="148">
        <f>GDAM_PXI!O60</f>
        <v>0</v>
      </c>
      <c r="AS60">
        <f>HPX!I60</f>
        <v>0</v>
      </c>
      <c r="AT60">
        <f>HPX!O60</f>
        <v>0</v>
      </c>
    </row>
    <row r="61" spans="1:46">
      <c r="A61" t="s">
        <v>103</v>
      </c>
      <c r="D61">
        <f>TWEPL!Q61</f>
        <v>6.0191400000000002</v>
      </c>
      <c r="E61">
        <f>GT_NG!Q61</f>
        <v>6.5596330275229366</v>
      </c>
      <c r="F61">
        <f>GT_Spot!Q61</f>
        <v>0</v>
      </c>
      <c r="G61">
        <f>PPCL_NG!Q61</f>
        <v>0</v>
      </c>
      <c r="H61">
        <f>PPCL_Spot!Q61</f>
        <v>0</v>
      </c>
      <c r="I61">
        <f>Bawana_NG!Q61</f>
        <v>48.592249432896622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BYPL_ISGS_exbus!DM61</f>
        <v>634.38262912168591</v>
      </c>
      <c r="P61" s="36">
        <v>67.940000000000012</v>
      </c>
      <c r="Q61" s="36">
        <v>9.6099999999999977</v>
      </c>
      <c r="R61" s="38">
        <v>23.649999999999995</v>
      </c>
      <c r="S61" s="38">
        <v>0</v>
      </c>
      <c r="T61" s="37">
        <f>SUMPRODUCT(LTA!J61:AN61,LTA!J$101:AN$101,LTA!J$104:AN$104)</f>
        <v>193.96</v>
      </c>
      <c r="U61" s="37">
        <f>SUMPRODUCT(LTA!J61:AN61,LTA!J$102:AN$102,LTA!J$104:AN$104)</f>
        <v>51.92</v>
      </c>
      <c r="V61" s="66">
        <f>SUMPRODUCT(MTOA!B61:G61,MTOA!B$102:G$102,MTOA!B$104:G$104)</f>
        <v>0</v>
      </c>
      <c r="W61" s="66">
        <f>SUMPRODUCT(MTOA!B61:G61,MTOA!B$101:G$101,MTOA!B$104:G$104)</f>
        <v>0</v>
      </c>
      <c r="X61">
        <v>0</v>
      </c>
      <c r="Y61" s="34">
        <f>IEX!I61</f>
        <v>0</v>
      </c>
      <c r="Z61" s="34">
        <f>IEX!O61</f>
        <v>0</v>
      </c>
      <c r="AA61" s="75">
        <f>STOA!I61</f>
        <v>0</v>
      </c>
      <c r="AB61" s="75">
        <f>-STOA!O61</f>
        <v>-325</v>
      </c>
      <c r="AC61">
        <f t="shared" si="0"/>
        <v>11.511248933878633</v>
      </c>
      <c r="AD61">
        <f t="shared" si="1"/>
        <v>706.12240264822697</v>
      </c>
      <c r="AE61">
        <f>'IDT-1'!C61</f>
        <v>0</v>
      </c>
      <c r="AF61" s="24"/>
      <c r="AG61">
        <f t="shared" si="2"/>
        <v>706.12240264822697</v>
      </c>
      <c r="AI61" s="34">
        <f>PXIL!I61</f>
        <v>0</v>
      </c>
      <c r="AJ61" s="34">
        <f>PXIL!O61</f>
        <v>0</v>
      </c>
      <c r="AK61" s="34">
        <f>RTM_IEX!I61</f>
        <v>0</v>
      </c>
      <c r="AL61" s="34">
        <f>RTM_IEX!O61</f>
        <v>0</v>
      </c>
      <c r="AM61" s="34">
        <f>RTM_PXI!I61</f>
        <v>0</v>
      </c>
      <c r="AN61" s="34">
        <f>RTM_PXI!O61</f>
        <v>0</v>
      </c>
      <c r="AO61" s="148">
        <f>GDAM_IEX!I61</f>
        <v>0</v>
      </c>
      <c r="AP61" s="148">
        <f>GDAM_IEX!O61</f>
        <v>0</v>
      </c>
      <c r="AQ61" s="148">
        <f>GDAM_PXI!I61</f>
        <v>0</v>
      </c>
      <c r="AR61" s="148">
        <f>GDAM_PXI!O61</f>
        <v>0</v>
      </c>
      <c r="AS61">
        <f>HPX!I61</f>
        <v>0</v>
      </c>
      <c r="AT61">
        <f>HPX!O61</f>
        <v>0</v>
      </c>
    </row>
    <row r="62" spans="1:46">
      <c r="A62" t="s">
        <v>104</v>
      </c>
      <c r="D62">
        <f>TWEPL!Q62</f>
        <v>6.0191400000000002</v>
      </c>
      <c r="E62">
        <f>GT_NG!Q62</f>
        <v>6.5596330275229366</v>
      </c>
      <c r="F62">
        <f>GT_Spot!Q62</f>
        <v>0</v>
      </c>
      <c r="G62">
        <f>PPCL_NG!Q62</f>
        <v>0</v>
      </c>
      <c r="H62">
        <f>PPCL_Spot!Q62</f>
        <v>0</v>
      </c>
      <c r="I62">
        <f>Bawana_NG!Q62</f>
        <v>48.592249432896622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BYPL_ISGS_exbus!DM62</f>
        <v>634.38019769507559</v>
      </c>
      <c r="P62" s="36">
        <v>67.940000000000012</v>
      </c>
      <c r="Q62" s="36">
        <v>9.6099999999999977</v>
      </c>
      <c r="R62" s="38">
        <v>23.649999999999995</v>
      </c>
      <c r="S62" s="38">
        <v>0</v>
      </c>
      <c r="T62" s="37">
        <f>SUMPRODUCT(LTA!J62:AN62,LTA!J$101:AN$101,LTA!J$104:AN$104)</f>
        <v>183.7</v>
      </c>
      <c r="U62" s="37">
        <f>SUMPRODUCT(LTA!J62:AN62,LTA!J$102:AN$102,LTA!J$104:AN$104)</f>
        <v>51.88</v>
      </c>
      <c r="V62" s="66">
        <f>SUMPRODUCT(MTOA!B62:G62,MTOA!B$102:G$102,MTOA!B$104:G$104)</f>
        <v>0</v>
      </c>
      <c r="W62" s="66">
        <f>SUMPRODUCT(MTOA!B62:G62,MTOA!B$101:G$101,MTOA!B$104:G$104)</f>
        <v>0</v>
      </c>
      <c r="X62">
        <v>0</v>
      </c>
      <c r="Y62" s="34">
        <f>IEX!I62</f>
        <v>0</v>
      </c>
      <c r="Z62" s="34">
        <f>IEX!O62</f>
        <v>0</v>
      </c>
      <c r="AA62" s="75">
        <f>STOA!I62</f>
        <v>0</v>
      </c>
      <c r="AB62" s="75">
        <f>-STOA!O62</f>
        <v>-325</v>
      </c>
      <c r="AC62">
        <f t="shared" si="0"/>
        <v>11.424708509895105</v>
      </c>
      <c r="AD62">
        <f t="shared" si="1"/>
        <v>695.90651164560006</v>
      </c>
      <c r="AE62">
        <f>'IDT-1'!C62</f>
        <v>0</v>
      </c>
      <c r="AF62" s="24"/>
      <c r="AG62">
        <f t="shared" si="2"/>
        <v>695.90651164560006</v>
      </c>
      <c r="AI62" s="34">
        <f>PXIL!I62</f>
        <v>0</v>
      </c>
      <c r="AJ62" s="34">
        <f>PXIL!O62</f>
        <v>0</v>
      </c>
      <c r="AK62" s="34">
        <f>RTM_IEX!I62</f>
        <v>0</v>
      </c>
      <c r="AL62" s="34">
        <f>RTM_IEX!O62</f>
        <v>0</v>
      </c>
      <c r="AM62" s="34">
        <f>RTM_PXI!I62</f>
        <v>0</v>
      </c>
      <c r="AN62" s="34">
        <f>RTM_PXI!O62</f>
        <v>0</v>
      </c>
      <c r="AO62" s="148">
        <f>GDAM_IEX!I62</f>
        <v>0</v>
      </c>
      <c r="AP62" s="148">
        <f>GDAM_IEX!O62</f>
        <v>0</v>
      </c>
      <c r="AQ62" s="148">
        <f>GDAM_PXI!I62</f>
        <v>0</v>
      </c>
      <c r="AR62" s="148">
        <f>GDAM_PXI!O62</f>
        <v>0</v>
      </c>
      <c r="AS62">
        <f>HPX!I62</f>
        <v>0</v>
      </c>
      <c r="AT62">
        <f>HPX!O62</f>
        <v>0</v>
      </c>
    </row>
    <row r="63" spans="1:46">
      <c r="A63" t="s">
        <v>105</v>
      </c>
      <c r="D63">
        <f>TWEPL!Q63</f>
        <v>6.0191400000000002</v>
      </c>
      <c r="E63">
        <f>GT_NG!Q63</f>
        <v>6.5596330275229366</v>
      </c>
      <c r="F63">
        <f>GT_Spot!Q63</f>
        <v>0</v>
      </c>
      <c r="G63">
        <f>PPCL_NG!Q63</f>
        <v>0</v>
      </c>
      <c r="H63">
        <f>PPCL_Spot!Q63</f>
        <v>0</v>
      </c>
      <c r="I63">
        <f>Bawana_NG!Q63</f>
        <v>48.592249432896622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BYPL_ISGS_exbus!DM63</f>
        <v>638.98456382183213</v>
      </c>
      <c r="P63" s="36">
        <v>67.940000000000012</v>
      </c>
      <c r="Q63" s="36">
        <v>9.6099999999999977</v>
      </c>
      <c r="R63" s="38">
        <v>24.250000000000004</v>
      </c>
      <c r="S63" s="38">
        <v>0</v>
      </c>
      <c r="T63" s="37">
        <f>SUMPRODUCT(LTA!J63:AN63,LTA!J$101:AN$101,LTA!J$104:AN$104)</f>
        <v>168.75</v>
      </c>
      <c r="U63" s="37">
        <f>SUMPRODUCT(LTA!J63:AN63,LTA!J$102:AN$102,LTA!J$104:AN$104)</f>
        <v>72.960000000000008</v>
      </c>
      <c r="V63" s="66">
        <f>SUMPRODUCT(MTOA!B63:G63,MTOA!B$102:G$102,MTOA!B$104:G$104)</f>
        <v>0</v>
      </c>
      <c r="W63" s="66">
        <f>SUMPRODUCT(MTOA!B63:G63,MTOA!B$101:G$101,MTOA!B$104:G$104)</f>
        <v>0</v>
      </c>
      <c r="X63">
        <v>0</v>
      </c>
      <c r="Y63" s="34">
        <f>IEX!I63</f>
        <v>0</v>
      </c>
      <c r="Z63" s="34">
        <f>IEX!O63</f>
        <v>-6</v>
      </c>
      <c r="AA63" s="75">
        <f>STOA!I63</f>
        <v>0</v>
      </c>
      <c r="AB63" s="75">
        <f>-STOA!O63</f>
        <v>-325</v>
      </c>
      <c r="AC63">
        <f t="shared" si="0"/>
        <v>11.697811497582531</v>
      </c>
      <c r="AD63">
        <f t="shared" si="1"/>
        <v>685.96777478466925</v>
      </c>
      <c r="AE63">
        <f>'IDT-1'!C63</f>
        <v>0</v>
      </c>
      <c r="AF63" s="24"/>
      <c r="AG63">
        <f t="shared" si="2"/>
        <v>685.96777478466925</v>
      </c>
      <c r="AI63" s="34">
        <f>PXIL!I63</f>
        <v>0</v>
      </c>
      <c r="AJ63" s="34">
        <f>PXIL!O63</f>
        <v>0</v>
      </c>
      <c r="AK63" s="34">
        <f>RTM_IEX!I63</f>
        <v>0</v>
      </c>
      <c r="AL63" s="34">
        <f>RTM_IEX!O63</f>
        <v>-15</v>
      </c>
      <c r="AM63" s="34">
        <f>RTM_PXI!I63</f>
        <v>0</v>
      </c>
      <c r="AN63" s="34">
        <f>RTM_PXI!O63</f>
        <v>0</v>
      </c>
      <c r="AO63" s="148">
        <f>GDAM_IEX!I63</f>
        <v>0</v>
      </c>
      <c r="AP63" s="148">
        <f>GDAM_IEX!O63</f>
        <v>0</v>
      </c>
      <c r="AQ63" s="148">
        <f>GDAM_PXI!I63</f>
        <v>0</v>
      </c>
      <c r="AR63" s="148">
        <f>GDAM_PXI!O63</f>
        <v>0</v>
      </c>
      <c r="AS63">
        <f>HPX!I63</f>
        <v>0</v>
      </c>
      <c r="AT63">
        <f>HPX!O63</f>
        <v>0</v>
      </c>
    </row>
    <row r="64" spans="1:46">
      <c r="A64" t="s">
        <v>106</v>
      </c>
      <c r="D64">
        <f>TWEPL!Q64</f>
        <v>6.0191400000000002</v>
      </c>
      <c r="E64">
        <f>GT_NG!Q64</f>
        <v>6.5596330275229366</v>
      </c>
      <c r="F64">
        <f>GT_Spot!Q64</f>
        <v>0</v>
      </c>
      <c r="G64">
        <f>PPCL_NG!Q64</f>
        <v>0</v>
      </c>
      <c r="H64">
        <f>PPCL_Spot!Q64</f>
        <v>0</v>
      </c>
      <c r="I64">
        <f>Bawana_NG!Q64</f>
        <v>48.592249432896622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BYPL_ISGS_exbus!DM64</f>
        <v>638.9836098754871</v>
      </c>
      <c r="P64" s="36">
        <v>67.940000000000012</v>
      </c>
      <c r="Q64" s="36">
        <v>9.6113222344523948</v>
      </c>
      <c r="R64" s="38">
        <v>24.250000000000004</v>
      </c>
      <c r="S64" s="38">
        <v>0</v>
      </c>
      <c r="T64" s="37">
        <f>SUMPRODUCT(LTA!J64:AN64,LTA!J$101:AN$101,LTA!J$104:AN$104)</f>
        <v>152.79</v>
      </c>
      <c r="U64" s="37">
        <f>SUMPRODUCT(LTA!J64:AN64,LTA!J$102:AN$102,LTA!J$104:AN$104)</f>
        <v>72.940000000000012</v>
      </c>
      <c r="V64" s="66">
        <f>SUMPRODUCT(MTOA!B64:G64,MTOA!B$102:G$102,MTOA!B$104:G$104)</f>
        <v>0</v>
      </c>
      <c r="W64" s="66">
        <f>SUMPRODUCT(MTOA!B64:G64,MTOA!B$101:G$101,MTOA!B$104:G$104)</f>
        <v>0</v>
      </c>
      <c r="X64">
        <v>0</v>
      </c>
      <c r="Y64" s="34">
        <f>IEX!I64</f>
        <v>0</v>
      </c>
      <c r="Z64" s="34">
        <f>IEX!O64</f>
        <v>0</v>
      </c>
      <c r="AA64" s="75">
        <f>STOA!I64</f>
        <v>0</v>
      </c>
      <c r="AB64" s="75">
        <f>-STOA!O64</f>
        <v>-325</v>
      </c>
      <c r="AC64">
        <f t="shared" si="0"/>
        <v>11.512755644853298</v>
      </c>
      <c r="AD64">
        <f t="shared" si="1"/>
        <v>676.17319892550563</v>
      </c>
      <c r="AE64">
        <f>'IDT-1'!C64</f>
        <v>0</v>
      </c>
      <c r="AF64" s="24"/>
      <c r="AG64">
        <f t="shared" si="2"/>
        <v>676.17319892550563</v>
      </c>
      <c r="AI64" s="34">
        <f>PXIL!I64</f>
        <v>0</v>
      </c>
      <c r="AJ64" s="34">
        <f>PXIL!O64</f>
        <v>0</v>
      </c>
      <c r="AK64" s="34">
        <f>RTM_IEX!I64</f>
        <v>0</v>
      </c>
      <c r="AL64" s="34">
        <f>RTM_IEX!O64</f>
        <v>-15</v>
      </c>
      <c r="AM64" s="34">
        <f>RTM_PXI!I64</f>
        <v>0</v>
      </c>
      <c r="AN64" s="34">
        <f>RTM_PXI!O64</f>
        <v>0</v>
      </c>
      <c r="AO64" s="148">
        <f>GDAM_IEX!I64</f>
        <v>0</v>
      </c>
      <c r="AP64" s="148">
        <f>GDAM_IEX!O64</f>
        <v>0</v>
      </c>
      <c r="AQ64" s="148">
        <f>GDAM_PXI!I64</f>
        <v>0</v>
      </c>
      <c r="AR64" s="148">
        <f>GDAM_PXI!O64</f>
        <v>0</v>
      </c>
      <c r="AS64">
        <f>HPX!I64</f>
        <v>0</v>
      </c>
      <c r="AT64">
        <f>HPX!O64</f>
        <v>0</v>
      </c>
    </row>
    <row r="65" spans="1:46">
      <c r="A65" t="s">
        <v>107</v>
      </c>
      <c r="D65">
        <f>TWEPL!Q65</f>
        <v>6.0191400000000002</v>
      </c>
      <c r="E65">
        <f>GT_NG!Q65</f>
        <v>6.5596330275229366</v>
      </c>
      <c r="F65">
        <f>GT_Spot!Q65</f>
        <v>0</v>
      </c>
      <c r="G65">
        <f>PPCL_NG!Q65</f>
        <v>0</v>
      </c>
      <c r="H65">
        <f>PPCL_Spot!Q65</f>
        <v>0</v>
      </c>
      <c r="I65">
        <f>Bawana_NG!Q65</f>
        <v>48.592249432896622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BYPL_ISGS_exbus!DM65</f>
        <v>640.12229774603566</v>
      </c>
      <c r="P65" s="36">
        <v>67.940000000000012</v>
      </c>
      <c r="Q65" s="36">
        <v>9.6113222344523948</v>
      </c>
      <c r="R65" s="38">
        <v>24.250000000000004</v>
      </c>
      <c r="S65" s="38">
        <v>0</v>
      </c>
      <c r="T65" s="37">
        <f>SUMPRODUCT(LTA!J65:AN65,LTA!J$101:AN$101,LTA!J$104:AN$104)</f>
        <v>134.46</v>
      </c>
      <c r="U65" s="37">
        <f>SUMPRODUCT(LTA!J65:AN65,LTA!J$102:AN$102,LTA!J$104:AN$104)</f>
        <v>72.7</v>
      </c>
      <c r="V65" s="66">
        <f>SUMPRODUCT(MTOA!B65:G65,MTOA!B$102:G$102,MTOA!B$104:G$104)</f>
        <v>0</v>
      </c>
      <c r="W65" s="66">
        <f>SUMPRODUCT(MTOA!B65:G65,MTOA!B$101:G$101,MTOA!B$104:G$104)</f>
        <v>0</v>
      </c>
      <c r="X65">
        <v>0</v>
      </c>
      <c r="Y65" s="34">
        <f>IEX!I65</f>
        <v>0</v>
      </c>
      <c r="Z65" s="34">
        <f>IEX!O65</f>
        <v>0</v>
      </c>
      <c r="AA65" s="75">
        <f>STOA!I65</f>
        <v>0</v>
      </c>
      <c r="AB65" s="75">
        <f>-STOA!O65</f>
        <v>-325</v>
      </c>
      <c r="AC65">
        <f t="shared" si="0"/>
        <v>11.239265257092569</v>
      </c>
      <c r="AD65">
        <f t="shared" si="1"/>
        <v>674.01537718381508</v>
      </c>
      <c r="AE65">
        <f>'IDT-1'!C65</f>
        <v>0</v>
      </c>
      <c r="AF65" s="24"/>
      <c r="AG65">
        <f t="shared" si="2"/>
        <v>674.01537718381508</v>
      </c>
      <c r="AI65" s="34">
        <f>PXIL!I65</f>
        <v>0</v>
      </c>
      <c r="AJ65" s="34">
        <f>PXIL!O65</f>
        <v>0</v>
      </c>
      <c r="AK65" s="34">
        <f>RTM_IEX!I65</f>
        <v>0</v>
      </c>
      <c r="AL65" s="34">
        <f>RTM_IEX!O65</f>
        <v>0</v>
      </c>
      <c r="AM65" s="34">
        <f>RTM_PXI!I65</f>
        <v>0</v>
      </c>
      <c r="AN65" s="34">
        <f>RTM_PXI!O65</f>
        <v>0</v>
      </c>
      <c r="AO65" s="148">
        <f>GDAM_IEX!I65</f>
        <v>0</v>
      </c>
      <c r="AP65" s="148">
        <f>GDAM_IEX!O65</f>
        <v>0</v>
      </c>
      <c r="AQ65" s="148">
        <f>GDAM_PXI!I65</f>
        <v>0</v>
      </c>
      <c r="AR65" s="148">
        <f>GDAM_PXI!O65</f>
        <v>0</v>
      </c>
      <c r="AS65">
        <f>HPX!I65</f>
        <v>0</v>
      </c>
      <c r="AT65">
        <f>HPX!O65</f>
        <v>0</v>
      </c>
    </row>
    <row r="66" spans="1:46">
      <c r="A66" t="s">
        <v>108</v>
      </c>
      <c r="D66">
        <f>TWEPL!Q66</f>
        <v>6.0191400000000002</v>
      </c>
      <c r="E66">
        <f>GT_NG!Q66</f>
        <v>6.5596330275229366</v>
      </c>
      <c r="F66">
        <f>GT_Spot!Q66</f>
        <v>0</v>
      </c>
      <c r="G66">
        <f>PPCL_NG!Q66</f>
        <v>0</v>
      </c>
      <c r="H66">
        <f>PPCL_Spot!Q66</f>
        <v>0</v>
      </c>
      <c r="I66">
        <f>Bawana_NG!Q66</f>
        <v>48.592249432896622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BYPL_ISGS_exbus!DM66</f>
        <v>640.12229774603566</v>
      </c>
      <c r="P66" s="36">
        <v>67.940000000000012</v>
      </c>
      <c r="Q66" s="36">
        <v>9.6113222344523948</v>
      </c>
      <c r="R66" s="38">
        <v>24.250000000000004</v>
      </c>
      <c r="S66" s="38">
        <v>0</v>
      </c>
      <c r="T66" s="37">
        <f>SUMPRODUCT(LTA!J66:AN66,LTA!J$101:AN$101,LTA!J$104:AN$104)</f>
        <v>116.52000000000001</v>
      </c>
      <c r="U66" s="37">
        <f>SUMPRODUCT(LTA!J66:AN66,LTA!J$102:AN$102,LTA!J$104:AN$104)</f>
        <v>91.899999999999991</v>
      </c>
      <c r="V66" s="66">
        <f>SUMPRODUCT(MTOA!B66:G66,MTOA!B$102:G$102,MTOA!B$104:G$104)</f>
        <v>0</v>
      </c>
      <c r="W66" s="66">
        <f>SUMPRODUCT(MTOA!B66:G66,MTOA!B$101:G$101,MTOA!B$104:G$104)</f>
        <v>0</v>
      </c>
      <c r="X66">
        <v>0</v>
      </c>
      <c r="Y66" s="34">
        <f>IEX!I66</f>
        <v>0</v>
      </c>
      <c r="Z66" s="34">
        <f>IEX!O66</f>
        <v>0</v>
      </c>
      <c r="AA66" s="75">
        <f>STOA!I66</f>
        <v>0</v>
      </c>
      <c r="AB66" s="75">
        <f>-STOA!O66</f>
        <v>-325</v>
      </c>
      <c r="AC66">
        <f t="shared" si="0"/>
        <v>11.249849257092571</v>
      </c>
      <c r="AD66">
        <f t="shared" si="1"/>
        <v>675.26479318381496</v>
      </c>
      <c r="AE66">
        <f>'IDT-1'!C66</f>
        <v>0</v>
      </c>
      <c r="AF66" s="24"/>
      <c r="AG66">
        <f t="shared" si="2"/>
        <v>675.26479318381496</v>
      </c>
      <c r="AI66" s="34">
        <f>PXIL!I66</f>
        <v>0</v>
      </c>
      <c r="AJ66" s="34">
        <f>PXIL!O66</f>
        <v>0</v>
      </c>
      <c r="AK66" s="34">
        <f>RTM_IEX!I66</f>
        <v>0</v>
      </c>
      <c r="AL66" s="34">
        <f>RTM_IEX!O66</f>
        <v>0</v>
      </c>
      <c r="AM66" s="34">
        <f>RTM_PXI!I66</f>
        <v>0</v>
      </c>
      <c r="AN66" s="34">
        <f>RTM_PXI!O66</f>
        <v>0</v>
      </c>
      <c r="AO66" s="148">
        <f>GDAM_IEX!I66</f>
        <v>0</v>
      </c>
      <c r="AP66" s="148">
        <f>GDAM_IEX!O66</f>
        <v>0</v>
      </c>
      <c r="AQ66" s="148">
        <f>GDAM_PXI!I66</f>
        <v>0</v>
      </c>
      <c r="AR66" s="148">
        <f>GDAM_PXI!O66</f>
        <v>0</v>
      </c>
      <c r="AS66">
        <f>HPX!I66</f>
        <v>0</v>
      </c>
      <c r="AT66">
        <f>HPX!O66</f>
        <v>0</v>
      </c>
    </row>
    <row r="67" spans="1:46">
      <c r="A67" t="s">
        <v>109</v>
      </c>
      <c r="D67">
        <f>TWEPL!Q67</f>
        <v>6.0191400000000002</v>
      </c>
      <c r="E67">
        <f>GT_NG!Q67</f>
        <v>6.5596330275229366</v>
      </c>
      <c r="F67">
        <f>GT_Spot!Q67</f>
        <v>0</v>
      </c>
      <c r="G67">
        <f>PPCL_NG!Q67</f>
        <v>0</v>
      </c>
      <c r="H67">
        <f>PPCL_Spot!Q67</f>
        <v>0</v>
      </c>
      <c r="I67">
        <f>Bawana_NG!Q67</f>
        <v>45.002032244953256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BYPL_ISGS_exbus!DM67</f>
        <v>639.88515098471066</v>
      </c>
      <c r="P67" s="36">
        <v>67.940000000000012</v>
      </c>
      <c r="Q67" s="36">
        <v>9.6113222344523948</v>
      </c>
      <c r="R67" s="38">
        <v>24.117320297744694</v>
      </c>
      <c r="S67" s="38">
        <v>0</v>
      </c>
      <c r="T67" s="37">
        <f>SUMPRODUCT(LTA!J67:AN67,LTA!J$101:AN$101,LTA!J$104:AN$104)</f>
        <v>97.21</v>
      </c>
      <c r="U67" s="37">
        <f>SUMPRODUCT(LTA!J67:AN67,LTA!J$102:AN$102,LTA!J$104:AN$104)</f>
        <v>104.03</v>
      </c>
      <c r="V67" s="66">
        <f>SUMPRODUCT(MTOA!B67:G67,MTOA!B$102:G$102,MTOA!B$104:G$104)</f>
        <v>0</v>
      </c>
      <c r="W67" s="66">
        <f>SUMPRODUCT(MTOA!B67:G67,MTOA!B$101:G$101,MTOA!B$104:G$104)</f>
        <v>0</v>
      </c>
      <c r="X67">
        <v>0</v>
      </c>
      <c r="Y67" s="34">
        <f>IEX!I67</f>
        <v>0</v>
      </c>
      <c r="Z67" s="34">
        <f>IEX!O67</f>
        <v>0</v>
      </c>
      <c r="AA67" s="75">
        <f>STOA!I67</f>
        <v>0</v>
      </c>
      <c r="AB67" s="75">
        <f>-STOA!O67</f>
        <v>-325</v>
      </c>
      <c r="AC67">
        <f t="shared" si="0"/>
        <v>11.283340256293107</v>
      </c>
      <c r="AD67">
        <f t="shared" si="1"/>
        <v>649.09125853309081</v>
      </c>
      <c r="AE67">
        <f>'IDT-1'!C67</f>
        <v>0</v>
      </c>
      <c r="AF67" s="24"/>
      <c r="AG67">
        <f t="shared" si="2"/>
        <v>649.09125853309081</v>
      </c>
      <c r="AI67" s="34">
        <f>PXIL!I67</f>
        <v>0</v>
      </c>
      <c r="AJ67" s="34">
        <f>PXIL!O67</f>
        <v>0</v>
      </c>
      <c r="AK67" s="34">
        <f>RTM_IEX!I67</f>
        <v>0</v>
      </c>
      <c r="AL67" s="34">
        <f>RTM_IEX!O67</f>
        <v>-15</v>
      </c>
      <c r="AM67" s="34">
        <f>RTM_PXI!I67</f>
        <v>0</v>
      </c>
      <c r="AN67" s="34">
        <f>RTM_PXI!O67</f>
        <v>0</v>
      </c>
      <c r="AO67" s="148">
        <f>GDAM_IEX!I67</f>
        <v>0</v>
      </c>
      <c r="AP67" s="148">
        <f>GDAM_IEX!O67</f>
        <v>0</v>
      </c>
      <c r="AQ67" s="148">
        <f>GDAM_PXI!I67</f>
        <v>0</v>
      </c>
      <c r="AR67" s="148">
        <f>GDAM_PXI!O67</f>
        <v>0</v>
      </c>
      <c r="AS67">
        <f>HPX!I67</f>
        <v>0</v>
      </c>
      <c r="AT67">
        <f>HPX!O67</f>
        <v>0</v>
      </c>
    </row>
    <row r="68" spans="1:46">
      <c r="A68" t="s">
        <v>110</v>
      </c>
      <c r="D68">
        <f>TWEPL!Q68</f>
        <v>6.0191400000000002</v>
      </c>
      <c r="E68">
        <f>GT_NG!Q68</f>
        <v>6.5596330275229366</v>
      </c>
      <c r="F68">
        <f>GT_Spot!Q68</f>
        <v>0</v>
      </c>
      <c r="G68">
        <f>PPCL_NG!Q68</f>
        <v>0</v>
      </c>
      <c r="H68">
        <f>PPCL_Spot!Q68</f>
        <v>0</v>
      </c>
      <c r="I68">
        <f>Bawana_NG!Q68</f>
        <v>45.002032244953256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BYPL_ISGS_exbus!DM68</f>
        <v>682.53268159765912</v>
      </c>
      <c r="P68" s="36">
        <v>67.940000000000012</v>
      </c>
      <c r="Q68" s="36">
        <v>9.6113222344523948</v>
      </c>
      <c r="R68" s="38">
        <v>19.95</v>
      </c>
      <c r="S68" s="38">
        <v>0</v>
      </c>
      <c r="T68" s="37">
        <f>SUMPRODUCT(LTA!J68:AN68,LTA!J$101:AN$101,LTA!J$104:AN$104)</f>
        <v>77.290000000000006</v>
      </c>
      <c r="U68" s="37">
        <f>SUMPRODUCT(LTA!J68:AN68,LTA!J$102:AN$102,LTA!J$104:AN$104)</f>
        <v>104.03</v>
      </c>
      <c r="V68" s="66">
        <f>SUMPRODUCT(MTOA!B68:G68,MTOA!B$102:G$102,MTOA!B$104:G$104)</f>
        <v>0</v>
      </c>
      <c r="W68" s="66">
        <f>SUMPRODUCT(MTOA!B68:G68,MTOA!B$101:G$101,MTOA!B$104:G$104)</f>
        <v>0</v>
      </c>
      <c r="X68">
        <v>0</v>
      </c>
      <c r="Y68" s="34">
        <f>IEX!I68</f>
        <v>0</v>
      </c>
      <c r="Z68" s="34">
        <f>IEX!O68</f>
        <v>0</v>
      </c>
      <c r="AA68" s="75">
        <f>STOA!I68</f>
        <v>0</v>
      </c>
      <c r="AB68" s="75">
        <f>-STOA!O68</f>
        <v>-325</v>
      </c>
      <c r="AC68">
        <f t="shared" ref="AC68:AC98" si="3">SUMIF(B68:AB68,"&gt;0")*$AC$2-SUMIF(B68:AB68,"&lt;0")*($AC$2/(1-$AC$2))+SUMIF(AI68:AR68,"&gt;0")*$AC$2-SUMIF(AI68:AR68,"&lt;0")*($AC$2/(1-$AC$2))</f>
        <v>11.481601811565266</v>
      </c>
      <c r="AD68">
        <f t="shared" ref="AD68:AD98" si="4">SUM(B68:AB68,AI68:AT68)-AC68</f>
        <v>662.45320729302239</v>
      </c>
      <c r="AE68">
        <f>'IDT-1'!C68</f>
        <v>0</v>
      </c>
      <c r="AF68" s="24"/>
      <c r="AG68">
        <f t="shared" ref="AG68:AG98" si="5">SUM(AD68:AF68)</f>
        <v>662.45320729302239</v>
      </c>
      <c r="AI68" s="34">
        <f>PXIL!I68</f>
        <v>0</v>
      </c>
      <c r="AJ68" s="34">
        <f>PXIL!O68</f>
        <v>0</v>
      </c>
      <c r="AK68" s="34">
        <f>RTM_IEX!I68</f>
        <v>0</v>
      </c>
      <c r="AL68" s="34">
        <f>RTM_IEX!O68</f>
        <v>-20</v>
      </c>
      <c r="AM68" s="34">
        <f>RTM_PXI!I68</f>
        <v>0</v>
      </c>
      <c r="AN68" s="34">
        <f>RTM_PXI!O68</f>
        <v>0</v>
      </c>
      <c r="AO68" s="148">
        <f>GDAM_IEX!I68</f>
        <v>0</v>
      </c>
      <c r="AP68" s="148">
        <f>GDAM_IEX!O68</f>
        <v>0</v>
      </c>
      <c r="AQ68" s="148">
        <f>GDAM_PXI!I68</f>
        <v>0</v>
      </c>
      <c r="AR68" s="148">
        <f>GDAM_PXI!O68</f>
        <v>0</v>
      </c>
      <c r="AS68">
        <f>HPX!I68</f>
        <v>0</v>
      </c>
      <c r="AT68">
        <f>HPX!O68</f>
        <v>0</v>
      </c>
    </row>
    <row r="69" spans="1:46">
      <c r="A69" t="s">
        <v>111</v>
      </c>
      <c r="D69">
        <f>TWEPL!Q69</f>
        <v>6.0191400000000002</v>
      </c>
      <c r="E69">
        <f>GT_NG!Q69</f>
        <v>6.5596330275229366</v>
      </c>
      <c r="F69">
        <f>GT_Spot!Q69</f>
        <v>0</v>
      </c>
      <c r="G69">
        <f>PPCL_NG!Q69</f>
        <v>0</v>
      </c>
      <c r="H69">
        <f>PPCL_Spot!Q69</f>
        <v>0</v>
      </c>
      <c r="I69">
        <f>Bawana_NG!Q69</f>
        <v>45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BYPL_ISGS_exbus!DM69</f>
        <v>701.15508327944667</v>
      </c>
      <c r="P69" s="36">
        <v>67.940000000000012</v>
      </c>
      <c r="Q69" s="36">
        <v>22.022587848160772</v>
      </c>
      <c r="R69" s="38">
        <v>10.002656748140277</v>
      </c>
      <c r="S69" s="38">
        <v>0</v>
      </c>
      <c r="T69" s="37">
        <f>SUMPRODUCT(LTA!J69:AN69,LTA!J$101:AN$101,LTA!J$104:AN$104)</f>
        <v>58.51</v>
      </c>
      <c r="U69" s="37">
        <f>SUMPRODUCT(LTA!J69:AN69,LTA!J$102:AN$102,LTA!J$104:AN$104)</f>
        <v>104.03</v>
      </c>
      <c r="V69" s="66">
        <f>SUMPRODUCT(MTOA!B69:G69,MTOA!B$102:G$102,MTOA!B$104:G$104)</f>
        <v>0</v>
      </c>
      <c r="W69" s="66">
        <f>SUMPRODUCT(MTOA!B69:G69,MTOA!B$101:G$101,MTOA!B$104:G$104)</f>
        <v>0</v>
      </c>
      <c r="X69">
        <v>0</v>
      </c>
      <c r="Y69" s="34">
        <f>IEX!I69</f>
        <v>0</v>
      </c>
      <c r="Z69" s="34">
        <f>IEX!O69</f>
        <v>0</v>
      </c>
      <c r="AA69" s="75">
        <f>STOA!I69</f>
        <v>0</v>
      </c>
      <c r="AB69" s="75">
        <f>-STOA!O69</f>
        <v>-325</v>
      </c>
      <c r="AC69">
        <f t="shared" si="3"/>
        <v>11.458602074049756</v>
      </c>
      <c r="AD69">
        <f t="shared" si="4"/>
        <v>669.78049882922096</v>
      </c>
      <c r="AE69">
        <f>'IDT-1'!C69</f>
        <v>0</v>
      </c>
      <c r="AF69" s="24"/>
      <c r="AG69">
        <f t="shared" si="5"/>
        <v>669.78049882922096</v>
      </c>
      <c r="AI69" s="34">
        <f>PXIL!I69</f>
        <v>0</v>
      </c>
      <c r="AJ69" s="34">
        <f>PXIL!O69</f>
        <v>0</v>
      </c>
      <c r="AK69" s="34">
        <f>RTM_IEX!I69</f>
        <v>0</v>
      </c>
      <c r="AL69" s="34">
        <f>RTM_IEX!O69</f>
        <v>-15</v>
      </c>
      <c r="AM69" s="34">
        <f>RTM_PXI!I69</f>
        <v>0</v>
      </c>
      <c r="AN69" s="34">
        <f>RTM_PXI!O69</f>
        <v>0</v>
      </c>
      <c r="AO69" s="148">
        <f>GDAM_IEX!I69</f>
        <v>0</v>
      </c>
      <c r="AP69" s="148">
        <f>GDAM_IEX!O69</f>
        <v>0</v>
      </c>
      <c r="AQ69" s="148">
        <f>GDAM_PXI!I69</f>
        <v>0</v>
      </c>
      <c r="AR69" s="148">
        <f>GDAM_PXI!O69</f>
        <v>0</v>
      </c>
      <c r="AS69">
        <f>HPX!I69</f>
        <v>0</v>
      </c>
      <c r="AT69">
        <f>HPX!O69</f>
        <v>0</v>
      </c>
    </row>
    <row r="70" spans="1:46">
      <c r="A70" t="s">
        <v>112</v>
      </c>
      <c r="D70">
        <f>TWEPL!Q70</f>
        <v>6.0191400000000002</v>
      </c>
      <c r="E70">
        <f>GT_NG!Q70</f>
        <v>6.5596330275229366</v>
      </c>
      <c r="F70">
        <f>GT_Spot!Q70</f>
        <v>0</v>
      </c>
      <c r="G70">
        <f>PPCL_NG!Q70</f>
        <v>0</v>
      </c>
      <c r="H70">
        <f>PPCL_Spot!Q70</f>
        <v>0</v>
      </c>
      <c r="I70">
        <f>Bawana_NG!Q70</f>
        <v>45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BYPL_ISGS_exbus!DM70</f>
        <v>741.67515490033588</v>
      </c>
      <c r="P70" s="36">
        <v>67.940000000000012</v>
      </c>
      <c r="Q70" s="36">
        <v>22.022587848160772</v>
      </c>
      <c r="R70" s="38">
        <v>4.7300000000000004</v>
      </c>
      <c r="S70" s="38">
        <v>0</v>
      </c>
      <c r="T70" s="37">
        <f>SUMPRODUCT(LTA!J70:AN70,LTA!J$101:AN$101,LTA!J$104:AN$104)</f>
        <v>40.6</v>
      </c>
      <c r="U70" s="37">
        <f>SUMPRODUCT(LTA!J70:AN70,LTA!J$102:AN$102,LTA!J$104:AN$104)</f>
        <v>104.03</v>
      </c>
      <c r="V70" s="66">
        <f>SUMPRODUCT(MTOA!B70:G70,MTOA!B$102:G$102,MTOA!B$104:G$104)</f>
        <v>0</v>
      </c>
      <c r="W70" s="66">
        <f>SUMPRODUCT(MTOA!B70:G70,MTOA!B$101:G$101,MTOA!B$104:G$104)</f>
        <v>0</v>
      </c>
      <c r="X70">
        <v>0</v>
      </c>
      <c r="Y70" s="34">
        <f>IEX!I70</f>
        <v>0</v>
      </c>
      <c r="Z70" s="34">
        <f>IEX!O70</f>
        <v>0</v>
      </c>
      <c r="AA70" s="75">
        <f>STOA!I70</f>
        <v>0</v>
      </c>
      <c r="AB70" s="75">
        <f>-STOA!O70</f>
        <v>-325</v>
      </c>
      <c r="AC70">
        <f t="shared" si="3"/>
        <v>11.629649832155515</v>
      </c>
      <c r="AD70">
        <f t="shared" si="4"/>
        <v>683.94686594386417</v>
      </c>
      <c r="AE70">
        <f>'IDT-1'!C70</f>
        <v>0</v>
      </c>
      <c r="AF70" s="24"/>
      <c r="AG70">
        <f t="shared" si="5"/>
        <v>683.94686594386417</v>
      </c>
      <c r="AI70" s="34">
        <f>PXIL!I70</f>
        <v>0</v>
      </c>
      <c r="AJ70" s="34">
        <f>PXIL!O70</f>
        <v>0</v>
      </c>
      <c r="AK70" s="34">
        <f>RTM_IEX!I70</f>
        <v>0</v>
      </c>
      <c r="AL70" s="34">
        <f>RTM_IEX!O70</f>
        <v>-18</v>
      </c>
      <c r="AM70" s="34">
        <f>RTM_PXI!I70</f>
        <v>0</v>
      </c>
      <c r="AN70" s="34">
        <f>RTM_PXI!O70</f>
        <v>0</v>
      </c>
      <c r="AO70" s="148">
        <f>GDAM_IEX!I70</f>
        <v>0</v>
      </c>
      <c r="AP70" s="148">
        <f>GDAM_IEX!O70</f>
        <v>0</v>
      </c>
      <c r="AQ70" s="148">
        <f>GDAM_PXI!I70</f>
        <v>0</v>
      </c>
      <c r="AR70" s="148">
        <f>GDAM_PXI!O70</f>
        <v>0</v>
      </c>
      <c r="AS70">
        <f>HPX!I70</f>
        <v>0</v>
      </c>
      <c r="AT70">
        <f>HPX!O70</f>
        <v>0</v>
      </c>
    </row>
    <row r="71" spans="1:46">
      <c r="A71" t="s">
        <v>113</v>
      </c>
      <c r="D71">
        <f>TWEPL!Q71</f>
        <v>6.0191400000000002</v>
      </c>
      <c r="E71">
        <f>GT_NG!Q71</f>
        <v>6.5596330275229366</v>
      </c>
      <c r="F71">
        <f>GT_Spot!Q71</f>
        <v>0</v>
      </c>
      <c r="G71">
        <f>PPCL_NG!Q71</f>
        <v>0</v>
      </c>
      <c r="H71">
        <f>PPCL_Spot!Q71</f>
        <v>0</v>
      </c>
      <c r="I71">
        <f>Bawana_NG!Q71</f>
        <v>55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BYPL_ISGS_exbus!DM71</f>
        <v>775.41867514677244</v>
      </c>
      <c r="P71" s="36">
        <v>67.940000000000012</v>
      </c>
      <c r="Q71" s="36">
        <v>22.022587848160772</v>
      </c>
      <c r="R71" s="38">
        <v>2.31</v>
      </c>
      <c r="S71" s="38">
        <v>0</v>
      </c>
      <c r="T71" s="37">
        <f>SUMPRODUCT(LTA!J71:AN71,LTA!J$101:AN$101,LTA!J$104:AN$104)</f>
        <v>26.369999999999997</v>
      </c>
      <c r="U71" s="37">
        <f>SUMPRODUCT(LTA!J71:AN71,LTA!J$102:AN$102,LTA!J$104:AN$104)</f>
        <v>104.03</v>
      </c>
      <c r="V71" s="66">
        <f>SUMPRODUCT(MTOA!B71:G71,MTOA!B$102:G$102,MTOA!B$104:G$104)</f>
        <v>0</v>
      </c>
      <c r="W71" s="66">
        <f>SUMPRODUCT(MTOA!B71:G71,MTOA!B$101:G$101,MTOA!B$104:G$104)</f>
        <v>0</v>
      </c>
      <c r="X71">
        <v>0</v>
      </c>
      <c r="Y71" s="34">
        <f>IEX!I71</f>
        <v>0</v>
      </c>
      <c r="Z71" s="34">
        <f>IEX!O71</f>
        <v>0</v>
      </c>
      <c r="AA71" s="75">
        <f>STOA!I71</f>
        <v>0</v>
      </c>
      <c r="AB71" s="75">
        <f>-STOA!O71</f>
        <v>-325</v>
      </c>
      <c r="AC71">
        <f t="shared" si="3"/>
        <v>11.874177717675362</v>
      </c>
      <c r="AD71">
        <f t="shared" si="4"/>
        <v>708.79585830478095</v>
      </c>
      <c r="AE71">
        <f>'IDT-1'!C71</f>
        <v>0</v>
      </c>
      <c r="AF71" s="24"/>
      <c r="AG71">
        <f t="shared" si="5"/>
        <v>708.79585830478095</v>
      </c>
      <c r="AI71" s="34">
        <f>PXIL!I71</f>
        <v>0</v>
      </c>
      <c r="AJ71" s="34">
        <f>PXIL!O71</f>
        <v>0</v>
      </c>
      <c r="AK71" s="34">
        <f>RTM_IEX!I71</f>
        <v>0</v>
      </c>
      <c r="AL71" s="34">
        <f>RTM_IEX!O71</f>
        <v>-20</v>
      </c>
      <c r="AM71" s="34">
        <f>RTM_PXI!I71</f>
        <v>0</v>
      </c>
      <c r="AN71" s="34">
        <f>RTM_PXI!O71</f>
        <v>0</v>
      </c>
      <c r="AO71" s="148">
        <f>GDAM_IEX!I71</f>
        <v>0</v>
      </c>
      <c r="AP71" s="148">
        <f>GDAM_IEX!O71</f>
        <v>0</v>
      </c>
      <c r="AQ71" s="148">
        <f>GDAM_PXI!I71</f>
        <v>0</v>
      </c>
      <c r="AR71" s="148">
        <f>GDAM_PXI!O71</f>
        <v>0</v>
      </c>
      <c r="AS71">
        <f>HPX!I71</f>
        <v>0</v>
      </c>
      <c r="AT71">
        <f>HPX!O71</f>
        <v>0</v>
      </c>
    </row>
    <row r="72" spans="1:46">
      <c r="A72" t="s">
        <v>114</v>
      </c>
      <c r="D72">
        <f>TWEPL!Q72</f>
        <v>6.0191400000000002</v>
      </c>
      <c r="E72">
        <f>GT_NG!Q72</f>
        <v>6.5596330275229366</v>
      </c>
      <c r="F72">
        <f>GT_Spot!Q72</f>
        <v>0</v>
      </c>
      <c r="G72">
        <f>PPCL_NG!Q72</f>
        <v>0</v>
      </c>
      <c r="H72">
        <f>PPCL_Spot!Q72</f>
        <v>0</v>
      </c>
      <c r="I72">
        <f>Bawana_NG!Q72</f>
        <v>55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BYPL_ISGS_exbus!DM72</f>
        <v>782.79165314677255</v>
      </c>
      <c r="P72" s="36">
        <v>67.940000000000012</v>
      </c>
      <c r="Q72" s="36">
        <v>22.022587848160772</v>
      </c>
      <c r="R72" s="38">
        <v>0.4</v>
      </c>
      <c r="S72" s="38">
        <v>0</v>
      </c>
      <c r="T72" s="37">
        <f>SUMPRODUCT(LTA!J72:AN72,LTA!J$101:AN$101,LTA!J$104:AN$104)</f>
        <v>15.690000000000001</v>
      </c>
      <c r="U72" s="37">
        <f>SUMPRODUCT(LTA!J72:AN72,LTA!J$102:AN$102,LTA!J$104:AN$104)</f>
        <v>104.03</v>
      </c>
      <c r="V72" s="66">
        <f>SUMPRODUCT(MTOA!B72:G72,MTOA!B$102:G$102,MTOA!B$104:G$104)</f>
        <v>0</v>
      </c>
      <c r="W72" s="66">
        <f>SUMPRODUCT(MTOA!B72:G72,MTOA!B$101:G$101,MTOA!B$104:G$104)</f>
        <v>0</v>
      </c>
      <c r="X72">
        <v>0</v>
      </c>
      <c r="Y72" s="34">
        <f>IEX!I72</f>
        <v>0</v>
      </c>
      <c r="Z72" s="34">
        <f>IEX!O72</f>
        <v>0</v>
      </c>
      <c r="AA72" s="75">
        <f>STOA!I72</f>
        <v>0</v>
      </c>
      <c r="AB72" s="75">
        <f>-STOA!O72</f>
        <v>-325</v>
      </c>
      <c r="AC72">
        <f t="shared" si="3"/>
        <v>11.713599578377583</v>
      </c>
      <c r="AD72">
        <f t="shared" si="4"/>
        <v>730.00941444407886</v>
      </c>
      <c r="AE72">
        <f>'IDT-1'!C72</f>
        <v>0</v>
      </c>
      <c r="AF72" s="24"/>
      <c r="AG72">
        <f t="shared" si="5"/>
        <v>730.00941444407886</v>
      </c>
      <c r="AI72" s="34">
        <f>PXIL!I72</f>
        <v>0</v>
      </c>
      <c r="AJ72" s="34">
        <f>PXIL!O72</f>
        <v>0</v>
      </c>
      <c r="AK72" s="34">
        <f>RTM_IEX!I72</f>
        <v>6.27</v>
      </c>
      <c r="AL72" s="34">
        <f>RTM_IEX!O72</f>
        <v>0</v>
      </c>
      <c r="AM72" s="34">
        <f>RTM_PXI!I72</f>
        <v>0</v>
      </c>
      <c r="AN72" s="34">
        <f>RTM_PXI!O72</f>
        <v>0</v>
      </c>
      <c r="AO72" s="148">
        <f>GDAM_IEX!I72</f>
        <v>0</v>
      </c>
      <c r="AP72" s="148">
        <f>GDAM_IEX!O72</f>
        <v>0</v>
      </c>
      <c r="AQ72" s="148">
        <f>GDAM_PXI!I72</f>
        <v>0</v>
      </c>
      <c r="AR72" s="148">
        <f>GDAM_PXI!O72</f>
        <v>0</v>
      </c>
      <c r="AS72">
        <f>HPX!I72</f>
        <v>0</v>
      </c>
      <c r="AT72">
        <f>HPX!O72</f>
        <v>0</v>
      </c>
    </row>
    <row r="73" spans="1:46">
      <c r="A73" t="s">
        <v>115</v>
      </c>
      <c r="D73">
        <f>TWEPL!Q73</f>
        <v>6.0191400000000002</v>
      </c>
      <c r="E73">
        <f>GT_NG!Q73</f>
        <v>6.5596330275229366</v>
      </c>
      <c r="F73">
        <f>GT_Spot!Q73</f>
        <v>0</v>
      </c>
      <c r="G73">
        <f>PPCL_NG!Q73</f>
        <v>0</v>
      </c>
      <c r="H73">
        <f>PPCL_Spot!Q73</f>
        <v>0</v>
      </c>
      <c r="I73">
        <f>Bawana_NG!Q73</f>
        <v>53.28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BYPL_ISGS_exbus!DM73</f>
        <v>814.26214773235336</v>
      </c>
      <c r="P73" s="36">
        <v>67.940000000000012</v>
      </c>
      <c r="Q73" s="36">
        <v>22.022587848160772</v>
      </c>
      <c r="R73" s="38">
        <v>0</v>
      </c>
      <c r="S73" s="38">
        <v>0</v>
      </c>
      <c r="T73" s="37">
        <f>SUMPRODUCT(LTA!J73:AN73,LTA!J$101:AN$101,LTA!J$104:AN$104)</f>
        <v>10.440000000000001</v>
      </c>
      <c r="U73" s="37">
        <f>SUMPRODUCT(LTA!J73:AN73,LTA!J$102:AN$102,LTA!J$104:AN$104)</f>
        <v>104.03</v>
      </c>
      <c r="V73" s="66">
        <f>SUMPRODUCT(MTOA!B73:G73,MTOA!B$102:G$102,MTOA!B$104:G$104)</f>
        <v>0</v>
      </c>
      <c r="W73" s="66">
        <f>SUMPRODUCT(MTOA!B73:G73,MTOA!B$101:G$101,MTOA!B$104:G$104)</f>
        <v>0</v>
      </c>
      <c r="X73">
        <v>0</v>
      </c>
      <c r="Y73" s="34">
        <f>IEX!I73</f>
        <v>0</v>
      </c>
      <c r="Z73" s="34">
        <f>IEX!O73</f>
        <v>0</v>
      </c>
      <c r="AA73" s="75">
        <f>STOA!I73</f>
        <v>0</v>
      </c>
      <c r="AB73" s="75">
        <f>-STOA!O73</f>
        <v>-325</v>
      </c>
      <c r="AC73">
        <f t="shared" si="3"/>
        <v>11.863375732896458</v>
      </c>
      <c r="AD73">
        <f t="shared" si="4"/>
        <v>747.69013287514076</v>
      </c>
      <c r="AE73">
        <f>'IDT-1'!C73</f>
        <v>0</v>
      </c>
      <c r="AF73" s="24"/>
      <c r="AG73">
        <f t="shared" si="5"/>
        <v>747.69013287514076</v>
      </c>
      <c r="AI73" s="34">
        <f>PXIL!I73</f>
        <v>0</v>
      </c>
      <c r="AJ73" s="34">
        <f>PXIL!O73</f>
        <v>0</v>
      </c>
      <c r="AK73" s="34">
        <f>RTM_IEX!I73</f>
        <v>0</v>
      </c>
      <c r="AL73" s="34">
        <f>RTM_IEX!O73</f>
        <v>0</v>
      </c>
      <c r="AM73" s="34">
        <f>RTM_PXI!I73</f>
        <v>0</v>
      </c>
      <c r="AN73" s="34">
        <f>RTM_PXI!O73</f>
        <v>0</v>
      </c>
      <c r="AO73" s="148">
        <f>GDAM_IEX!I73</f>
        <v>0</v>
      </c>
      <c r="AP73" s="148">
        <f>GDAM_IEX!O73</f>
        <v>0</v>
      </c>
      <c r="AQ73" s="148">
        <f>GDAM_PXI!I73</f>
        <v>0</v>
      </c>
      <c r="AR73" s="148">
        <f>GDAM_PXI!O73</f>
        <v>0</v>
      </c>
      <c r="AS73">
        <f>HPX!I73</f>
        <v>0</v>
      </c>
      <c r="AT73">
        <f>HPX!O73</f>
        <v>0</v>
      </c>
    </row>
    <row r="74" spans="1:46">
      <c r="A74" t="s">
        <v>116</v>
      </c>
      <c r="D74">
        <f>TWEPL!Q74</f>
        <v>6.0191400000000002</v>
      </c>
      <c r="E74">
        <f>GT_NG!Q74</f>
        <v>6.5596330275229366</v>
      </c>
      <c r="F74">
        <f>GT_Spot!Q74</f>
        <v>0</v>
      </c>
      <c r="G74">
        <f>PPCL_NG!Q74</f>
        <v>0</v>
      </c>
      <c r="H74">
        <f>PPCL_Spot!Q74</f>
        <v>0</v>
      </c>
      <c r="I74">
        <f>Bawana_NG!Q74</f>
        <v>53.28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BYPL_ISGS_exbus!DM74</f>
        <v>836.50266295042138</v>
      </c>
      <c r="P74" s="36">
        <v>67.940000000000012</v>
      </c>
      <c r="Q74" s="36">
        <v>22.022587848160772</v>
      </c>
      <c r="R74" s="38">
        <v>0</v>
      </c>
      <c r="S74" s="38">
        <v>0</v>
      </c>
      <c r="T74" s="37">
        <f>SUMPRODUCT(LTA!J74:AN74,LTA!J$101:AN$101,LTA!J$104:AN$104)</f>
        <v>8.5299999999999994</v>
      </c>
      <c r="U74" s="37">
        <f>SUMPRODUCT(LTA!J74:AN74,LTA!J$102:AN$102,LTA!J$104:AN$104)</f>
        <v>104.03</v>
      </c>
      <c r="V74" s="66">
        <f>SUMPRODUCT(MTOA!B74:G74,MTOA!B$102:G$102,MTOA!B$104:G$104)</f>
        <v>0</v>
      </c>
      <c r="W74" s="66">
        <f>SUMPRODUCT(MTOA!B74:G74,MTOA!B$101:G$101,MTOA!B$104:G$104)</f>
        <v>0</v>
      </c>
      <c r="X74">
        <v>0</v>
      </c>
      <c r="Y74" s="34">
        <f>IEX!I74</f>
        <v>0</v>
      </c>
      <c r="Z74" s="34">
        <f>IEX!O74</f>
        <v>0</v>
      </c>
      <c r="AA74" s="75">
        <f>STOA!I74</f>
        <v>0</v>
      </c>
      <c r="AB74" s="75">
        <f>-STOA!O74</f>
        <v>-325</v>
      </c>
      <c r="AC74">
        <f t="shared" si="3"/>
        <v>12.034152060728232</v>
      </c>
      <c r="AD74">
        <f t="shared" si="4"/>
        <v>767.84987176537697</v>
      </c>
      <c r="AE74">
        <f>'IDT-1'!C74</f>
        <v>0</v>
      </c>
      <c r="AF74" s="24"/>
      <c r="AG74">
        <f t="shared" si="5"/>
        <v>767.84987176537697</v>
      </c>
      <c r="AI74" s="34">
        <f>PXIL!I74</f>
        <v>0</v>
      </c>
      <c r="AJ74" s="34">
        <f>PXIL!O74</f>
        <v>0</v>
      </c>
      <c r="AK74" s="34">
        <f>RTM_IEX!I74</f>
        <v>0</v>
      </c>
      <c r="AL74" s="34">
        <f>RTM_IEX!O74</f>
        <v>0</v>
      </c>
      <c r="AM74" s="34">
        <f>RTM_PXI!I74</f>
        <v>0</v>
      </c>
      <c r="AN74" s="34">
        <f>RTM_PXI!O74</f>
        <v>0</v>
      </c>
      <c r="AO74" s="148">
        <f>GDAM_IEX!I74</f>
        <v>0</v>
      </c>
      <c r="AP74" s="148">
        <f>GDAM_IEX!O74</f>
        <v>0</v>
      </c>
      <c r="AQ74" s="148">
        <f>GDAM_PXI!I74</f>
        <v>0</v>
      </c>
      <c r="AR74" s="148">
        <f>GDAM_PXI!O74</f>
        <v>0</v>
      </c>
      <c r="AS74">
        <f>HPX!I74</f>
        <v>0</v>
      </c>
      <c r="AT74">
        <f>HPX!O74</f>
        <v>0</v>
      </c>
    </row>
    <row r="75" spans="1:46">
      <c r="A75" t="s">
        <v>117</v>
      </c>
      <c r="D75">
        <f>TWEPL!Q75</f>
        <v>6.0191400000000002</v>
      </c>
      <c r="E75">
        <f>GT_NG!Q75</f>
        <v>-9.1281770975674803E-2</v>
      </c>
      <c r="F75">
        <f>GT_Spot!Q75</f>
        <v>0</v>
      </c>
      <c r="G75">
        <f>PPCL_NG!Q75</f>
        <v>0</v>
      </c>
      <c r="H75">
        <f>PPCL_Spot!Q75</f>
        <v>0</v>
      </c>
      <c r="I75">
        <f>Bawana_NG!Q75</f>
        <v>54.14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BYPL_ISGS_exbus!DM75</f>
        <v>854.77612185994428</v>
      </c>
      <c r="P75" s="36">
        <v>67.940000000000012</v>
      </c>
      <c r="Q75" s="36">
        <v>22.022587848160772</v>
      </c>
      <c r="R75" s="38">
        <v>0</v>
      </c>
      <c r="S75" s="38">
        <v>0</v>
      </c>
      <c r="T75" s="37">
        <f>SUMPRODUCT(LTA!J75:AN75,LTA!J$101:AN$101,LTA!J$104:AN$104)</f>
        <v>11.67</v>
      </c>
      <c r="U75" s="37">
        <f>SUMPRODUCT(LTA!J75:AN75,LTA!J$102:AN$102,LTA!J$104:AN$104)</f>
        <v>105.47</v>
      </c>
      <c r="V75" s="66">
        <f>SUMPRODUCT(MTOA!B75:G75,MTOA!B$102:G$102,MTOA!B$104:G$104)</f>
        <v>0</v>
      </c>
      <c r="W75" s="66">
        <f>SUMPRODUCT(MTOA!B75:G75,MTOA!B$101:G$101,MTOA!B$104:G$104)</f>
        <v>0</v>
      </c>
      <c r="X75">
        <v>0</v>
      </c>
      <c r="Y75" s="34">
        <f>IEX!I75</f>
        <v>0</v>
      </c>
      <c r="Z75" s="34">
        <f>IEX!O75</f>
        <v>0</v>
      </c>
      <c r="AA75" s="75">
        <f>STOA!I75</f>
        <v>0</v>
      </c>
      <c r="AB75" s="75">
        <f>-STOA!O75</f>
        <v>-325</v>
      </c>
      <c r="AC75">
        <f t="shared" si="3"/>
        <v>12.179017460416372</v>
      </c>
      <c r="AD75">
        <f t="shared" si="4"/>
        <v>784.76755047671304</v>
      </c>
      <c r="AE75">
        <f>'IDT-1'!C75</f>
        <v>0</v>
      </c>
      <c r="AF75" s="24"/>
      <c r="AG75">
        <f t="shared" si="5"/>
        <v>784.76755047671304</v>
      </c>
      <c r="AI75" s="34">
        <f>PXIL!I75</f>
        <v>0</v>
      </c>
      <c r="AJ75" s="34">
        <f>PXIL!O75</f>
        <v>0</v>
      </c>
      <c r="AK75" s="34">
        <f>RTM_IEX!I75</f>
        <v>0</v>
      </c>
      <c r="AL75" s="34">
        <f>RTM_IEX!O75</f>
        <v>0</v>
      </c>
      <c r="AM75" s="34">
        <f>RTM_PXI!I75</f>
        <v>0</v>
      </c>
      <c r="AN75" s="34">
        <f>RTM_PXI!O75</f>
        <v>0</v>
      </c>
      <c r="AO75" s="148">
        <f>GDAM_IEX!I75</f>
        <v>0</v>
      </c>
      <c r="AP75" s="148">
        <f>GDAM_IEX!O75</f>
        <v>0</v>
      </c>
      <c r="AQ75" s="148">
        <f>GDAM_PXI!I75</f>
        <v>0</v>
      </c>
      <c r="AR75" s="148">
        <f>GDAM_PXI!O75</f>
        <v>0</v>
      </c>
      <c r="AS75">
        <f>HPX!I75</f>
        <v>0</v>
      </c>
      <c r="AT75">
        <f>HPX!O75</f>
        <v>0</v>
      </c>
    </row>
    <row r="76" spans="1:46">
      <c r="A76" t="s">
        <v>118</v>
      </c>
      <c r="D76">
        <f>TWEPL!Q76</f>
        <v>6.0191400000000002</v>
      </c>
      <c r="E76">
        <f>GT_NG!Q76</f>
        <v>8.3522820442743928</v>
      </c>
      <c r="F76">
        <f>GT_Spot!Q76</f>
        <v>0</v>
      </c>
      <c r="G76">
        <f>PPCL_NG!Q76</f>
        <v>0</v>
      </c>
      <c r="H76">
        <f>PPCL_Spot!Q76</f>
        <v>0</v>
      </c>
      <c r="I76">
        <f>Bawana_NG!Q76</f>
        <v>54.14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BYPL_ISGS_exbus!DM76</f>
        <v>841.10094015153595</v>
      </c>
      <c r="P76" s="36">
        <v>67.940000000000012</v>
      </c>
      <c r="Q76" s="36">
        <v>22.022587848160772</v>
      </c>
      <c r="R76" s="38">
        <v>0</v>
      </c>
      <c r="S76" s="38">
        <v>0</v>
      </c>
      <c r="T76" s="37">
        <f>SUMPRODUCT(LTA!J76:AN76,LTA!J$101:AN$101,LTA!J$104:AN$104)</f>
        <v>11.67</v>
      </c>
      <c r="U76" s="37">
        <f>SUMPRODUCT(LTA!J76:AN76,LTA!J$102:AN$102,LTA!J$104:AN$104)</f>
        <v>105.46</v>
      </c>
      <c r="V76" s="66">
        <f>SUMPRODUCT(MTOA!B76:G76,MTOA!B$102:G$102,MTOA!B$104:G$104)</f>
        <v>0</v>
      </c>
      <c r="W76" s="66">
        <f>SUMPRODUCT(MTOA!B76:G76,MTOA!B$101:G$101,MTOA!B$104:G$104)</f>
        <v>0</v>
      </c>
      <c r="X76">
        <v>0</v>
      </c>
      <c r="Y76" s="34">
        <f>IEX!I76</f>
        <v>0</v>
      </c>
      <c r="Z76" s="34">
        <f>IEX!O76</f>
        <v>0</v>
      </c>
      <c r="AA76" s="75">
        <f>STOA!I76</f>
        <v>0</v>
      </c>
      <c r="AB76" s="75">
        <f>-STOA!O76</f>
        <v>-325</v>
      </c>
      <c r="AC76">
        <f t="shared" si="3"/>
        <v>12.133447840958304</v>
      </c>
      <c r="AD76">
        <f t="shared" si="4"/>
        <v>779.57150220301287</v>
      </c>
      <c r="AE76">
        <f>'IDT-1'!C76</f>
        <v>0</v>
      </c>
      <c r="AF76" s="24"/>
      <c r="AG76">
        <f t="shared" si="5"/>
        <v>779.57150220301287</v>
      </c>
      <c r="AI76" s="34">
        <f>PXIL!I76</f>
        <v>0</v>
      </c>
      <c r="AJ76" s="34">
        <f>PXIL!O76</f>
        <v>0</v>
      </c>
      <c r="AK76" s="34">
        <f>RTM_IEX!I76</f>
        <v>0</v>
      </c>
      <c r="AL76" s="34">
        <f>RTM_IEX!O76</f>
        <v>0</v>
      </c>
      <c r="AM76" s="34">
        <f>RTM_PXI!I76</f>
        <v>0</v>
      </c>
      <c r="AN76" s="34">
        <f>RTM_PXI!O76</f>
        <v>0</v>
      </c>
      <c r="AO76" s="148">
        <f>GDAM_IEX!I76</f>
        <v>0</v>
      </c>
      <c r="AP76" s="148">
        <f>GDAM_IEX!O76</f>
        <v>0</v>
      </c>
      <c r="AQ76" s="148">
        <f>GDAM_PXI!I76</f>
        <v>0</v>
      </c>
      <c r="AR76" s="148">
        <f>GDAM_PXI!O76</f>
        <v>0</v>
      </c>
      <c r="AS76">
        <f>HPX!I76</f>
        <v>0</v>
      </c>
      <c r="AT76">
        <f>HPX!O76</f>
        <v>0</v>
      </c>
    </row>
    <row r="77" spans="1:46">
      <c r="A77" t="s">
        <v>119</v>
      </c>
      <c r="D77">
        <f>TWEPL!Q77</f>
        <v>6.0191400000000002</v>
      </c>
      <c r="E77">
        <f>GT_NG!Q77</f>
        <v>8.3522820442743928</v>
      </c>
      <c r="F77">
        <f>GT_Spot!Q77</f>
        <v>0</v>
      </c>
      <c r="G77">
        <f>PPCL_NG!Q77</f>
        <v>0</v>
      </c>
      <c r="H77">
        <f>PPCL_Spot!Q77</f>
        <v>0</v>
      </c>
      <c r="I77">
        <f>Bawana_NG!Q77</f>
        <v>54.14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BYPL_ISGS_exbus!DM77</f>
        <v>833.78098918911974</v>
      </c>
      <c r="P77" s="36">
        <v>67.940000000000012</v>
      </c>
      <c r="Q77" s="36">
        <v>22.022587848160772</v>
      </c>
      <c r="R77" s="38">
        <v>0</v>
      </c>
      <c r="S77" s="38">
        <v>0</v>
      </c>
      <c r="T77" s="37">
        <f>SUMPRODUCT(LTA!J77:AN77,LTA!J$101:AN$101,LTA!J$104:AN$104)</f>
        <v>8.33</v>
      </c>
      <c r="U77" s="37">
        <f>SUMPRODUCT(LTA!J77:AN77,LTA!J$102:AN$102,LTA!J$104:AN$104)</f>
        <v>105.39</v>
      </c>
      <c r="V77" s="66">
        <f>SUMPRODUCT(MTOA!B77:G77,MTOA!B$102:G$102,MTOA!B$104:G$104)</f>
        <v>0</v>
      </c>
      <c r="W77" s="66">
        <f>SUMPRODUCT(MTOA!B77:G77,MTOA!B$101:G$101,MTOA!B$104:G$104)</f>
        <v>0</v>
      </c>
      <c r="X77">
        <v>0</v>
      </c>
      <c r="Y77" s="34">
        <f>IEX!I77</f>
        <v>0</v>
      </c>
      <c r="Z77" s="34">
        <f>IEX!O77</f>
        <v>0</v>
      </c>
      <c r="AA77" s="75">
        <f>STOA!I77</f>
        <v>0</v>
      </c>
      <c r="AB77" s="75">
        <f>-STOA!O77</f>
        <v>-325</v>
      </c>
      <c r="AC77">
        <f t="shared" si="3"/>
        <v>12.043316252874011</v>
      </c>
      <c r="AD77">
        <f t="shared" si="4"/>
        <v>768.93168282868112</v>
      </c>
      <c r="AE77">
        <f>'IDT-1'!C77</f>
        <v>0</v>
      </c>
      <c r="AF77" s="24"/>
      <c r="AG77">
        <f t="shared" si="5"/>
        <v>768.93168282868112</v>
      </c>
      <c r="AI77" s="34">
        <f>PXIL!I77</f>
        <v>0</v>
      </c>
      <c r="AJ77" s="34">
        <f>PXIL!O77</f>
        <v>0</v>
      </c>
      <c r="AK77" s="34">
        <f>RTM_IEX!I77</f>
        <v>0</v>
      </c>
      <c r="AL77" s="34">
        <f>RTM_IEX!O77</f>
        <v>0</v>
      </c>
      <c r="AM77" s="34">
        <f>RTM_PXI!I77</f>
        <v>0</v>
      </c>
      <c r="AN77" s="34">
        <f>RTM_PXI!O77</f>
        <v>0</v>
      </c>
      <c r="AO77" s="148">
        <f>GDAM_IEX!I77</f>
        <v>0</v>
      </c>
      <c r="AP77" s="148">
        <f>GDAM_IEX!O77</f>
        <v>0</v>
      </c>
      <c r="AQ77" s="148">
        <f>GDAM_PXI!I77</f>
        <v>0</v>
      </c>
      <c r="AR77" s="148">
        <f>GDAM_PXI!O77</f>
        <v>0</v>
      </c>
      <c r="AS77">
        <f>HPX!I77</f>
        <v>0</v>
      </c>
      <c r="AT77">
        <f>HPX!O77</f>
        <v>0</v>
      </c>
    </row>
    <row r="78" spans="1:46">
      <c r="A78" t="s">
        <v>120</v>
      </c>
      <c r="D78">
        <f>TWEPL!Q78</f>
        <v>6.0191400000000002</v>
      </c>
      <c r="E78">
        <f>GT_NG!Q78</f>
        <v>8.3522820442743928</v>
      </c>
      <c r="F78">
        <f>GT_Spot!Q78</f>
        <v>0</v>
      </c>
      <c r="G78">
        <f>PPCL_NG!Q78</f>
        <v>0</v>
      </c>
      <c r="H78">
        <f>PPCL_Spot!Q78</f>
        <v>0</v>
      </c>
      <c r="I78">
        <f>Bawana_NG!Q78</f>
        <v>54.14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BYPL_ISGS_exbus!DM78</f>
        <v>836.68605386914317</v>
      </c>
      <c r="P78" s="36">
        <v>67.940000000000012</v>
      </c>
      <c r="Q78" s="36">
        <v>22.022587848160772</v>
      </c>
      <c r="R78" s="38">
        <v>0</v>
      </c>
      <c r="S78" s="38">
        <v>0</v>
      </c>
      <c r="T78" s="37">
        <f>SUMPRODUCT(LTA!J78:AN78,LTA!J$101:AN$101,LTA!J$104:AN$104)</f>
        <v>8.33</v>
      </c>
      <c r="U78" s="37">
        <f>SUMPRODUCT(LTA!J78:AN78,LTA!J$102:AN$102,LTA!J$104:AN$104)</f>
        <v>105.31</v>
      </c>
      <c r="V78" s="66">
        <f>SUMPRODUCT(MTOA!B78:G78,MTOA!B$102:G$102,MTOA!B$104:G$104)</f>
        <v>0</v>
      </c>
      <c r="W78" s="66">
        <f>SUMPRODUCT(MTOA!B78:G78,MTOA!B$101:G$101,MTOA!B$104:G$104)</f>
        <v>0</v>
      </c>
      <c r="X78">
        <v>0</v>
      </c>
      <c r="Y78" s="34">
        <f>IEX!I78</f>
        <v>0</v>
      </c>
      <c r="Z78" s="34">
        <f>IEX!O78</f>
        <v>0</v>
      </c>
      <c r="AA78" s="75">
        <f>STOA!I78</f>
        <v>0</v>
      </c>
      <c r="AB78" s="75">
        <f>-STOA!O78</f>
        <v>-325</v>
      </c>
      <c r="AC78">
        <f t="shared" si="3"/>
        <v>12.19411416205954</v>
      </c>
      <c r="AD78">
        <f t="shared" si="4"/>
        <v>756.60594959951891</v>
      </c>
      <c r="AE78">
        <f>'IDT-1'!C78</f>
        <v>0</v>
      </c>
      <c r="AF78" s="24"/>
      <c r="AG78">
        <f t="shared" si="5"/>
        <v>756.60594959951891</v>
      </c>
      <c r="AI78" s="34">
        <f>PXIL!I78</f>
        <v>0</v>
      </c>
      <c r="AJ78" s="34">
        <f>PXIL!O78</f>
        <v>0</v>
      </c>
      <c r="AK78" s="34">
        <f>RTM_IEX!I78</f>
        <v>0</v>
      </c>
      <c r="AL78" s="34">
        <f>RTM_IEX!O78</f>
        <v>-15</v>
      </c>
      <c r="AM78" s="34">
        <f>RTM_PXI!I78</f>
        <v>0</v>
      </c>
      <c r="AN78" s="34">
        <f>RTM_PXI!O78</f>
        <v>0</v>
      </c>
      <c r="AO78" s="148">
        <f>GDAM_IEX!I78</f>
        <v>0</v>
      </c>
      <c r="AP78" s="148">
        <f>GDAM_IEX!O78</f>
        <v>0</v>
      </c>
      <c r="AQ78" s="148">
        <f>GDAM_PXI!I78</f>
        <v>0</v>
      </c>
      <c r="AR78" s="148">
        <f>GDAM_PXI!O78</f>
        <v>0</v>
      </c>
      <c r="AS78">
        <f>HPX!I78</f>
        <v>0</v>
      </c>
      <c r="AT78">
        <f>HPX!O78</f>
        <v>0</v>
      </c>
    </row>
    <row r="79" spans="1:46">
      <c r="A79" t="s">
        <v>121</v>
      </c>
      <c r="D79">
        <f>TWEPL!Q79</f>
        <v>6.0191400000000002</v>
      </c>
      <c r="E79">
        <f>GT_NG!Q79</f>
        <v>8.5968591961671539</v>
      </c>
      <c r="F79">
        <f>GT_Spot!Q79</f>
        <v>0</v>
      </c>
      <c r="G79">
        <f>PPCL_NG!Q79</f>
        <v>0</v>
      </c>
      <c r="H79">
        <f>PPCL_Spot!Q79</f>
        <v>0</v>
      </c>
      <c r="I79">
        <f>Bawana_NG!Q79</f>
        <v>55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BYPL_ISGS_exbus!DM79</f>
        <v>833.90335021576766</v>
      </c>
      <c r="P79" s="36">
        <v>67.940000000000012</v>
      </c>
      <c r="Q79" s="36">
        <v>22.022587848160772</v>
      </c>
      <c r="R79" s="38">
        <v>0</v>
      </c>
      <c r="S79" s="38">
        <v>0</v>
      </c>
      <c r="T79" s="37">
        <f>SUMPRODUCT(LTA!J79:AN79,LTA!J$101:AN$101,LTA!J$104:AN$104)</f>
        <v>8.33</v>
      </c>
      <c r="U79" s="37">
        <f>SUMPRODUCT(LTA!J79:AN79,LTA!J$102:AN$102,LTA!J$104:AN$104)</f>
        <v>105.22</v>
      </c>
      <c r="V79" s="66">
        <f>SUMPRODUCT(MTOA!B79:G79,MTOA!B$102:G$102,MTOA!B$104:G$104)</f>
        <v>0</v>
      </c>
      <c r="W79" s="66">
        <f>SUMPRODUCT(MTOA!B79:G79,MTOA!B$101:G$101,MTOA!B$104:G$104)</f>
        <v>0</v>
      </c>
      <c r="X79">
        <v>0</v>
      </c>
      <c r="Y79" s="34">
        <f>IEX!I79</f>
        <v>0</v>
      </c>
      <c r="Z79" s="34">
        <f>IEX!O79</f>
        <v>0</v>
      </c>
      <c r="AA79" s="75">
        <f>STOA!I79</f>
        <v>0</v>
      </c>
      <c r="AB79" s="75">
        <f>-STOA!O79</f>
        <v>-325</v>
      </c>
      <c r="AC79">
        <f t="shared" si="3"/>
        <v>12.41645431574398</v>
      </c>
      <c r="AD79">
        <f t="shared" si="4"/>
        <v>726.6154829443517</v>
      </c>
      <c r="AE79">
        <f>'IDT-1'!C79</f>
        <v>0</v>
      </c>
      <c r="AF79" s="24"/>
      <c r="AG79">
        <f t="shared" si="5"/>
        <v>726.6154829443517</v>
      </c>
      <c r="AI79" s="34">
        <f>PXIL!I79</f>
        <v>0</v>
      </c>
      <c r="AJ79" s="34">
        <f>PXIL!O79</f>
        <v>0</v>
      </c>
      <c r="AK79" s="34">
        <f>RTM_IEX!I79</f>
        <v>0</v>
      </c>
      <c r="AL79" s="34">
        <f>RTM_IEX!O79</f>
        <v>-43</v>
      </c>
      <c r="AM79" s="34">
        <f>RTM_PXI!I79</f>
        <v>0</v>
      </c>
      <c r="AN79" s="34">
        <f>RTM_PXI!O79</f>
        <v>0</v>
      </c>
      <c r="AO79" s="148">
        <f>GDAM_IEX!I79</f>
        <v>0</v>
      </c>
      <c r="AP79" s="148">
        <f>GDAM_IEX!O79</f>
        <v>0</v>
      </c>
      <c r="AQ79" s="148">
        <f>GDAM_PXI!I79</f>
        <v>0</v>
      </c>
      <c r="AR79" s="148">
        <f>GDAM_PXI!O79</f>
        <v>0</v>
      </c>
      <c r="AS79">
        <f>HPX!I79</f>
        <v>0</v>
      </c>
      <c r="AT79">
        <f>HPX!O79</f>
        <v>0</v>
      </c>
    </row>
    <row r="80" spans="1:46">
      <c r="A80" t="s">
        <v>122</v>
      </c>
      <c r="D80">
        <f>TWEPL!Q80</f>
        <v>6.0191400000000002</v>
      </c>
      <c r="E80">
        <f>GT_NG!Q80</f>
        <v>8.5968591961671539</v>
      </c>
      <c r="F80">
        <f>GT_Spot!Q80</f>
        <v>0</v>
      </c>
      <c r="G80">
        <f>PPCL_NG!Q80</f>
        <v>0</v>
      </c>
      <c r="H80">
        <f>PPCL_Spot!Q80</f>
        <v>0</v>
      </c>
      <c r="I80">
        <f>Bawana_NG!Q80</f>
        <v>55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BYPL_ISGS_exbus!DM80</f>
        <v>813.83008242453957</v>
      </c>
      <c r="P80" s="36">
        <v>67.940000000000012</v>
      </c>
      <c r="Q80" s="36">
        <v>22.022587848160772</v>
      </c>
      <c r="R80" s="38">
        <v>0</v>
      </c>
      <c r="S80" s="38">
        <v>0</v>
      </c>
      <c r="T80" s="37">
        <f>SUMPRODUCT(LTA!J80:AN80,LTA!J$101:AN$101,LTA!J$104:AN$104)</f>
        <v>8.33</v>
      </c>
      <c r="U80" s="37">
        <f>SUMPRODUCT(LTA!J80:AN80,LTA!J$102:AN$102,LTA!J$104:AN$104)</f>
        <v>105.14</v>
      </c>
      <c r="V80" s="66">
        <f>SUMPRODUCT(MTOA!B80:G80,MTOA!B$102:G$102,MTOA!B$104:G$104)</f>
        <v>0</v>
      </c>
      <c r="W80" s="66">
        <f>SUMPRODUCT(MTOA!B80:G80,MTOA!B$101:G$101,MTOA!B$104:G$104)</f>
        <v>0</v>
      </c>
      <c r="X80">
        <v>0</v>
      </c>
      <c r="Y80" s="34">
        <f>IEX!I80</f>
        <v>0</v>
      </c>
      <c r="Z80" s="34">
        <f>IEX!O80</f>
        <v>0</v>
      </c>
      <c r="AA80" s="75">
        <f>STOA!I80</f>
        <v>0</v>
      </c>
      <c r="AB80" s="75">
        <f>-STOA!O80</f>
        <v>-325</v>
      </c>
      <c r="AC80">
        <f t="shared" si="3"/>
        <v>12.196339919948331</v>
      </c>
      <c r="AD80">
        <f t="shared" si="4"/>
        <v>712.68232954891937</v>
      </c>
      <c r="AE80">
        <f>'IDT-1'!C80</f>
        <v>0</v>
      </c>
      <c r="AF80" s="24"/>
      <c r="AG80">
        <f t="shared" si="5"/>
        <v>712.68232954891937</v>
      </c>
      <c r="AI80" s="34">
        <f>PXIL!I80</f>
        <v>0</v>
      </c>
      <c r="AJ80" s="34">
        <f>PXIL!O80</f>
        <v>0</v>
      </c>
      <c r="AK80" s="34">
        <f>RTM_IEX!I80</f>
        <v>0</v>
      </c>
      <c r="AL80" s="34">
        <f>RTM_IEX!O80</f>
        <v>-37</v>
      </c>
      <c r="AM80" s="34">
        <f>RTM_PXI!I80</f>
        <v>0</v>
      </c>
      <c r="AN80" s="34">
        <f>RTM_PXI!O80</f>
        <v>0</v>
      </c>
      <c r="AO80" s="148">
        <f>GDAM_IEX!I80</f>
        <v>0</v>
      </c>
      <c r="AP80" s="148">
        <f>GDAM_IEX!O80</f>
        <v>0</v>
      </c>
      <c r="AQ80" s="148">
        <f>GDAM_PXI!I80</f>
        <v>0</v>
      </c>
      <c r="AR80" s="148">
        <f>GDAM_PXI!O80</f>
        <v>0</v>
      </c>
      <c r="AS80">
        <f>HPX!I80</f>
        <v>0</v>
      </c>
      <c r="AT80">
        <f>HPX!O80</f>
        <v>0</v>
      </c>
    </row>
    <row r="81" spans="1:46">
      <c r="A81" t="s">
        <v>123</v>
      </c>
      <c r="D81">
        <f>TWEPL!Q81</f>
        <v>6.0191400000000002</v>
      </c>
      <c r="E81">
        <f>GT_NG!Q81</f>
        <v>8.1177197416456046</v>
      </c>
      <c r="F81">
        <f>GT_Spot!Q81</f>
        <v>0</v>
      </c>
      <c r="G81">
        <f>PPCL_NG!Q81</f>
        <v>0</v>
      </c>
      <c r="H81">
        <f>PPCL_Spot!Q81</f>
        <v>0</v>
      </c>
      <c r="I81">
        <f>Bawana_NG!Q81</f>
        <v>45.002032244953256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BYPL_ISGS_exbus!DM81</f>
        <v>776.39411402978646</v>
      </c>
      <c r="P81" s="36">
        <v>67.940000000000012</v>
      </c>
      <c r="Q81" s="36">
        <v>22.022587848160772</v>
      </c>
      <c r="R81" s="38">
        <v>0</v>
      </c>
      <c r="S81" s="38">
        <v>0</v>
      </c>
      <c r="T81" s="37">
        <f>SUMPRODUCT(LTA!J81:AN81,LTA!J$101:AN$101,LTA!J$104:AN$104)</f>
        <v>8.33</v>
      </c>
      <c r="U81" s="37">
        <f>SUMPRODUCT(LTA!J81:AN81,LTA!J$102:AN$102,LTA!J$104:AN$104)</f>
        <v>105.06</v>
      </c>
      <c r="V81" s="66">
        <f>SUMPRODUCT(MTOA!B81:G81,MTOA!B$102:G$102,MTOA!B$104:G$104)</f>
        <v>0</v>
      </c>
      <c r="W81" s="66">
        <f>SUMPRODUCT(MTOA!B81:G81,MTOA!B$101:G$101,MTOA!B$104:G$104)</f>
        <v>0</v>
      </c>
      <c r="X81">
        <v>0</v>
      </c>
      <c r="Y81" s="34">
        <f>IEX!I81</f>
        <v>0</v>
      </c>
      <c r="Z81" s="34">
        <f>IEX!O81</f>
        <v>0</v>
      </c>
      <c r="AA81" s="75">
        <f>STOA!I81</f>
        <v>0</v>
      </c>
      <c r="AB81" s="75">
        <f>-STOA!O81</f>
        <v>-325</v>
      </c>
      <c r="AC81">
        <f t="shared" si="3"/>
        <v>11.606832614924469</v>
      </c>
      <c r="AD81">
        <f t="shared" si="4"/>
        <v>687.27876124962188</v>
      </c>
      <c r="AE81">
        <f>'IDT-1'!C81</f>
        <v>0</v>
      </c>
      <c r="AF81" s="24"/>
      <c r="AG81">
        <f t="shared" si="5"/>
        <v>687.27876124962188</v>
      </c>
      <c r="AI81" s="34">
        <f>PXIL!I81</f>
        <v>0</v>
      </c>
      <c r="AJ81" s="34">
        <f>PXIL!O81</f>
        <v>0</v>
      </c>
      <c r="AK81" s="34">
        <f>RTM_IEX!I81</f>
        <v>0</v>
      </c>
      <c r="AL81" s="34">
        <f>RTM_IEX!O81</f>
        <v>-15</v>
      </c>
      <c r="AM81" s="34">
        <f>RTM_PXI!I81</f>
        <v>0</v>
      </c>
      <c r="AN81" s="34">
        <f>RTM_PXI!O81</f>
        <v>0</v>
      </c>
      <c r="AO81" s="148">
        <f>GDAM_IEX!I81</f>
        <v>0</v>
      </c>
      <c r="AP81" s="148">
        <f>GDAM_IEX!O81</f>
        <v>0</v>
      </c>
      <c r="AQ81" s="148">
        <f>GDAM_PXI!I81</f>
        <v>0</v>
      </c>
      <c r="AR81" s="148">
        <f>GDAM_PXI!O81</f>
        <v>0</v>
      </c>
      <c r="AS81">
        <f>HPX!I81</f>
        <v>0</v>
      </c>
      <c r="AT81">
        <f>HPX!O81</f>
        <v>0</v>
      </c>
    </row>
    <row r="82" spans="1:46">
      <c r="A82" t="s">
        <v>124</v>
      </c>
      <c r="D82">
        <f>TWEPL!Q82</f>
        <v>6.0191400000000002</v>
      </c>
      <c r="E82">
        <f>GT_NG!Q82</f>
        <v>8.1177197416456046</v>
      </c>
      <c r="F82">
        <f>GT_Spot!Q82</f>
        <v>0</v>
      </c>
      <c r="G82">
        <f>PPCL_NG!Q82</f>
        <v>0</v>
      </c>
      <c r="H82">
        <f>PPCL_Spot!Q82</f>
        <v>0</v>
      </c>
      <c r="I82">
        <f>Bawana_NG!Q82</f>
        <v>45.002032244953256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BYPL_ISGS_exbus!DM82</f>
        <v>751.20620233076204</v>
      </c>
      <c r="P82" s="36">
        <v>67.940000000000012</v>
      </c>
      <c r="Q82" s="36">
        <v>22.022587848160772</v>
      </c>
      <c r="R82" s="38">
        <v>0</v>
      </c>
      <c r="S82" s="38">
        <v>0</v>
      </c>
      <c r="T82" s="37">
        <f>SUMPRODUCT(LTA!J82:AN82,LTA!J$101:AN$101,LTA!J$104:AN$104)</f>
        <v>8.33</v>
      </c>
      <c r="U82" s="37">
        <f>SUMPRODUCT(LTA!J82:AN82,LTA!J$102:AN$102,LTA!J$104:AN$104)</f>
        <v>105.00999999999999</v>
      </c>
      <c r="V82" s="66">
        <f>SUMPRODUCT(MTOA!B82:G82,MTOA!B$102:G$102,MTOA!B$104:G$104)</f>
        <v>0</v>
      </c>
      <c r="W82" s="66">
        <f>SUMPRODUCT(MTOA!B82:G82,MTOA!B$101:G$101,MTOA!B$104:G$104)</f>
        <v>0</v>
      </c>
      <c r="X82">
        <v>0</v>
      </c>
      <c r="Y82" s="34">
        <f>IEX!I82</f>
        <v>0</v>
      </c>
      <c r="Z82" s="34">
        <f>IEX!O82</f>
        <v>0</v>
      </c>
      <c r="AA82" s="75">
        <f>STOA!I82</f>
        <v>0</v>
      </c>
      <c r="AB82" s="75">
        <f>-STOA!O82</f>
        <v>-325</v>
      </c>
      <c r="AC82">
        <f t="shared" si="3"/>
        <v>11.352478368028221</v>
      </c>
      <c r="AD82">
        <f t="shared" si="4"/>
        <v>667.29520379749363</v>
      </c>
      <c r="AE82">
        <f>'IDT-1'!C82</f>
        <v>0</v>
      </c>
      <c r="AF82" s="24"/>
      <c r="AG82">
        <f t="shared" si="5"/>
        <v>667.29520379749363</v>
      </c>
      <c r="AI82" s="34">
        <f>PXIL!I82</f>
        <v>0</v>
      </c>
      <c r="AJ82" s="34">
        <f>PXIL!O82</f>
        <v>0</v>
      </c>
      <c r="AK82" s="34">
        <f>RTM_IEX!I82</f>
        <v>0</v>
      </c>
      <c r="AL82" s="34">
        <f>RTM_IEX!O82</f>
        <v>-10</v>
      </c>
      <c r="AM82" s="34">
        <f>RTM_PXI!I82</f>
        <v>0</v>
      </c>
      <c r="AN82" s="34">
        <f>RTM_PXI!O82</f>
        <v>0</v>
      </c>
      <c r="AO82" s="148">
        <f>GDAM_IEX!I82</f>
        <v>0</v>
      </c>
      <c r="AP82" s="148">
        <f>GDAM_IEX!O82</f>
        <v>0</v>
      </c>
      <c r="AQ82" s="148">
        <f>GDAM_PXI!I82</f>
        <v>0</v>
      </c>
      <c r="AR82" s="148">
        <f>GDAM_PXI!O82</f>
        <v>0</v>
      </c>
      <c r="AS82">
        <f>HPX!I82</f>
        <v>0</v>
      </c>
      <c r="AT82">
        <f>HPX!O82</f>
        <v>0</v>
      </c>
    </row>
    <row r="83" spans="1:46">
      <c r="A83" t="s">
        <v>125</v>
      </c>
      <c r="D83">
        <f>TWEPL!Q83</f>
        <v>6.0191400000000002</v>
      </c>
      <c r="E83">
        <f>GT_NG!Q83</f>
        <v>8.1177197416456046</v>
      </c>
      <c r="F83">
        <f>GT_Spot!Q83</f>
        <v>0</v>
      </c>
      <c r="G83">
        <f>PPCL_NG!Q83</f>
        <v>0</v>
      </c>
      <c r="H83">
        <f>PPCL_Spot!Q83</f>
        <v>0</v>
      </c>
      <c r="I83">
        <f>Bawana_NG!Q83</f>
        <v>45.002032244953256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BYPL_ISGS_exbus!DM83</f>
        <v>648.47388654111512</v>
      </c>
      <c r="P83" s="36">
        <v>67.940000000000012</v>
      </c>
      <c r="Q83" s="36">
        <v>9.6113222344523948</v>
      </c>
      <c r="R83" s="38">
        <v>0</v>
      </c>
      <c r="S83" s="38">
        <v>0</v>
      </c>
      <c r="T83" s="37">
        <f>SUMPRODUCT(LTA!J83:AN83,LTA!J$101:AN$101,LTA!J$104:AN$104)</f>
        <v>8.33</v>
      </c>
      <c r="U83" s="37">
        <f>SUMPRODUCT(LTA!J83:AN83,LTA!J$102:AN$102,LTA!J$104:AN$104)</f>
        <v>104.89999999999999</v>
      </c>
      <c r="V83" s="66">
        <f>SUMPRODUCT(MTOA!B83:G83,MTOA!B$102:G$102,MTOA!B$104:G$104)</f>
        <v>0</v>
      </c>
      <c r="W83" s="66">
        <f>SUMPRODUCT(MTOA!B83:G83,MTOA!B$101:G$101,MTOA!B$104:G$104)</f>
        <v>0</v>
      </c>
      <c r="X83">
        <v>0</v>
      </c>
      <c r="Y83" s="34">
        <f>IEX!I83</f>
        <v>0</v>
      </c>
      <c r="Z83" s="34">
        <f>IEX!O83</f>
        <v>0</v>
      </c>
      <c r="AA83" s="75">
        <f>STOA!I83</f>
        <v>0</v>
      </c>
      <c r="AB83" s="75">
        <f>-STOA!O83</f>
        <v>-225</v>
      </c>
      <c r="AC83">
        <f t="shared" si="3"/>
        <v>9.5332449345022372</v>
      </c>
      <c r="AD83">
        <f t="shared" si="4"/>
        <v>673.4708558276642</v>
      </c>
      <c r="AE83">
        <f>'IDT-1'!C83</f>
        <v>-34</v>
      </c>
      <c r="AF83" s="24"/>
      <c r="AG83">
        <f t="shared" si="5"/>
        <v>639.4708558276642</v>
      </c>
      <c r="AI83" s="34">
        <f>PXIL!I83</f>
        <v>0</v>
      </c>
      <c r="AJ83" s="34">
        <f>PXIL!O83</f>
        <v>0</v>
      </c>
      <c r="AK83" s="34">
        <f>RTM_IEX!I83</f>
        <v>9.61</v>
      </c>
      <c r="AL83" s="34">
        <f>RTM_IEX!O83</f>
        <v>0</v>
      </c>
      <c r="AM83" s="34">
        <f>RTM_PXI!I83</f>
        <v>0</v>
      </c>
      <c r="AN83" s="34">
        <f>RTM_PXI!O83</f>
        <v>0</v>
      </c>
      <c r="AO83" s="148">
        <f>GDAM_IEX!I83</f>
        <v>0</v>
      </c>
      <c r="AP83" s="148">
        <f>GDAM_IEX!O83</f>
        <v>0</v>
      </c>
      <c r="AQ83" s="148">
        <f>GDAM_PXI!I83</f>
        <v>0</v>
      </c>
      <c r="AR83" s="148">
        <f>GDAM_PXI!O83</f>
        <v>0</v>
      </c>
      <c r="AS83">
        <f>HPX!I83</f>
        <v>0</v>
      </c>
      <c r="AT83">
        <f>HPX!O83</f>
        <v>0</v>
      </c>
    </row>
    <row r="84" spans="1:46">
      <c r="A84" t="s">
        <v>126</v>
      </c>
      <c r="D84">
        <f>TWEPL!Q84</f>
        <v>6.0191400000000002</v>
      </c>
      <c r="E84">
        <f>GT_NG!Q84</f>
        <v>8.1177197416456046</v>
      </c>
      <c r="F84">
        <f>GT_Spot!Q84</f>
        <v>0</v>
      </c>
      <c r="G84">
        <f>PPCL_NG!Q84</f>
        <v>0</v>
      </c>
      <c r="H84">
        <f>PPCL_Spot!Q84</f>
        <v>0</v>
      </c>
      <c r="I84">
        <f>Bawana_NG!Q84</f>
        <v>45.002032244953256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BYPL_ISGS_exbus!DM84</f>
        <v>632.71641763791263</v>
      </c>
      <c r="P84" s="36">
        <v>67.940000000000012</v>
      </c>
      <c r="Q84" s="36">
        <v>9.6113222344523948</v>
      </c>
      <c r="R84" s="38">
        <v>0</v>
      </c>
      <c r="S84" s="38">
        <v>0</v>
      </c>
      <c r="T84" s="37">
        <f>SUMPRODUCT(LTA!J84:AN84,LTA!J$101:AN$101,LTA!J$104:AN$104)</f>
        <v>8.33</v>
      </c>
      <c r="U84" s="37">
        <f>SUMPRODUCT(LTA!J84:AN84,LTA!J$102:AN$102,LTA!J$104:AN$104)</f>
        <v>104.8</v>
      </c>
      <c r="V84" s="66">
        <f>SUMPRODUCT(MTOA!B84:G84,MTOA!B$102:G$102,MTOA!B$104:G$104)</f>
        <v>0</v>
      </c>
      <c r="W84" s="66">
        <f>SUMPRODUCT(MTOA!B84:G84,MTOA!B$101:G$101,MTOA!B$104:G$104)</f>
        <v>0</v>
      </c>
      <c r="X84">
        <v>0</v>
      </c>
      <c r="Y84" s="34">
        <f>IEX!I84</f>
        <v>0</v>
      </c>
      <c r="Z84" s="34">
        <f>IEX!O84</f>
        <v>0</v>
      </c>
      <c r="AA84" s="75">
        <f>STOA!I84</f>
        <v>0</v>
      </c>
      <c r="AB84" s="75">
        <f>-STOA!O84</f>
        <v>-225</v>
      </c>
      <c r="AC84">
        <f t="shared" si="3"/>
        <v>9.4000421957153364</v>
      </c>
      <c r="AD84">
        <f t="shared" si="4"/>
        <v>657.74658966324864</v>
      </c>
      <c r="AE84">
        <f>'IDT-1'!C84</f>
        <v>-35</v>
      </c>
      <c r="AF84" s="24"/>
      <c r="AG84">
        <f t="shared" si="5"/>
        <v>622.74658966324864</v>
      </c>
      <c r="AI84" s="34">
        <f>PXIL!I84</f>
        <v>0</v>
      </c>
      <c r="AJ84" s="34">
        <f>PXIL!O84</f>
        <v>0</v>
      </c>
      <c r="AK84" s="34">
        <f>RTM_IEX!I84</f>
        <v>9.61</v>
      </c>
      <c r="AL84" s="34">
        <f>RTM_IEX!O84</f>
        <v>0</v>
      </c>
      <c r="AM84" s="34">
        <f>RTM_PXI!I84</f>
        <v>0</v>
      </c>
      <c r="AN84" s="34">
        <f>RTM_PXI!O84</f>
        <v>0</v>
      </c>
      <c r="AO84" s="148">
        <f>GDAM_IEX!I84</f>
        <v>0</v>
      </c>
      <c r="AP84" s="148">
        <f>GDAM_IEX!O84</f>
        <v>0</v>
      </c>
      <c r="AQ84" s="148">
        <f>GDAM_PXI!I84</f>
        <v>0</v>
      </c>
      <c r="AR84" s="148">
        <f>GDAM_PXI!O84</f>
        <v>0</v>
      </c>
      <c r="AS84">
        <f>HPX!I84</f>
        <v>0</v>
      </c>
      <c r="AT84">
        <f>HPX!O84</f>
        <v>0</v>
      </c>
    </row>
    <row r="85" spans="1:46">
      <c r="A85" t="s">
        <v>127</v>
      </c>
      <c r="D85">
        <f>TWEPL!Q85</f>
        <v>6.0191400000000002</v>
      </c>
      <c r="E85">
        <f>GT_NG!Q85</f>
        <v>8.1177197416456046</v>
      </c>
      <c r="F85">
        <f>GT_Spot!Q85</f>
        <v>0</v>
      </c>
      <c r="G85">
        <f>PPCL_NG!Q85</f>
        <v>0</v>
      </c>
      <c r="H85">
        <f>PPCL_Spot!Q85</f>
        <v>0</v>
      </c>
      <c r="I85">
        <f>Bawana_NG!Q85</f>
        <v>45.002032244953256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BYPL_ISGS_exbus!DM85</f>
        <v>628.15483067502521</v>
      </c>
      <c r="P85" s="36">
        <v>67.940000000000012</v>
      </c>
      <c r="Q85" s="36">
        <v>9.6099999999999977</v>
      </c>
      <c r="R85" s="38">
        <v>0</v>
      </c>
      <c r="S85" s="38">
        <v>0</v>
      </c>
      <c r="T85" s="37">
        <f>SUMPRODUCT(LTA!J85:AN85,LTA!J$101:AN$101,LTA!J$104:AN$104)</f>
        <v>8.33</v>
      </c>
      <c r="U85" s="37">
        <f>SUMPRODUCT(LTA!J85:AN85,LTA!J$102:AN$102,LTA!J$104:AN$104)</f>
        <v>72.319999999999993</v>
      </c>
      <c r="V85" s="66">
        <f>SUMPRODUCT(MTOA!B85:G85,MTOA!B$102:G$102,MTOA!B$104:G$104)</f>
        <v>0</v>
      </c>
      <c r="W85" s="66">
        <f>SUMPRODUCT(MTOA!B85:G85,MTOA!B$101:G$101,MTOA!B$104:G$104)</f>
        <v>0</v>
      </c>
      <c r="X85">
        <v>0</v>
      </c>
      <c r="Y85" s="34">
        <f>IEX!I85</f>
        <v>0</v>
      </c>
      <c r="Z85" s="34">
        <f>IEX!O85</f>
        <v>0</v>
      </c>
      <c r="AA85" s="75">
        <f>STOA!I85</f>
        <v>0</v>
      </c>
      <c r="AB85" s="75">
        <f>-STOA!O85</f>
        <v>-225</v>
      </c>
      <c r="AC85">
        <f t="shared" si="3"/>
        <v>9.0081577584576831</v>
      </c>
      <c r="AD85">
        <f t="shared" si="4"/>
        <v>611.48556490316651</v>
      </c>
      <c r="AE85">
        <f>'IDT-1'!C85</f>
        <v>0</v>
      </c>
      <c r="AF85" s="24"/>
      <c r="AG85">
        <f t="shared" si="5"/>
        <v>611.48556490316651</v>
      </c>
      <c r="AI85" s="34">
        <f>PXIL!I85</f>
        <v>0</v>
      </c>
      <c r="AJ85" s="34">
        <f>PXIL!O85</f>
        <v>0</v>
      </c>
      <c r="AK85" s="34">
        <f>RTM_IEX!I85</f>
        <v>0</v>
      </c>
      <c r="AL85" s="34">
        <f>RTM_IEX!O85</f>
        <v>0</v>
      </c>
      <c r="AM85" s="34">
        <f>RTM_PXI!I85</f>
        <v>0</v>
      </c>
      <c r="AN85" s="34">
        <f>RTM_PXI!O85</f>
        <v>0</v>
      </c>
      <c r="AO85" s="148">
        <f>GDAM_IEX!I85</f>
        <v>0</v>
      </c>
      <c r="AP85" s="148">
        <f>GDAM_IEX!O85</f>
        <v>0</v>
      </c>
      <c r="AQ85" s="148">
        <f>GDAM_PXI!I85</f>
        <v>0</v>
      </c>
      <c r="AR85" s="148">
        <f>GDAM_PXI!O85</f>
        <v>0</v>
      </c>
      <c r="AS85">
        <f>HPX!I85</f>
        <v>0</v>
      </c>
      <c r="AT85">
        <f>HPX!O85</f>
        <v>0</v>
      </c>
    </row>
    <row r="86" spans="1:46">
      <c r="A86" t="s">
        <v>128</v>
      </c>
      <c r="D86">
        <f>TWEPL!Q86</f>
        <v>6.0191400000000002</v>
      </c>
      <c r="E86">
        <f>GT_NG!Q86</f>
        <v>8.1177197416456046</v>
      </c>
      <c r="F86">
        <f>GT_Spot!Q86</f>
        <v>0</v>
      </c>
      <c r="G86">
        <f>PPCL_NG!Q86</f>
        <v>0</v>
      </c>
      <c r="H86">
        <f>PPCL_Spot!Q86</f>
        <v>0</v>
      </c>
      <c r="I86">
        <f>Bawana_NG!Q86</f>
        <v>45.002032244953256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BYPL_ISGS_exbus!DM86</f>
        <v>629.55808616048864</v>
      </c>
      <c r="P86" s="36">
        <v>67.940000000000012</v>
      </c>
      <c r="Q86" s="36">
        <v>9.6099999999999977</v>
      </c>
      <c r="R86" s="38">
        <v>0</v>
      </c>
      <c r="S86" s="38">
        <v>0</v>
      </c>
      <c r="T86" s="37">
        <f>SUMPRODUCT(LTA!J86:AN86,LTA!J$101:AN$101,LTA!J$104:AN$104)</f>
        <v>8.33</v>
      </c>
      <c r="U86" s="37">
        <f>SUMPRODUCT(LTA!J86:AN86,LTA!J$102:AN$102,LTA!J$104:AN$104)</f>
        <v>62.56</v>
      </c>
      <c r="V86" s="66">
        <f>SUMPRODUCT(MTOA!B86:G86,MTOA!B$102:G$102,MTOA!B$104:G$104)</f>
        <v>0</v>
      </c>
      <c r="W86" s="66">
        <f>SUMPRODUCT(MTOA!B86:G86,MTOA!B$101:G$101,MTOA!B$104:G$104)</f>
        <v>0</v>
      </c>
      <c r="X86">
        <v>0</v>
      </c>
      <c r="Y86" s="34">
        <f>IEX!I86</f>
        <v>0</v>
      </c>
      <c r="Z86" s="34">
        <f>IEX!O86</f>
        <v>-1</v>
      </c>
      <c r="AA86" s="75">
        <f>STOA!I86</f>
        <v>0</v>
      </c>
      <c r="AB86" s="75">
        <f>-STOA!O86</f>
        <v>-225</v>
      </c>
      <c r="AC86">
        <f t="shared" si="3"/>
        <v>8.9464322622604637</v>
      </c>
      <c r="AD86">
        <f t="shared" si="4"/>
        <v>602.19054588482709</v>
      </c>
      <c r="AE86">
        <f>'IDT-1'!C86</f>
        <v>-11</v>
      </c>
      <c r="AF86" s="24"/>
      <c r="AG86">
        <f t="shared" si="5"/>
        <v>591.19054588482709</v>
      </c>
      <c r="AI86" s="34">
        <f>PXIL!I86</f>
        <v>0</v>
      </c>
      <c r="AJ86" s="34">
        <f>PXIL!O86</f>
        <v>0</v>
      </c>
      <c r="AK86" s="34">
        <f>RTM_IEX!I86</f>
        <v>0</v>
      </c>
      <c r="AL86" s="34">
        <f>RTM_IEX!O86</f>
        <v>0</v>
      </c>
      <c r="AM86" s="34">
        <f>RTM_PXI!I86</f>
        <v>0</v>
      </c>
      <c r="AN86" s="34">
        <f>RTM_PXI!O86</f>
        <v>0</v>
      </c>
      <c r="AO86" s="148">
        <f>GDAM_IEX!I86</f>
        <v>0</v>
      </c>
      <c r="AP86" s="148">
        <f>GDAM_IEX!O86</f>
        <v>0</v>
      </c>
      <c r="AQ86" s="148">
        <f>GDAM_PXI!I86</f>
        <v>0</v>
      </c>
      <c r="AR86" s="148">
        <f>GDAM_PXI!O86</f>
        <v>0</v>
      </c>
      <c r="AS86">
        <f>HPX!I86</f>
        <v>0</v>
      </c>
      <c r="AT86">
        <f>HPX!O86</f>
        <v>0</v>
      </c>
    </row>
    <row r="87" spans="1:46">
      <c r="A87" t="s">
        <v>129</v>
      </c>
      <c r="D87">
        <f>TWEPL!Q87</f>
        <v>6.0191400000000002</v>
      </c>
      <c r="E87">
        <f>GT_NG!Q87</f>
        <v>8.1177197416456046</v>
      </c>
      <c r="F87">
        <f>GT_Spot!Q87</f>
        <v>0</v>
      </c>
      <c r="G87">
        <f>PPCL_NG!Q87</f>
        <v>0</v>
      </c>
      <c r="H87">
        <f>PPCL_Spot!Q87</f>
        <v>0</v>
      </c>
      <c r="I87">
        <f>Bawana_NG!Q87</f>
        <v>45.002032244953256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BYPL_ISGS_exbus!DM87</f>
        <v>624.92132304152108</v>
      </c>
      <c r="P87" s="36">
        <v>52.87</v>
      </c>
      <c r="Q87" s="36">
        <v>9.6099999999999977</v>
      </c>
      <c r="R87" s="38">
        <v>0</v>
      </c>
      <c r="S87" s="38">
        <v>0</v>
      </c>
      <c r="T87" s="37">
        <f>SUMPRODUCT(LTA!J87:AN87,LTA!J$101:AN$101,LTA!J$104:AN$104)</f>
        <v>8.33</v>
      </c>
      <c r="U87" s="37">
        <f>SUMPRODUCT(LTA!J87:AN87,LTA!J$102:AN$102,LTA!J$104:AN$104)</f>
        <v>49.78</v>
      </c>
      <c r="V87" s="66">
        <f>SUMPRODUCT(MTOA!B87:G87,MTOA!B$102:G$102,MTOA!B$104:G$104)</f>
        <v>0</v>
      </c>
      <c r="W87" s="66">
        <f>SUMPRODUCT(MTOA!B87:G87,MTOA!B$101:G$101,MTOA!B$104:G$104)</f>
        <v>0</v>
      </c>
      <c r="X87">
        <v>0</v>
      </c>
      <c r="Y87" s="34">
        <f>IEX!I87</f>
        <v>0</v>
      </c>
      <c r="Z87" s="34">
        <f>IEX!O87</f>
        <v>0</v>
      </c>
      <c r="AA87" s="75">
        <f>STOA!I87</f>
        <v>0</v>
      </c>
      <c r="AB87" s="75">
        <f>-STOA!O87</f>
        <v>-225</v>
      </c>
      <c r="AC87">
        <f t="shared" si="3"/>
        <v>8.6650722943362481</v>
      </c>
      <c r="AD87">
        <f t="shared" si="4"/>
        <v>570.98514273378373</v>
      </c>
      <c r="AE87">
        <f>'IDT-1'!C87</f>
        <v>0</v>
      </c>
      <c r="AF87" s="24"/>
      <c r="AG87">
        <f t="shared" si="5"/>
        <v>570.98514273378373</v>
      </c>
      <c r="AI87" s="34">
        <f>PXIL!I87</f>
        <v>0</v>
      </c>
      <c r="AJ87" s="34">
        <f>PXIL!O87</f>
        <v>0</v>
      </c>
      <c r="AK87" s="34">
        <f>RTM_IEX!I87</f>
        <v>0</v>
      </c>
      <c r="AL87" s="34">
        <f>RTM_IEX!O87</f>
        <v>0</v>
      </c>
      <c r="AM87" s="34">
        <f>RTM_PXI!I87</f>
        <v>0</v>
      </c>
      <c r="AN87" s="34">
        <f>RTM_PXI!O87</f>
        <v>0</v>
      </c>
      <c r="AO87" s="148">
        <f>GDAM_IEX!I87</f>
        <v>0</v>
      </c>
      <c r="AP87" s="148">
        <f>GDAM_IEX!O87</f>
        <v>0</v>
      </c>
      <c r="AQ87" s="148">
        <f>GDAM_PXI!I87</f>
        <v>0</v>
      </c>
      <c r="AR87" s="148">
        <f>GDAM_PXI!O87</f>
        <v>0</v>
      </c>
      <c r="AS87">
        <f>HPX!I87</f>
        <v>0</v>
      </c>
      <c r="AT87">
        <f>HPX!O87</f>
        <v>0</v>
      </c>
    </row>
    <row r="88" spans="1:46">
      <c r="A88" t="s">
        <v>130</v>
      </c>
      <c r="D88">
        <f>TWEPL!Q88</f>
        <v>6.0191400000000002</v>
      </c>
      <c r="E88">
        <f>GT_NG!Q88</f>
        <v>8.1177197416456046</v>
      </c>
      <c r="F88">
        <f>GT_Spot!Q88</f>
        <v>0</v>
      </c>
      <c r="G88">
        <f>PPCL_NG!Q88</f>
        <v>0</v>
      </c>
      <c r="H88">
        <f>PPCL_Spot!Q88</f>
        <v>0</v>
      </c>
      <c r="I88">
        <f>Bawana_NG!Q88</f>
        <v>45.002032244953256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BYPL_ISGS_exbus!DM88</f>
        <v>627.2024056344361</v>
      </c>
      <c r="P88" s="36">
        <v>43.260000000000005</v>
      </c>
      <c r="Q88" s="36">
        <v>9.6099999999999977</v>
      </c>
      <c r="R88" s="38">
        <v>0</v>
      </c>
      <c r="S88" s="38">
        <v>0</v>
      </c>
      <c r="T88" s="37">
        <f>SUMPRODUCT(LTA!J88:AN88,LTA!J$101:AN$101,LTA!J$104:AN$104)</f>
        <v>8.33</v>
      </c>
      <c r="U88" s="37">
        <f>SUMPRODUCT(LTA!J88:AN88,LTA!J$102:AN$102,LTA!J$104:AN$104)</f>
        <v>49.480000000000004</v>
      </c>
      <c r="V88" s="66">
        <f>SUMPRODUCT(MTOA!B88:G88,MTOA!B$102:G$102,MTOA!B$104:G$104)</f>
        <v>0</v>
      </c>
      <c r="W88" s="66">
        <f>SUMPRODUCT(MTOA!B88:G88,MTOA!B$101:G$101,MTOA!B$104:G$104)</f>
        <v>0</v>
      </c>
      <c r="X88">
        <v>0</v>
      </c>
      <c r="Y88" s="34">
        <f>IEX!I88</f>
        <v>0</v>
      </c>
      <c r="Z88" s="34">
        <f>IEX!O88</f>
        <v>0</v>
      </c>
      <c r="AA88" s="75">
        <f>STOA!I88</f>
        <v>0</v>
      </c>
      <c r="AB88" s="75">
        <f>-STOA!O88</f>
        <v>-225</v>
      </c>
      <c r="AC88">
        <f t="shared" si="3"/>
        <v>8.6009893881167336</v>
      </c>
      <c r="AD88">
        <f t="shared" si="4"/>
        <v>563.42030823291827</v>
      </c>
      <c r="AE88">
        <f>'IDT-1'!C88</f>
        <v>-5</v>
      </c>
      <c r="AF88" s="24"/>
      <c r="AG88">
        <f t="shared" si="5"/>
        <v>558.42030823291827</v>
      </c>
      <c r="AI88" s="34">
        <f>PXIL!I88</f>
        <v>0</v>
      </c>
      <c r="AJ88" s="34">
        <f>PXIL!O88</f>
        <v>0</v>
      </c>
      <c r="AK88" s="34">
        <f>RTM_IEX!I88</f>
        <v>0</v>
      </c>
      <c r="AL88" s="34">
        <f>RTM_IEX!O88</f>
        <v>0</v>
      </c>
      <c r="AM88" s="34">
        <f>RTM_PXI!I88</f>
        <v>0</v>
      </c>
      <c r="AN88" s="34">
        <f>RTM_PXI!O88</f>
        <v>0</v>
      </c>
      <c r="AO88" s="148">
        <f>GDAM_IEX!I88</f>
        <v>0</v>
      </c>
      <c r="AP88" s="148">
        <f>GDAM_IEX!O88</f>
        <v>0</v>
      </c>
      <c r="AQ88" s="148">
        <f>GDAM_PXI!I88</f>
        <v>0</v>
      </c>
      <c r="AR88" s="148">
        <f>GDAM_PXI!O88</f>
        <v>0</v>
      </c>
      <c r="AS88">
        <f>HPX!I88</f>
        <v>0</v>
      </c>
      <c r="AT88">
        <f>HPX!O88</f>
        <v>0</v>
      </c>
    </row>
    <row r="89" spans="1:46">
      <c r="A89" t="s">
        <v>131</v>
      </c>
      <c r="D89">
        <f>TWEPL!Q89</f>
        <v>6.0191400000000002</v>
      </c>
      <c r="E89">
        <f>GT_NG!Q89</f>
        <v>8.1177197416456046</v>
      </c>
      <c r="F89">
        <f>GT_Spot!Q89</f>
        <v>0</v>
      </c>
      <c r="G89">
        <f>PPCL_NG!Q89</f>
        <v>0</v>
      </c>
      <c r="H89">
        <f>PPCL_Spot!Q89</f>
        <v>0</v>
      </c>
      <c r="I89">
        <f>Bawana_NG!Q89</f>
        <v>45.002032244953256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BYPL_ISGS_exbus!DM89</f>
        <v>635.45690271346211</v>
      </c>
      <c r="P89" s="36">
        <v>43.260000000000005</v>
      </c>
      <c r="Q89" s="36">
        <v>9.6099999999999977</v>
      </c>
      <c r="R89" s="38">
        <v>0</v>
      </c>
      <c r="S89" s="38">
        <v>0</v>
      </c>
      <c r="T89" s="37">
        <f>SUMPRODUCT(LTA!J89:AN89,LTA!J$101:AN$101,LTA!J$104:AN$104)</f>
        <v>8.33</v>
      </c>
      <c r="U89" s="37">
        <f>SUMPRODUCT(LTA!J89:AN89,LTA!J$102:AN$102,LTA!J$104:AN$104)</f>
        <v>49.480000000000004</v>
      </c>
      <c r="V89" s="66">
        <f>SUMPRODUCT(MTOA!B89:G89,MTOA!B$102:G$102,MTOA!B$104:G$104)</f>
        <v>0</v>
      </c>
      <c r="W89" s="66">
        <f>SUMPRODUCT(MTOA!B89:G89,MTOA!B$101:G$101,MTOA!B$104:G$104)</f>
        <v>0</v>
      </c>
      <c r="X89">
        <v>0</v>
      </c>
      <c r="Y89" s="34">
        <f>IEX!I89</f>
        <v>0</v>
      </c>
      <c r="Z89" s="34">
        <f>IEX!O89</f>
        <v>-11</v>
      </c>
      <c r="AA89" s="75">
        <f>STOA!I89</f>
        <v>0</v>
      </c>
      <c r="AB89" s="75">
        <f>-STOA!O89</f>
        <v>-225</v>
      </c>
      <c r="AC89">
        <f t="shared" si="3"/>
        <v>8.8482214758032232</v>
      </c>
      <c r="AD89">
        <f t="shared" si="4"/>
        <v>550.4275732242578</v>
      </c>
      <c r="AE89">
        <f>'IDT-1'!C89</f>
        <v>-3.81</v>
      </c>
      <c r="AF89" s="24"/>
      <c r="AG89">
        <f t="shared" si="5"/>
        <v>546.61757322425785</v>
      </c>
      <c r="AI89" s="34">
        <f>PXIL!I89</f>
        <v>0</v>
      </c>
      <c r="AJ89" s="34">
        <f>PXIL!O89</f>
        <v>0</v>
      </c>
      <c r="AK89" s="34">
        <f>RTM_IEX!I89</f>
        <v>0</v>
      </c>
      <c r="AL89" s="34">
        <f>RTM_IEX!O89</f>
        <v>-10</v>
      </c>
      <c r="AM89" s="34">
        <f>RTM_PXI!I89</f>
        <v>0</v>
      </c>
      <c r="AN89" s="34">
        <f>RTM_PXI!O89</f>
        <v>0</v>
      </c>
      <c r="AO89" s="148">
        <f>GDAM_IEX!I89</f>
        <v>0</v>
      </c>
      <c r="AP89" s="148">
        <f>GDAM_IEX!O89</f>
        <v>0</v>
      </c>
      <c r="AQ89" s="148">
        <f>GDAM_PXI!I89</f>
        <v>0</v>
      </c>
      <c r="AR89" s="148">
        <f>GDAM_PXI!O89</f>
        <v>0</v>
      </c>
      <c r="AS89">
        <f>HPX!I89</f>
        <v>0</v>
      </c>
      <c r="AT89">
        <f>HPX!O89</f>
        <v>0</v>
      </c>
    </row>
    <row r="90" spans="1:46">
      <c r="A90" t="s">
        <v>132</v>
      </c>
      <c r="D90">
        <f>TWEPL!Q90</f>
        <v>6.0191400000000002</v>
      </c>
      <c r="E90">
        <f>GT_NG!Q90</f>
        <v>8.1177197416456046</v>
      </c>
      <c r="F90">
        <f>GT_Spot!Q90</f>
        <v>0</v>
      </c>
      <c r="G90">
        <f>PPCL_NG!Q90</f>
        <v>0</v>
      </c>
      <c r="H90">
        <f>PPCL_Spot!Q90</f>
        <v>0</v>
      </c>
      <c r="I90">
        <f>Bawana_NG!Q90</f>
        <v>45.002032244953256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BYPL_ISGS_exbus!DM90</f>
        <v>636.01411601735811</v>
      </c>
      <c r="P90" s="36">
        <v>43.260000000000005</v>
      </c>
      <c r="Q90" s="36">
        <v>9.6099999999999977</v>
      </c>
      <c r="R90" s="38">
        <v>0</v>
      </c>
      <c r="S90" s="38">
        <v>0</v>
      </c>
      <c r="T90" s="37">
        <f>SUMPRODUCT(LTA!J90:AN90,LTA!J$101:AN$101,LTA!J$104:AN$104)</f>
        <v>8.33</v>
      </c>
      <c r="U90" s="37">
        <f>SUMPRODUCT(LTA!J90:AN90,LTA!J$102:AN$102,LTA!J$104:AN$104)</f>
        <v>49.480000000000004</v>
      </c>
      <c r="V90" s="66">
        <f>SUMPRODUCT(MTOA!B90:G90,MTOA!B$102:G$102,MTOA!B$104:G$104)</f>
        <v>0</v>
      </c>
      <c r="W90" s="66">
        <f>SUMPRODUCT(MTOA!B90:G90,MTOA!B$101:G$101,MTOA!B$104:G$104)</f>
        <v>0</v>
      </c>
      <c r="X90">
        <v>0</v>
      </c>
      <c r="Y90" s="34">
        <f>IEX!I90</f>
        <v>0</v>
      </c>
      <c r="Z90" s="34">
        <f>IEX!O90</f>
        <v>-26</v>
      </c>
      <c r="AA90" s="75">
        <f>STOA!I90</f>
        <v>0</v>
      </c>
      <c r="AB90" s="75">
        <f>-STOA!O90</f>
        <v>-225</v>
      </c>
      <c r="AC90">
        <f t="shared" si="3"/>
        <v>8.9799694334292859</v>
      </c>
      <c r="AD90">
        <f t="shared" si="4"/>
        <v>535.85303857052781</v>
      </c>
      <c r="AE90">
        <f>'IDT-1'!C90</f>
        <v>0</v>
      </c>
      <c r="AF90" s="24"/>
      <c r="AG90">
        <f t="shared" si="5"/>
        <v>535.85303857052781</v>
      </c>
      <c r="AI90" s="34">
        <f>PXIL!I90</f>
        <v>0</v>
      </c>
      <c r="AJ90" s="34">
        <f>PXIL!O90</f>
        <v>0</v>
      </c>
      <c r="AK90" s="34">
        <f>RTM_IEX!I90</f>
        <v>0</v>
      </c>
      <c r="AL90" s="34">
        <f>RTM_IEX!O90</f>
        <v>-10</v>
      </c>
      <c r="AM90" s="34">
        <f>RTM_PXI!I90</f>
        <v>0</v>
      </c>
      <c r="AN90" s="34">
        <f>RTM_PXI!O90</f>
        <v>0</v>
      </c>
      <c r="AO90" s="148">
        <f>GDAM_IEX!I90</f>
        <v>0</v>
      </c>
      <c r="AP90" s="148">
        <f>GDAM_IEX!O90</f>
        <v>0</v>
      </c>
      <c r="AQ90" s="148">
        <f>GDAM_PXI!I90</f>
        <v>0</v>
      </c>
      <c r="AR90" s="148">
        <f>GDAM_PXI!O90</f>
        <v>0</v>
      </c>
      <c r="AS90">
        <f>HPX!I90</f>
        <v>0</v>
      </c>
      <c r="AT90">
        <f>HPX!O90</f>
        <v>0</v>
      </c>
    </row>
    <row r="91" spans="1:46">
      <c r="A91" t="s">
        <v>133</v>
      </c>
      <c r="D91">
        <f>TWEPL!Q91</f>
        <v>6.0191400000000002</v>
      </c>
      <c r="E91">
        <f>GT_NG!Q91</f>
        <v>8.1177197416456046</v>
      </c>
      <c r="F91">
        <f>GT_Spot!Q91</f>
        <v>0</v>
      </c>
      <c r="G91">
        <f>PPCL_NG!Q91</f>
        <v>0</v>
      </c>
      <c r="H91">
        <f>PPCL_Spot!Q91</f>
        <v>0</v>
      </c>
      <c r="I91">
        <f>Bawana_NG!Q91</f>
        <v>45.002032244953256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BYPL_ISGS_exbus!DM91</f>
        <v>613.70284793460894</v>
      </c>
      <c r="P91" s="36">
        <v>31.72</v>
      </c>
      <c r="Q91" s="36">
        <v>9.6099999999999977</v>
      </c>
      <c r="R91" s="38">
        <v>0</v>
      </c>
      <c r="S91" s="38">
        <v>0</v>
      </c>
      <c r="T91" s="37">
        <f>SUMPRODUCT(LTA!J91:AN91,LTA!J$101:AN$101,LTA!J$104:AN$104)</f>
        <v>8.33</v>
      </c>
      <c r="U91" s="37">
        <f>SUMPRODUCT(LTA!J91:AN91,LTA!J$102:AN$102,LTA!J$104:AN$104)</f>
        <v>49.480000000000004</v>
      </c>
      <c r="V91" s="66">
        <f>SUMPRODUCT(MTOA!B91:G91,MTOA!B$102:G$102,MTOA!B$104:G$104)</f>
        <v>0</v>
      </c>
      <c r="W91" s="66">
        <f>SUMPRODUCT(MTOA!B91:G91,MTOA!B$101:G$101,MTOA!B$104:G$104)</f>
        <v>0</v>
      </c>
      <c r="X91">
        <v>0</v>
      </c>
      <c r="Y91" s="34">
        <f>IEX!I91</f>
        <v>0</v>
      </c>
      <c r="Z91" s="34">
        <f>IEX!O91</f>
        <v>0</v>
      </c>
      <c r="AA91" s="75">
        <f>STOA!I91</f>
        <v>0</v>
      </c>
      <c r="AB91" s="75">
        <f>-STOA!O91</f>
        <v>-250.49</v>
      </c>
      <c r="AC91">
        <f t="shared" si="3"/>
        <v>8.6912984910944999</v>
      </c>
      <c r="AD91">
        <f t="shared" si="4"/>
        <v>502.80044143011344</v>
      </c>
      <c r="AE91">
        <f>'IDT-1'!C91</f>
        <v>0</v>
      </c>
      <c r="AF91" s="24"/>
      <c r="AG91">
        <f t="shared" si="5"/>
        <v>502.80044143011344</v>
      </c>
      <c r="AI91" s="34">
        <f>PXIL!I91</f>
        <v>0</v>
      </c>
      <c r="AJ91" s="34">
        <f>PXIL!O91</f>
        <v>0</v>
      </c>
      <c r="AK91" s="34">
        <f>RTM_IEX!I91</f>
        <v>0</v>
      </c>
      <c r="AL91" s="34">
        <f>RTM_IEX!O91</f>
        <v>-10</v>
      </c>
      <c r="AM91" s="34">
        <f>RTM_PXI!I91</f>
        <v>0</v>
      </c>
      <c r="AN91" s="34">
        <f>RTM_PXI!O91</f>
        <v>0</v>
      </c>
      <c r="AO91" s="148">
        <f>GDAM_IEX!I91</f>
        <v>0</v>
      </c>
      <c r="AP91" s="148">
        <f>GDAM_IEX!O91</f>
        <v>0</v>
      </c>
      <c r="AQ91" s="148">
        <f>GDAM_PXI!I91</f>
        <v>0</v>
      </c>
      <c r="AR91" s="148">
        <f>GDAM_PXI!O91</f>
        <v>0</v>
      </c>
      <c r="AS91">
        <f>HPX!I91</f>
        <v>0</v>
      </c>
      <c r="AT91">
        <f>HPX!O91</f>
        <v>0</v>
      </c>
    </row>
    <row r="92" spans="1:46">
      <c r="A92" t="s">
        <v>134</v>
      </c>
      <c r="D92">
        <f>TWEPL!Q92</f>
        <v>6.0191400000000002</v>
      </c>
      <c r="E92">
        <f>GT_NG!Q92</f>
        <v>8.1177197416456046</v>
      </c>
      <c r="F92">
        <f>GT_Spot!Q92</f>
        <v>0</v>
      </c>
      <c r="G92">
        <f>PPCL_NG!Q92</f>
        <v>0</v>
      </c>
      <c r="H92">
        <f>PPCL_Spot!Q92</f>
        <v>0</v>
      </c>
      <c r="I92">
        <f>Bawana_NG!Q92</f>
        <v>45.002032244953256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BYPL_ISGS_exbus!DM92</f>
        <v>613.70284793460894</v>
      </c>
      <c r="P92" s="36">
        <v>31.72</v>
      </c>
      <c r="Q92" s="36">
        <v>9.6099999999999977</v>
      </c>
      <c r="R92" s="38">
        <v>0</v>
      </c>
      <c r="S92" s="38">
        <v>0</v>
      </c>
      <c r="T92" s="37">
        <f>SUMPRODUCT(LTA!J92:AN92,LTA!J$101:AN$101,LTA!J$104:AN$104)</f>
        <v>8.33</v>
      </c>
      <c r="U92" s="37">
        <f>SUMPRODUCT(LTA!J92:AN92,LTA!J$102:AN$102,LTA!J$104:AN$104)</f>
        <v>49.480000000000004</v>
      </c>
      <c r="V92" s="66">
        <f>SUMPRODUCT(MTOA!B92:G92,MTOA!B$102:G$102,MTOA!B$104:G$104)</f>
        <v>0</v>
      </c>
      <c r="W92" s="66">
        <f>SUMPRODUCT(MTOA!B92:G92,MTOA!B$101:G$101,MTOA!B$104:G$104)</f>
        <v>0</v>
      </c>
      <c r="X92">
        <v>0</v>
      </c>
      <c r="Y92" s="34">
        <f>IEX!I92</f>
        <v>0</v>
      </c>
      <c r="Z92" s="34">
        <f>IEX!O92</f>
        <v>-10</v>
      </c>
      <c r="AA92" s="75">
        <f>STOA!I92</f>
        <v>0</v>
      </c>
      <c r="AB92" s="75">
        <f>-STOA!O92</f>
        <v>-250.49</v>
      </c>
      <c r="AC92">
        <f t="shared" si="3"/>
        <v>8.7760100683433908</v>
      </c>
      <c r="AD92">
        <f t="shared" si="4"/>
        <v>492.71572985286451</v>
      </c>
      <c r="AE92">
        <f>'IDT-1'!C92</f>
        <v>0</v>
      </c>
      <c r="AF92" s="24"/>
      <c r="AG92">
        <f t="shared" si="5"/>
        <v>492.71572985286451</v>
      </c>
      <c r="AI92" s="34">
        <f>PXIL!I92</f>
        <v>0</v>
      </c>
      <c r="AJ92" s="34">
        <f>PXIL!O92</f>
        <v>0</v>
      </c>
      <c r="AK92" s="34">
        <f>RTM_IEX!I92</f>
        <v>0</v>
      </c>
      <c r="AL92" s="34">
        <f>RTM_IEX!O92</f>
        <v>-10</v>
      </c>
      <c r="AM92" s="34">
        <f>RTM_PXI!I92</f>
        <v>0</v>
      </c>
      <c r="AN92" s="34">
        <f>RTM_PXI!O92</f>
        <v>0</v>
      </c>
      <c r="AO92" s="148">
        <f>GDAM_IEX!I92</f>
        <v>0</v>
      </c>
      <c r="AP92" s="148">
        <f>GDAM_IEX!O92</f>
        <v>0</v>
      </c>
      <c r="AQ92" s="148">
        <f>GDAM_PXI!I92</f>
        <v>0</v>
      </c>
      <c r="AR92" s="148">
        <f>GDAM_PXI!O92</f>
        <v>0</v>
      </c>
      <c r="AS92">
        <f>HPX!I92</f>
        <v>0</v>
      </c>
      <c r="AT92">
        <f>HPX!O92</f>
        <v>0</v>
      </c>
    </row>
    <row r="93" spans="1:46">
      <c r="A93" t="s">
        <v>135</v>
      </c>
      <c r="D93">
        <f>TWEPL!Q93</f>
        <v>6.0191400000000002</v>
      </c>
      <c r="E93">
        <f>GT_NG!Q93</f>
        <v>8.1177197416456046</v>
      </c>
      <c r="F93">
        <f>GT_Spot!Q93</f>
        <v>0</v>
      </c>
      <c r="G93">
        <f>PPCL_NG!Q93</f>
        <v>0</v>
      </c>
      <c r="H93">
        <f>PPCL_Spot!Q93</f>
        <v>0</v>
      </c>
      <c r="I93">
        <f>Bawana_NG!Q93</f>
        <v>48.31776616892423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BYPL_ISGS_exbus!DM93</f>
        <v>614.21515892213768</v>
      </c>
      <c r="P93" s="36">
        <v>31.72</v>
      </c>
      <c r="Q93" s="36">
        <v>9.6099999999999977</v>
      </c>
      <c r="R93" s="38">
        <v>0</v>
      </c>
      <c r="S93" s="38">
        <v>0</v>
      </c>
      <c r="T93" s="37">
        <f>SUMPRODUCT(LTA!J93:AN93,LTA!J$101:AN$101,LTA!J$104:AN$104)</f>
        <v>8.33</v>
      </c>
      <c r="U93" s="37">
        <f>SUMPRODUCT(LTA!J93:AN93,LTA!J$102:AN$102,LTA!J$104:AN$104)</f>
        <v>49.480000000000004</v>
      </c>
      <c r="V93" s="66">
        <f>SUMPRODUCT(MTOA!B93:G93,MTOA!B$102:G$102,MTOA!B$104:G$104)</f>
        <v>0</v>
      </c>
      <c r="W93" s="66">
        <f>SUMPRODUCT(MTOA!B93:G93,MTOA!B$101:G$101,MTOA!B$104:G$104)</f>
        <v>0</v>
      </c>
      <c r="X93">
        <v>0</v>
      </c>
      <c r="Y93" s="34">
        <f>IEX!I93</f>
        <v>0</v>
      </c>
      <c r="Z93" s="34">
        <f>IEX!O93</f>
        <v>-30</v>
      </c>
      <c r="AA93" s="75">
        <f>STOA!I93</f>
        <v>0</v>
      </c>
      <c r="AB93" s="75">
        <f>-STOA!O93</f>
        <v>-250.49</v>
      </c>
      <c r="AC93">
        <f t="shared" si="3"/>
        <v>8.9775888000977684</v>
      </c>
      <c r="AD93">
        <f t="shared" si="4"/>
        <v>476.34219603260982</v>
      </c>
      <c r="AE93">
        <f>'IDT-1'!C93</f>
        <v>0</v>
      </c>
      <c r="AF93" s="24"/>
      <c r="AG93">
        <f t="shared" si="5"/>
        <v>476.34219603260982</v>
      </c>
      <c r="AI93" s="34">
        <f>PXIL!I93</f>
        <v>0</v>
      </c>
      <c r="AJ93" s="34">
        <f>PXIL!O93</f>
        <v>0</v>
      </c>
      <c r="AK93" s="34">
        <f>RTM_IEX!I93</f>
        <v>0</v>
      </c>
      <c r="AL93" s="34">
        <f>RTM_IEX!O93</f>
        <v>-10</v>
      </c>
      <c r="AM93" s="34">
        <f>RTM_PXI!I93</f>
        <v>0</v>
      </c>
      <c r="AN93" s="34">
        <f>RTM_PXI!O93</f>
        <v>0</v>
      </c>
      <c r="AO93" s="148">
        <f>GDAM_IEX!I93</f>
        <v>0</v>
      </c>
      <c r="AP93" s="148">
        <f>GDAM_IEX!O93</f>
        <v>0</v>
      </c>
      <c r="AQ93" s="148">
        <f>GDAM_PXI!I93</f>
        <v>0</v>
      </c>
      <c r="AR93" s="148">
        <f>GDAM_PXI!O93</f>
        <v>0</v>
      </c>
      <c r="AS93">
        <f>HPX!I93</f>
        <v>0</v>
      </c>
      <c r="AT93">
        <f>HPX!O93</f>
        <v>0</v>
      </c>
    </row>
    <row r="94" spans="1:46">
      <c r="A94" t="s">
        <v>136</v>
      </c>
      <c r="D94">
        <f>TWEPL!Q94</f>
        <v>6.0191400000000002</v>
      </c>
      <c r="E94">
        <f>GT_NG!Q94</f>
        <v>8.1177197416456046</v>
      </c>
      <c r="F94">
        <f>GT_Spot!Q94</f>
        <v>0</v>
      </c>
      <c r="G94">
        <f>PPCL_NG!Q94</f>
        <v>0</v>
      </c>
      <c r="H94">
        <f>PPCL_Spot!Q94</f>
        <v>0</v>
      </c>
      <c r="I94">
        <f>Bawana_NG!Q94</f>
        <v>48.31776616892423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BYPL_ISGS_exbus!DM94</f>
        <v>614.21579480354467</v>
      </c>
      <c r="P94" s="36">
        <v>31.72</v>
      </c>
      <c r="Q94" s="36">
        <v>9.6099999999999977</v>
      </c>
      <c r="R94" s="38">
        <v>0</v>
      </c>
      <c r="S94" s="38">
        <v>0</v>
      </c>
      <c r="T94" s="37">
        <f>SUMPRODUCT(LTA!J94:AN94,LTA!J$101:AN$101,LTA!J$104:AN$104)</f>
        <v>8.33</v>
      </c>
      <c r="U94" s="37">
        <f>SUMPRODUCT(LTA!J94:AN94,LTA!J$102:AN$102,LTA!J$104:AN$104)</f>
        <v>49.480000000000004</v>
      </c>
      <c r="V94" s="66">
        <f>SUMPRODUCT(MTOA!B94:G94,MTOA!B$102:G$102,MTOA!B$104:G$104)</f>
        <v>0</v>
      </c>
      <c r="W94" s="66">
        <f>SUMPRODUCT(MTOA!B94:G94,MTOA!B$101:G$101,MTOA!B$104:G$104)</f>
        <v>0</v>
      </c>
      <c r="X94">
        <v>0</v>
      </c>
      <c r="Y94" s="34">
        <f>IEX!I94</f>
        <v>0</v>
      </c>
      <c r="Z94" s="34">
        <f>IEX!O94</f>
        <v>-45</v>
      </c>
      <c r="AA94" s="75">
        <f>STOA!I94</f>
        <v>0</v>
      </c>
      <c r="AB94" s="75">
        <f>-STOA!O94</f>
        <v>-250.49</v>
      </c>
      <c r="AC94">
        <f t="shared" si="3"/>
        <v>9.1046615073749226</v>
      </c>
      <c r="AD94">
        <f t="shared" si="4"/>
        <v>461.21575920673962</v>
      </c>
      <c r="AE94">
        <f>'IDT-1'!C94</f>
        <v>0</v>
      </c>
      <c r="AF94" s="24"/>
      <c r="AG94">
        <f t="shared" si="5"/>
        <v>461.21575920673962</v>
      </c>
      <c r="AI94" s="34">
        <f>PXIL!I94</f>
        <v>0</v>
      </c>
      <c r="AJ94" s="34">
        <f>PXIL!O94</f>
        <v>0</v>
      </c>
      <c r="AK94" s="34">
        <f>RTM_IEX!I94</f>
        <v>0</v>
      </c>
      <c r="AL94" s="34">
        <f>RTM_IEX!O94</f>
        <v>-10</v>
      </c>
      <c r="AM94" s="34">
        <f>RTM_PXI!I94</f>
        <v>0</v>
      </c>
      <c r="AN94" s="34">
        <f>RTM_PXI!O94</f>
        <v>0</v>
      </c>
      <c r="AO94" s="148">
        <f>GDAM_IEX!I94</f>
        <v>0</v>
      </c>
      <c r="AP94" s="148">
        <f>GDAM_IEX!O94</f>
        <v>0</v>
      </c>
      <c r="AQ94" s="148">
        <f>GDAM_PXI!I94</f>
        <v>0</v>
      </c>
      <c r="AR94" s="148">
        <f>GDAM_PXI!O94</f>
        <v>0</v>
      </c>
      <c r="AS94">
        <f>HPX!I94</f>
        <v>0</v>
      </c>
      <c r="AT94">
        <f>HPX!O94</f>
        <v>0</v>
      </c>
    </row>
    <row r="95" spans="1:46">
      <c r="A95" t="s">
        <v>137</v>
      </c>
      <c r="D95">
        <f>TWEPL!Q95</f>
        <v>6.0191400000000002</v>
      </c>
      <c r="E95">
        <f>GT_NG!Q95</f>
        <v>8.1177197416456046</v>
      </c>
      <c r="F95">
        <f>GT_Spot!Q95</f>
        <v>0</v>
      </c>
      <c r="G95">
        <f>PPCL_NG!Q95</f>
        <v>0</v>
      </c>
      <c r="H95">
        <f>PPCL_Spot!Q95</f>
        <v>0</v>
      </c>
      <c r="I95">
        <f>Bawana_NG!Q95</f>
        <v>48.31776616892423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BYPL_ISGS_exbus!DM95</f>
        <v>613.3737927706278</v>
      </c>
      <c r="P95" s="36">
        <v>31.72</v>
      </c>
      <c r="Q95" s="36">
        <v>9.6099999999999977</v>
      </c>
      <c r="R95" s="38">
        <v>0</v>
      </c>
      <c r="S95" s="38">
        <v>0</v>
      </c>
      <c r="T95" s="37">
        <f>SUMPRODUCT(LTA!J95:AN95,LTA!J$101:AN$101,LTA!J$104:AN$104)</f>
        <v>8.33</v>
      </c>
      <c r="U95" s="37">
        <f>SUMPRODUCT(LTA!J95:AN95,LTA!J$102:AN$102,LTA!J$104:AN$104)</f>
        <v>49.480000000000004</v>
      </c>
      <c r="V95" s="66">
        <f>SUMPRODUCT(MTOA!B95:G95,MTOA!B$102:G$102,MTOA!B$104:G$104)</f>
        <v>0</v>
      </c>
      <c r="W95" s="66">
        <f>SUMPRODUCT(MTOA!B95:G95,MTOA!B$101:G$101,MTOA!B$104:G$104)</f>
        <v>0</v>
      </c>
      <c r="X95">
        <v>0</v>
      </c>
      <c r="Y95" s="34">
        <f>IEX!I95</f>
        <v>0</v>
      </c>
      <c r="Z95" s="34">
        <f>IEX!O95</f>
        <v>-60</v>
      </c>
      <c r="AA95" s="75">
        <f>STOA!I95</f>
        <v>0</v>
      </c>
      <c r="AB95" s="75">
        <f>-STOA!O95</f>
        <v>-250.49</v>
      </c>
      <c r="AC95">
        <f t="shared" si="3"/>
        <v>9.1399444789228674</v>
      </c>
      <c r="AD95">
        <f>SUM(B95:AB95,AI95:AT95)-AC95</f>
        <v>455.33847420227482</v>
      </c>
      <c r="AE95">
        <f>'IDT-1'!C95</f>
        <v>0</v>
      </c>
      <c r="AF95" s="24"/>
      <c r="AG95">
        <f t="shared" si="5"/>
        <v>455.33847420227482</v>
      </c>
      <c r="AI95" s="34">
        <f>PXIL!I95</f>
        <v>0</v>
      </c>
      <c r="AJ95" s="34">
        <f>PXIL!O95</f>
        <v>0</v>
      </c>
      <c r="AK95" s="34">
        <f>RTM_IEX!I95</f>
        <v>0</v>
      </c>
      <c r="AL95" s="34">
        <f>RTM_IEX!O95</f>
        <v>0</v>
      </c>
      <c r="AM95" s="34">
        <f>RTM_PXI!I95</f>
        <v>0</v>
      </c>
      <c r="AN95" s="34">
        <f>RTM_PXI!O95</f>
        <v>0</v>
      </c>
      <c r="AO95" s="148">
        <f>GDAM_IEX!I95</f>
        <v>0</v>
      </c>
      <c r="AP95" s="148">
        <f>GDAM_IEX!O95</f>
        <v>0</v>
      </c>
      <c r="AQ95" s="148">
        <f>GDAM_PXI!I95</f>
        <v>0</v>
      </c>
      <c r="AR95" s="148">
        <f>GDAM_PXI!O95</f>
        <v>0</v>
      </c>
      <c r="AS95">
        <f>HPX!I95</f>
        <v>0</v>
      </c>
      <c r="AT95">
        <f>HPX!O95</f>
        <v>0</v>
      </c>
    </row>
    <row r="96" spans="1:46">
      <c r="A96" t="s">
        <v>138</v>
      </c>
      <c r="D96">
        <f>TWEPL!Q96</f>
        <v>6.0191400000000002</v>
      </c>
      <c r="E96">
        <f>GT_NG!Q96</f>
        <v>8.1177197416456046</v>
      </c>
      <c r="F96">
        <f>GT_Spot!Q96</f>
        <v>0</v>
      </c>
      <c r="G96">
        <f>PPCL_NG!Q96</f>
        <v>0</v>
      </c>
      <c r="H96">
        <f>PPCL_Spot!Q96</f>
        <v>0</v>
      </c>
      <c r="I96">
        <f>Bawana_NG!Q96</f>
        <v>48.31776616892423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BYPL_ISGS_exbus!DM96</f>
        <v>613.37460125551388</v>
      </c>
      <c r="P96" s="36">
        <v>31.72</v>
      </c>
      <c r="Q96" s="36">
        <v>9.6099999999999977</v>
      </c>
      <c r="R96" s="38">
        <v>0</v>
      </c>
      <c r="S96" s="38">
        <v>0</v>
      </c>
      <c r="T96" s="37">
        <f>SUMPRODUCT(LTA!J96:AN96,LTA!J$101:AN$101,LTA!J$104:AN$104)</f>
        <v>8.33</v>
      </c>
      <c r="U96" s="37">
        <f>SUMPRODUCT(LTA!J96:AN96,LTA!J$102:AN$102,LTA!J$104:AN$104)</f>
        <v>49.480000000000004</v>
      </c>
      <c r="V96" s="66">
        <f>SUMPRODUCT(MTOA!B96:G96,MTOA!B$102:G$102,MTOA!B$104:G$104)</f>
        <v>0</v>
      </c>
      <c r="W96" s="66">
        <f>SUMPRODUCT(MTOA!B96:G96,MTOA!B$101:G$101,MTOA!B$104:G$104)</f>
        <v>0</v>
      </c>
      <c r="X96">
        <v>0</v>
      </c>
      <c r="Y96" s="34">
        <f>IEX!I96</f>
        <v>0</v>
      </c>
      <c r="Z96" s="34">
        <f>IEX!O96</f>
        <v>-70</v>
      </c>
      <c r="AA96" s="75">
        <f>STOA!I96</f>
        <v>0</v>
      </c>
      <c r="AB96" s="75">
        <f>-STOA!O96</f>
        <v>-250.49</v>
      </c>
      <c r="AC96">
        <f t="shared" si="3"/>
        <v>9.2246628474448009</v>
      </c>
      <c r="AD96">
        <f t="shared" si="4"/>
        <v>445.25456431863898</v>
      </c>
      <c r="AE96">
        <f>'IDT-1'!C96</f>
        <v>0</v>
      </c>
      <c r="AF96" s="24"/>
      <c r="AG96">
        <f t="shared" si="5"/>
        <v>445.25456431863898</v>
      </c>
      <c r="AI96" s="34">
        <f>PXIL!I96</f>
        <v>0</v>
      </c>
      <c r="AJ96" s="34">
        <f>PXIL!O96</f>
        <v>0</v>
      </c>
      <c r="AK96" s="34">
        <f>RTM_IEX!I96</f>
        <v>0</v>
      </c>
      <c r="AL96" s="34">
        <f>RTM_IEX!O96</f>
        <v>0</v>
      </c>
      <c r="AM96" s="34">
        <f>RTM_PXI!I96</f>
        <v>0</v>
      </c>
      <c r="AN96" s="34">
        <f>RTM_PXI!O96</f>
        <v>0</v>
      </c>
      <c r="AO96" s="148">
        <f>GDAM_IEX!I96</f>
        <v>0</v>
      </c>
      <c r="AP96" s="148">
        <f>GDAM_IEX!O96</f>
        <v>0</v>
      </c>
      <c r="AQ96" s="148">
        <f>GDAM_PXI!I96</f>
        <v>0</v>
      </c>
      <c r="AR96" s="148">
        <f>GDAM_PXI!O96</f>
        <v>0</v>
      </c>
      <c r="AS96">
        <f>HPX!I96</f>
        <v>0</v>
      </c>
      <c r="AT96">
        <f>HPX!O96</f>
        <v>0</v>
      </c>
    </row>
    <row r="97" spans="1:46">
      <c r="A97" t="s">
        <v>139</v>
      </c>
      <c r="D97">
        <f>TWEPL!Q97</f>
        <v>6.0191400000000002</v>
      </c>
      <c r="E97">
        <f>GT_NG!Q97</f>
        <v>8.1177197416456046</v>
      </c>
      <c r="F97">
        <f>GT_Spot!Q97</f>
        <v>0</v>
      </c>
      <c r="G97">
        <f>PPCL_NG!Q97</f>
        <v>0</v>
      </c>
      <c r="H97">
        <f>PPCL_Spot!Q97</f>
        <v>0</v>
      </c>
      <c r="I97">
        <f>Bawana_NG!Q97</f>
        <v>48.31776616892423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BYPL_ISGS_exbus!DM97</f>
        <v>613.37360150046959</v>
      </c>
      <c r="P97" s="36">
        <v>31.72</v>
      </c>
      <c r="Q97" s="36">
        <v>9.6099999999999977</v>
      </c>
      <c r="R97" s="38">
        <v>0</v>
      </c>
      <c r="S97" s="38">
        <v>0</v>
      </c>
      <c r="T97" s="37">
        <f>SUMPRODUCT(LTA!J97:AN97,LTA!J$101:AN$101,LTA!J$104:AN$104)</f>
        <v>8.33</v>
      </c>
      <c r="U97" s="37">
        <f>SUMPRODUCT(LTA!J97:AN97,LTA!J$102:AN$102,LTA!J$104:AN$104)</f>
        <v>49.480000000000004</v>
      </c>
      <c r="V97" s="66">
        <f>SUMPRODUCT(MTOA!B97:G97,MTOA!B$102:G$102,MTOA!B$104:G$104)</f>
        <v>0</v>
      </c>
      <c r="W97" s="66">
        <f>SUMPRODUCT(MTOA!B97:G97,MTOA!B$101:G$101,MTOA!B$104:G$104)</f>
        <v>0</v>
      </c>
      <c r="X97">
        <v>0</v>
      </c>
      <c r="Y97" s="34">
        <f>IEX!I97</f>
        <v>0</v>
      </c>
      <c r="Z97" s="34">
        <f>IEX!O97</f>
        <v>-80</v>
      </c>
      <c r="AA97" s="75">
        <f>STOA!I97</f>
        <v>0</v>
      </c>
      <c r="AB97" s="75">
        <f>-STOA!O97</f>
        <v>-250.49</v>
      </c>
      <c r="AC97">
        <f t="shared" si="3"/>
        <v>9.3093660267513201</v>
      </c>
      <c r="AD97">
        <f t="shared" si="4"/>
        <v>435.16886138428816</v>
      </c>
      <c r="AE97">
        <f>'IDT-1'!C97</f>
        <v>0</v>
      </c>
      <c r="AF97" s="24"/>
      <c r="AG97">
        <f t="shared" si="5"/>
        <v>435.16886138428816</v>
      </c>
      <c r="AI97" s="34">
        <f>PXIL!I97</f>
        <v>0</v>
      </c>
      <c r="AJ97" s="34">
        <f>PXIL!O97</f>
        <v>0</v>
      </c>
      <c r="AK97" s="34">
        <f>RTM_IEX!I97</f>
        <v>0</v>
      </c>
      <c r="AL97" s="34">
        <f>RTM_IEX!O97</f>
        <v>0</v>
      </c>
      <c r="AM97" s="34">
        <f>RTM_PXI!I97</f>
        <v>0</v>
      </c>
      <c r="AN97" s="34">
        <f>RTM_PXI!O97</f>
        <v>0</v>
      </c>
      <c r="AO97" s="148">
        <f>GDAM_IEX!I97</f>
        <v>0</v>
      </c>
      <c r="AP97" s="148">
        <f>GDAM_IEX!O97</f>
        <v>0</v>
      </c>
      <c r="AQ97" s="148">
        <f>GDAM_PXI!I97</f>
        <v>0</v>
      </c>
      <c r="AR97" s="148">
        <f>GDAM_PXI!O97</f>
        <v>0</v>
      </c>
      <c r="AS97">
        <f>HPX!I97</f>
        <v>0</v>
      </c>
      <c r="AT97">
        <f>HPX!O97</f>
        <v>0</v>
      </c>
    </row>
    <row r="98" spans="1:46">
      <c r="A98" t="s">
        <v>140</v>
      </c>
      <c r="D98">
        <f>TWEPL!Q98</f>
        <v>6.0191400000000002</v>
      </c>
      <c r="E98">
        <f>GT_NG!Q98</f>
        <v>8.1177197416456046</v>
      </c>
      <c r="F98">
        <f>GT_Spot!Q98</f>
        <v>0</v>
      </c>
      <c r="G98">
        <f>PPCL_NG!Q98</f>
        <v>0</v>
      </c>
      <c r="H98">
        <f>PPCL_Spot!Q98</f>
        <v>0</v>
      </c>
      <c r="I98">
        <f>Bawana_NG!Q98</f>
        <v>48.31776616892423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BYPL_ISGS_exbus!DM98</f>
        <v>613.71551967639391</v>
      </c>
      <c r="P98" s="36">
        <v>31.72</v>
      </c>
      <c r="Q98" s="36">
        <v>9.6099999999999977</v>
      </c>
      <c r="R98" s="38">
        <v>0</v>
      </c>
      <c r="S98" s="38">
        <v>0</v>
      </c>
      <c r="T98" s="37">
        <f>SUMPRODUCT(LTA!J98:AN98,LTA!J$101:AN$101,LTA!J$104:AN$104)</f>
        <v>8.33</v>
      </c>
      <c r="U98" s="37">
        <f>SUMPRODUCT(LTA!J98:AN98,LTA!J$102:AN$102,LTA!J$104:AN$104)</f>
        <v>49.480000000000004</v>
      </c>
      <c r="V98" s="66">
        <f>SUMPRODUCT(MTOA!B98:G98,MTOA!B$102:G$102,MTOA!B$104:G$104)</f>
        <v>0</v>
      </c>
      <c r="W98" s="66">
        <f>SUMPRODUCT(MTOA!B98:G98,MTOA!B$101:G$101,MTOA!B$104:G$104)</f>
        <v>0</v>
      </c>
      <c r="X98">
        <v>0</v>
      </c>
      <c r="Y98" s="34">
        <f>IEX!I98</f>
        <v>0</v>
      </c>
      <c r="Z98" s="34">
        <f>IEX!O98</f>
        <v>-95</v>
      </c>
      <c r="AA98" s="75">
        <f>STOA!I98</f>
        <v>0</v>
      </c>
      <c r="AB98" s="75">
        <f>-STOA!O98</f>
        <v>-250.49</v>
      </c>
      <c r="AC98">
        <f t="shared" si="3"/>
        <v>9.4393055053024195</v>
      </c>
      <c r="AD98">
        <f t="shared" si="4"/>
        <v>420.3808400816614</v>
      </c>
      <c r="AE98">
        <f>'IDT-1'!C98</f>
        <v>0</v>
      </c>
      <c r="AF98" s="24"/>
      <c r="AG98">
        <f t="shared" si="5"/>
        <v>420.3808400816614</v>
      </c>
      <c r="AI98" s="34">
        <f>PXIL!I98</f>
        <v>0</v>
      </c>
      <c r="AJ98" s="34">
        <f>PXIL!O98</f>
        <v>0</v>
      </c>
      <c r="AK98" s="34">
        <f>RTM_IEX!I98</f>
        <v>0</v>
      </c>
      <c r="AL98" s="34">
        <f>RTM_IEX!O98</f>
        <v>0</v>
      </c>
      <c r="AM98" s="34">
        <f>RTM_PXI!I98</f>
        <v>0</v>
      </c>
      <c r="AN98" s="34">
        <f>RTM_PXI!O98</f>
        <v>0</v>
      </c>
      <c r="AO98" s="148">
        <f>GDAM_IEX!I98</f>
        <v>0</v>
      </c>
      <c r="AP98" s="148">
        <f>GDAM_IEX!O98</f>
        <v>0</v>
      </c>
      <c r="AQ98" s="148">
        <f>GDAM_PXI!I98</f>
        <v>0</v>
      </c>
      <c r="AR98" s="148">
        <f>GDAM_PXI!O98</f>
        <v>0</v>
      </c>
      <c r="AS98">
        <f>HPX!I98</f>
        <v>0</v>
      </c>
      <c r="AT98">
        <f>HPX!O98</f>
        <v>0</v>
      </c>
    </row>
    <row r="99" spans="1:46">
      <c r="A99" t="s">
        <v>141</v>
      </c>
      <c r="C99">
        <f t="shared" ref="C99:AT99" si="6">SUM(C3:C98)/4000</f>
        <v>0</v>
      </c>
      <c r="D99">
        <f t="shared" si="6"/>
        <v>0.14395193249999991</v>
      </c>
      <c r="E99">
        <f t="shared" si="6"/>
        <v>0.16332551581542129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1.1596685336490771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16.138874184961754</v>
      </c>
      <c r="P99" s="36">
        <f t="shared" si="6"/>
        <v>1.2628686574434922</v>
      </c>
      <c r="Q99" s="36">
        <f t="shared" si="6"/>
        <v>0.3113281016266935</v>
      </c>
      <c r="R99" s="38">
        <f t="shared" si="6"/>
        <v>0.22528249426147109</v>
      </c>
      <c r="S99" s="38">
        <f t="shared" si="6"/>
        <v>0</v>
      </c>
      <c r="T99" s="37">
        <f t="shared" si="6"/>
        <v>1.7647499999999996</v>
      </c>
      <c r="U99" s="37">
        <f t="shared" si="6"/>
        <v>1.8141974999999988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-1.15025</v>
      </c>
      <c r="AA99" s="75">
        <f t="shared" si="6"/>
        <v>0</v>
      </c>
      <c r="AB99" s="75">
        <f t="shared" si="6"/>
        <v>-6.8539200000000022</v>
      </c>
      <c r="AC99">
        <f t="shared" si="6"/>
        <v>0.26330485083128347</v>
      </c>
      <c r="AD99">
        <f t="shared" si="6"/>
        <v>14.491649569426636</v>
      </c>
      <c r="AE99">
        <f t="shared" si="6"/>
        <v>-0.19064924999999999</v>
      </c>
      <c r="AG99">
        <f t="shared" si="6"/>
        <v>14.301000319426636</v>
      </c>
      <c r="AI99">
        <f t="shared" si="6"/>
        <v>0</v>
      </c>
      <c r="AJ99">
        <f t="shared" si="6"/>
        <v>0</v>
      </c>
      <c r="AK99">
        <f t="shared" si="6"/>
        <v>3.1127500000000002E-2</v>
      </c>
      <c r="AL99">
        <f t="shared" si="6"/>
        <v>-0.25624999999999998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</sheetData>
  <mergeCells count="38">
    <mergeCell ref="AR1:AR2"/>
    <mergeCell ref="AN1:AN2"/>
    <mergeCell ref="AL1:AL2"/>
    <mergeCell ref="AM1:AM2"/>
    <mergeCell ref="AO1:AO2"/>
    <mergeCell ref="AP1:AP2"/>
    <mergeCell ref="AQ1:AQ2"/>
    <mergeCell ref="L1:L2"/>
    <mergeCell ref="M1:M2"/>
    <mergeCell ref="N1:N2"/>
    <mergeCell ref="O1:O2"/>
    <mergeCell ref="P1:P2"/>
    <mergeCell ref="G1:G2"/>
    <mergeCell ref="H1:H2"/>
    <mergeCell ref="I1:I2"/>
    <mergeCell ref="J1:J2"/>
    <mergeCell ref="K1:K2"/>
    <mergeCell ref="F1:F2"/>
    <mergeCell ref="B1:B2"/>
    <mergeCell ref="C1:C2"/>
    <mergeCell ref="D1:D2"/>
    <mergeCell ref="E1:E2"/>
    <mergeCell ref="AS1:AS2"/>
    <mergeCell ref="AT1:AT2"/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  <mergeCell ref="AG1:AG2"/>
    <mergeCell ref="AI1:AI2"/>
    <mergeCell ref="AJ1:AJ2"/>
    <mergeCell ref="AK1:AK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T99"/>
  <sheetViews>
    <sheetView workbookViewId="0">
      <pane xSplit="1" ySplit="2" topLeftCell="Z74" activePane="bottomRight" state="frozen"/>
      <selection activeCell="M3" sqref="M3:M98"/>
      <selection pane="topRight" activeCell="M3" sqref="M3:M98"/>
      <selection pane="bottomLeft" activeCell="M3" sqref="M3:M98"/>
      <selection pane="bottomRight" activeCell="AD3" sqref="AD3:AD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6" ht="15" customHeight="1">
      <c r="A1" s="190">
        <f>Allocation_SG!A1</f>
        <v>45269</v>
      </c>
      <c r="B1" s="215"/>
      <c r="C1" s="215"/>
      <c r="D1" s="226" t="s">
        <v>434</v>
      </c>
      <c r="E1" s="215" t="s">
        <v>188</v>
      </c>
      <c r="F1" s="215" t="s">
        <v>189</v>
      </c>
      <c r="G1" s="215" t="s">
        <v>186</v>
      </c>
      <c r="H1" s="215" t="s">
        <v>187</v>
      </c>
      <c r="I1" s="215" t="s">
        <v>190</v>
      </c>
      <c r="J1" s="215" t="s">
        <v>192</v>
      </c>
      <c r="K1" s="215" t="s">
        <v>281</v>
      </c>
      <c r="L1" s="215" t="s">
        <v>196</v>
      </c>
      <c r="M1" s="215" t="s">
        <v>197</v>
      </c>
      <c r="N1" s="215" t="s">
        <v>198</v>
      </c>
      <c r="O1" s="215" t="s">
        <v>193</v>
      </c>
      <c r="P1" s="223" t="s">
        <v>143</v>
      </c>
      <c r="Q1" s="223" t="s">
        <v>144</v>
      </c>
      <c r="R1" s="227" t="s">
        <v>314</v>
      </c>
      <c r="S1" s="227" t="s">
        <v>452</v>
      </c>
      <c r="T1" s="40" t="s">
        <v>282</v>
      </c>
      <c r="U1" s="224" t="s">
        <v>283</v>
      </c>
      <c r="V1" s="65" t="s">
        <v>295</v>
      </c>
      <c r="W1" s="65" t="s">
        <v>282</v>
      </c>
      <c r="X1" s="215" t="s">
        <v>313</v>
      </c>
      <c r="Y1" s="221" t="s">
        <v>218</v>
      </c>
      <c r="Z1" s="221" t="s">
        <v>219</v>
      </c>
      <c r="AA1" s="225" t="s">
        <v>194</v>
      </c>
      <c r="AB1" s="225" t="s">
        <v>195</v>
      </c>
      <c r="AC1" s="25" t="s">
        <v>185</v>
      </c>
      <c r="AD1" s="215" t="s">
        <v>142</v>
      </c>
      <c r="AG1" s="215" t="s">
        <v>272</v>
      </c>
      <c r="AI1" s="221" t="s">
        <v>352</v>
      </c>
      <c r="AJ1" s="221" t="s">
        <v>353</v>
      </c>
      <c r="AK1" s="221" t="s">
        <v>354</v>
      </c>
      <c r="AL1" s="221" t="s">
        <v>355</v>
      </c>
      <c r="AM1" s="221" t="s">
        <v>356</v>
      </c>
      <c r="AN1" s="221" t="s">
        <v>357</v>
      </c>
      <c r="AO1" s="228" t="s">
        <v>373</v>
      </c>
      <c r="AP1" s="228" t="s">
        <v>374</v>
      </c>
      <c r="AQ1" s="228" t="s">
        <v>375</v>
      </c>
      <c r="AR1" s="228" t="s">
        <v>376</v>
      </c>
      <c r="AS1" s="221" t="s">
        <v>525</v>
      </c>
      <c r="AT1" s="221" t="s">
        <v>526</v>
      </c>
    </row>
    <row r="2" spans="1:46">
      <c r="A2" s="25" t="s">
        <v>44</v>
      </c>
      <c r="B2" s="215"/>
      <c r="C2" s="215"/>
      <c r="D2" s="226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23"/>
      <c r="Q2" s="223"/>
      <c r="R2" s="227"/>
      <c r="S2" s="227"/>
      <c r="T2" s="40" t="s">
        <v>294</v>
      </c>
      <c r="U2" s="224"/>
      <c r="V2" s="65" t="s">
        <v>284</v>
      </c>
      <c r="W2" s="65" t="s">
        <v>284</v>
      </c>
      <c r="X2" s="215"/>
      <c r="Y2" s="221"/>
      <c r="Z2" s="221"/>
      <c r="AA2" s="225"/>
      <c r="AB2" s="225"/>
      <c r="AC2" s="25">
        <f>Losses!B3</f>
        <v>8.3999999999999995E-3</v>
      </c>
      <c r="AD2" s="215"/>
      <c r="AE2" t="s">
        <v>270</v>
      </c>
      <c r="AG2" s="215"/>
      <c r="AI2" s="221"/>
      <c r="AJ2" s="221"/>
      <c r="AK2" s="221"/>
      <c r="AL2" s="221"/>
      <c r="AM2" s="221"/>
      <c r="AN2" s="221"/>
      <c r="AO2" s="228"/>
      <c r="AP2" s="228"/>
      <c r="AQ2" s="228"/>
      <c r="AR2" s="228"/>
      <c r="AS2" s="221"/>
      <c r="AT2" s="221"/>
    </row>
    <row r="3" spans="1:46">
      <c r="A3" t="s">
        <v>45</v>
      </c>
      <c r="D3">
        <f>TWEPL!R3</f>
        <v>7.6729499999999993</v>
      </c>
      <c r="E3">
        <f>GT_NG!T3</f>
        <v>8.037629846378934</v>
      </c>
      <c r="F3">
        <f>GT_Spot!T3</f>
        <v>0</v>
      </c>
      <c r="G3">
        <f>PPCL_NG!T3</f>
        <v>0</v>
      </c>
      <c r="H3">
        <f>PPCL_Spot!T3</f>
        <v>0</v>
      </c>
      <c r="I3">
        <f>Bawana_NG!T3</f>
        <v>44.04133327160779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TPDDL_ISGS_exbus!DM3</f>
        <v>315.14029850685625</v>
      </c>
      <c r="P3" s="36">
        <v>19.23</v>
      </c>
      <c r="Q3" s="36">
        <v>6.73</v>
      </c>
      <c r="R3" s="38">
        <v>0</v>
      </c>
      <c r="S3" s="38">
        <v>0</v>
      </c>
      <c r="T3" s="37">
        <f>SUMPRODUCT(LTA!J3:AN3,LTA!J$101:AN$101,LTA!J$105:AN$105)</f>
        <v>0</v>
      </c>
      <c r="U3" s="37">
        <f>SUMPRODUCT(LTA!J3:AN3,LTA!J$102:AN$102,LTA!J$105:AN$105)</f>
        <v>274.82</v>
      </c>
      <c r="V3" s="66">
        <f>SUMPRODUCT(MTOA!B3:G3,MTOA!B$102:G$102,MTOA!B$105:G$105)</f>
        <v>0</v>
      </c>
      <c r="W3" s="66">
        <f>SUMPRODUCT(MTOA!B3:G3,MTOA!B$101:G$101,MTOA!B$105:G$105)</f>
        <v>0</v>
      </c>
      <c r="X3">
        <v>0</v>
      </c>
      <c r="Y3" s="34">
        <f>IEX!J3</f>
        <v>0</v>
      </c>
      <c r="Z3" s="34">
        <f>IEX!P3</f>
        <v>0</v>
      </c>
      <c r="AA3" s="75">
        <f>STOA!J3</f>
        <v>2.2000000000000002</v>
      </c>
      <c r="AB3" s="75">
        <f>-STOA!P3</f>
        <v>0</v>
      </c>
      <c r="AC3">
        <f>SUMIF(B3:AB3,"&gt;0")*$AC$2-SUMIF(B3:AB3,"&lt;0")*($AC$2/(1-$AC$2))+SUMIF(AI3:AR3,"&gt;0")*$AC$2-SUMIF(AI3:AR3,"&lt;0")*($AC$2/(1-$AC$2))</f>
        <v>5.8556585776486809</v>
      </c>
      <c r="AD3">
        <f>SUM(B3:AB3,AI3:AT3)-AC3</f>
        <v>691.24655304719431</v>
      </c>
      <c r="AE3">
        <f>'IDT-1'!F3</f>
        <v>0</v>
      </c>
      <c r="AF3" s="24"/>
      <c r="AG3">
        <f>SUM(AD3:AF3)</f>
        <v>691.24655304719431</v>
      </c>
      <c r="AI3" s="34">
        <f>PXIL!J3</f>
        <v>0</v>
      </c>
      <c r="AJ3" s="34">
        <f>PXIL!P3</f>
        <v>0</v>
      </c>
      <c r="AK3" s="34">
        <f>RTM_IEX!J3</f>
        <v>19.23</v>
      </c>
      <c r="AL3" s="34">
        <f>RTM_IEX!P3</f>
        <v>0</v>
      </c>
      <c r="AM3" s="34">
        <f>RTM_PXI!J3</f>
        <v>0</v>
      </c>
      <c r="AN3" s="34">
        <f>RTM_PXI!P3</f>
        <v>0</v>
      </c>
      <c r="AO3" s="148">
        <f>GDAM_IEX!J3</f>
        <v>0</v>
      </c>
      <c r="AP3" s="148">
        <f>GDAM_IEX!P3</f>
        <v>0</v>
      </c>
      <c r="AQ3" s="148">
        <f>GDAM_PXI!J3</f>
        <v>0</v>
      </c>
      <c r="AR3" s="148">
        <f>GDAM_PXI!P3</f>
        <v>0</v>
      </c>
      <c r="AS3">
        <f>HPX!J3</f>
        <v>0</v>
      </c>
      <c r="AT3">
        <f>HPX!P3</f>
        <v>0</v>
      </c>
    </row>
    <row r="4" spans="1:46">
      <c r="A4" t="s">
        <v>46</v>
      </c>
      <c r="D4">
        <f>TWEPL!R4</f>
        <v>7.6729499999999993</v>
      </c>
      <c r="E4">
        <f>GT_NG!T4</f>
        <v>8.037629846378934</v>
      </c>
      <c r="F4">
        <f>GT_Spot!T4</f>
        <v>0</v>
      </c>
      <c r="G4">
        <f>PPCL_NG!T4</f>
        <v>0</v>
      </c>
      <c r="H4">
        <f>PPCL_Spot!T4</f>
        <v>0</v>
      </c>
      <c r="I4">
        <f>Bawana_NG!T4</f>
        <v>44.04133327160779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TPDDL_ISGS_exbus!DM4</f>
        <v>339.79024118132583</v>
      </c>
      <c r="P4" s="36">
        <v>19.23</v>
      </c>
      <c r="Q4" s="36">
        <v>6.73</v>
      </c>
      <c r="R4" s="38">
        <v>0</v>
      </c>
      <c r="S4" s="38">
        <v>0</v>
      </c>
      <c r="T4" s="37">
        <f>SUMPRODUCT(LTA!J4:AN4,LTA!J$101:AN$101,LTA!J$105:AN$105)</f>
        <v>0</v>
      </c>
      <c r="U4" s="37">
        <f>SUMPRODUCT(LTA!J4:AN4,LTA!J$102:AN$102,LTA!J$105:AN$105)</f>
        <v>231.24999999999997</v>
      </c>
      <c r="V4" s="66">
        <f>SUMPRODUCT(MTOA!B4:G4,MTOA!B$102:G$102,MTOA!B$105:G$105)</f>
        <v>0</v>
      </c>
      <c r="W4" s="66">
        <f>SUMPRODUCT(MTOA!B4:G4,MTOA!B$101:G$101,MTOA!B$105:G$105)</f>
        <v>0</v>
      </c>
      <c r="X4">
        <v>0</v>
      </c>
      <c r="Y4" s="34">
        <f>IEX!J4</f>
        <v>0</v>
      </c>
      <c r="Z4" s="34">
        <f>IEX!P4</f>
        <v>0</v>
      </c>
      <c r="AA4" s="75">
        <f>STOA!J4</f>
        <v>2.2000000000000002</v>
      </c>
      <c r="AB4" s="75">
        <f>-STOA!P4</f>
        <v>0</v>
      </c>
      <c r="AC4">
        <f t="shared" ref="AC4:AC67" si="0">SUMIF(B4:AB4,"&gt;0")*$AC$2-SUMIF(B4:AB4,"&lt;0")*($AC$2/(1-$AC$2))+SUMIF(AI4:AR4,"&gt;0")*$AC$2-SUMIF(AI4:AR4,"&lt;0")*($AC$2/(1-$AC$2))</f>
        <v>5.6240700961142256</v>
      </c>
      <c r="AD4">
        <f t="shared" ref="AD4:AD67" si="1">SUM(B4:AB4,AI4:AT4)-AC4</f>
        <v>663.90808420319843</v>
      </c>
      <c r="AE4">
        <f>'IDT-1'!F4</f>
        <v>0</v>
      </c>
      <c r="AF4" s="24"/>
      <c r="AG4">
        <f t="shared" ref="AG4:AG67" si="2">SUM(AD4:AF4)</f>
        <v>663.90808420319843</v>
      </c>
      <c r="AI4" s="34">
        <f>PXIL!J4</f>
        <v>0</v>
      </c>
      <c r="AJ4" s="34">
        <f>PXIL!P4</f>
        <v>0</v>
      </c>
      <c r="AK4" s="34">
        <f>RTM_IEX!J4</f>
        <v>10.58</v>
      </c>
      <c r="AL4" s="34">
        <f>RTM_IEX!P4</f>
        <v>0</v>
      </c>
      <c r="AM4" s="34">
        <f>RTM_PXI!J4</f>
        <v>0</v>
      </c>
      <c r="AN4" s="34">
        <f>RTM_PXI!P4</f>
        <v>0</v>
      </c>
      <c r="AO4" s="148">
        <f>GDAM_IEX!J4</f>
        <v>0</v>
      </c>
      <c r="AP4" s="148">
        <f>GDAM_IEX!P4</f>
        <v>0</v>
      </c>
      <c r="AQ4" s="148">
        <f>GDAM_PXI!J4</f>
        <v>0</v>
      </c>
      <c r="AR4" s="148">
        <f>GDAM_PXI!P4</f>
        <v>0</v>
      </c>
      <c r="AS4">
        <f>HPX!J4</f>
        <v>0</v>
      </c>
      <c r="AT4">
        <f>HPX!P4</f>
        <v>0</v>
      </c>
    </row>
    <row r="5" spans="1:46">
      <c r="A5" t="s">
        <v>47</v>
      </c>
      <c r="D5">
        <f>TWEPL!R5</f>
        <v>7.6729499999999993</v>
      </c>
      <c r="E5">
        <f>GT_NG!T5</f>
        <v>8.2376005852231184</v>
      </c>
      <c r="F5">
        <f>GT_Spot!T5</f>
        <v>0</v>
      </c>
      <c r="G5">
        <f>PPCL_NG!T5</f>
        <v>0</v>
      </c>
      <c r="H5">
        <f>PPCL_Spot!T5</f>
        <v>0</v>
      </c>
      <c r="I5">
        <f>Bawana_NG!T5</f>
        <v>58.712717929725464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TPDDL_ISGS_exbus!DM5</f>
        <v>319.29128278132583</v>
      </c>
      <c r="P5" s="36">
        <v>19.23</v>
      </c>
      <c r="Q5" s="36">
        <v>6.73</v>
      </c>
      <c r="R5" s="38">
        <v>0</v>
      </c>
      <c r="S5" s="38">
        <v>0</v>
      </c>
      <c r="T5" s="37">
        <f>SUMPRODUCT(LTA!J5:AN5,LTA!J$101:AN$101,LTA!J$105:AN$105)</f>
        <v>0</v>
      </c>
      <c r="U5" s="37">
        <f>SUMPRODUCT(LTA!J5:AN5,LTA!J$102:AN$102,LTA!J$105:AN$105)</f>
        <v>231.24999999999997</v>
      </c>
      <c r="V5" s="66">
        <f>SUMPRODUCT(MTOA!B5:G5,MTOA!B$102:G$102,MTOA!B$105:G$105)</f>
        <v>0</v>
      </c>
      <c r="W5" s="66">
        <f>SUMPRODUCT(MTOA!B5:G5,MTOA!B$101:G$101,MTOA!B$105:G$105)</f>
        <v>0</v>
      </c>
      <c r="X5">
        <v>0</v>
      </c>
      <c r="Y5" s="34">
        <f>IEX!J5</f>
        <v>0</v>
      </c>
      <c r="Z5" s="34">
        <f>IEX!P5</f>
        <v>0</v>
      </c>
      <c r="AA5" s="75">
        <f>STOA!J5</f>
        <v>2.2000000000000002</v>
      </c>
      <c r="AB5" s="75">
        <f>-STOA!P5</f>
        <v>0</v>
      </c>
      <c r="AC5">
        <f t="shared" si="0"/>
        <v>5.6978422308887042</v>
      </c>
      <c r="AD5">
        <f t="shared" si="1"/>
        <v>672.61670906538575</v>
      </c>
      <c r="AE5">
        <f>'IDT-1'!F5</f>
        <v>0</v>
      </c>
      <c r="AF5" s="24"/>
      <c r="AG5">
        <f t="shared" si="2"/>
        <v>672.61670906538575</v>
      </c>
      <c r="AI5" s="34">
        <f>PXIL!J5</f>
        <v>0</v>
      </c>
      <c r="AJ5" s="34">
        <f>PXIL!P5</f>
        <v>0</v>
      </c>
      <c r="AK5" s="34">
        <f>RTM_IEX!J5</f>
        <v>24.99</v>
      </c>
      <c r="AL5" s="34">
        <f>RTM_IEX!P5</f>
        <v>0</v>
      </c>
      <c r="AM5" s="34">
        <f>RTM_PXI!J5</f>
        <v>0</v>
      </c>
      <c r="AN5" s="34">
        <f>RTM_PXI!P5</f>
        <v>0</v>
      </c>
      <c r="AO5" s="148">
        <f>GDAM_IEX!J5</f>
        <v>0</v>
      </c>
      <c r="AP5" s="148">
        <f>GDAM_IEX!P5</f>
        <v>0</v>
      </c>
      <c r="AQ5" s="148">
        <f>GDAM_PXI!J5</f>
        <v>0</v>
      </c>
      <c r="AR5" s="148">
        <f>GDAM_PXI!P5</f>
        <v>0</v>
      </c>
      <c r="AS5">
        <f>HPX!J5</f>
        <v>0</v>
      </c>
      <c r="AT5">
        <f>HPX!P5</f>
        <v>0</v>
      </c>
    </row>
    <row r="6" spans="1:46">
      <c r="A6" t="s">
        <v>48</v>
      </c>
      <c r="D6">
        <f>TWEPL!R6</f>
        <v>7.6729499999999993</v>
      </c>
      <c r="E6">
        <f>GT_NG!T6</f>
        <v>8.2376005852231184</v>
      </c>
      <c r="F6">
        <f>GT_Spot!T6</f>
        <v>0</v>
      </c>
      <c r="G6">
        <f>PPCL_NG!T6</f>
        <v>0</v>
      </c>
      <c r="H6">
        <f>PPCL_Spot!T6</f>
        <v>0</v>
      </c>
      <c r="I6">
        <f>Bawana_NG!T6</f>
        <v>58.712717929725464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TPDDL_ISGS_exbus!DM6</f>
        <v>319.29128278132583</v>
      </c>
      <c r="P6" s="36">
        <v>19.23</v>
      </c>
      <c r="Q6" s="36">
        <v>6.73</v>
      </c>
      <c r="R6" s="38">
        <v>0</v>
      </c>
      <c r="S6" s="38">
        <v>0</v>
      </c>
      <c r="T6" s="37">
        <f>SUMPRODUCT(LTA!J6:AN6,LTA!J$101:AN$101,LTA!J$105:AN$105)</f>
        <v>0</v>
      </c>
      <c r="U6" s="37">
        <f>SUMPRODUCT(LTA!J6:AN6,LTA!J$102:AN$102,LTA!J$105:AN$105)</f>
        <v>231.24999999999997</v>
      </c>
      <c r="V6" s="66">
        <f>SUMPRODUCT(MTOA!B6:G6,MTOA!B$102:G$102,MTOA!B$105:G$105)</f>
        <v>0</v>
      </c>
      <c r="W6" s="66">
        <f>SUMPRODUCT(MTOA!B6:G6,MTOA!B$101:G$101,MTOA!B$105:G$105)</f>
        <v>0</v>
      </c>
      <c r="X6">
        <v>0</v>
      </c>
      <c r="Y6" s="34">
        <f>IEX!J6</f>
        <v>0</v>
      </c>
      <c r="Z6" s="34">
        <f>IEX!P6</f>
        <v>0</v>
      </c>
      <c r="AA6" s="75">
        <f>STOA!J6</f>
        <v>2.2000000000000002</v>
      </c>
      <c r="AB6" s="75">
        <f>-STOA!P6</f>
        <v>0</v>
      </c>
      <c r="AC6">
        <f t="shared" si="0"/>
        <v>5.6009902308887041</v>
      </c>
      <c r="AD6">
        <f t="shared" si="1"/>
        <v>661.18356106538579</v>
      </c>
      <c r="AE6">
        <f>'IDT-1'!F6</f>
        <v>0</v>
      </c>
      <c r="AF6" s="24"/>
      <c r="AG6">
        <f t="shared" si="2"/>
        <v>661.18356106538579</v>
      </c>
      <c r="AI6" s="34">
        <f>PXIL!J6</f>
        <v>0</v>
      </c>
      <c r="AJ6" s="34">
        <f>PXIL!P6</f>
        <v>0</v>
      </c>
      <c r="AK6" s="34">
        <f>RTM_IEX!J6</f>
        <v>13.46</v>
      </c>
      <c r="AL6" s="34">
        <f>RTM_IEX!P6</f>
        <v>0</v>
      </c>
      <c r="AM6" s="34">
        <f>RTM_PXI!J6</f>
        <v>0</v>
      </c>
      <c r="AN6" s="34">
        <f>RTM_PXI!P6</f>
        <v>0</v>
      </c>
      <c r="AO6" s="148">
        <f>GDAM_IEX!J6</f>
        <v>0</v>
      </c>
      <c r="AP6" s="148">
        <f>GDAM_IEX!P6</f>
        <v>0</v>
      </c>
      <c r="AQ6" s="148">
        <f>GDAM_PXI!J6</f>
        <v>0</v>
      </c>
      <c r="AR6" s="148">
        <f>GDAM_PXI!P6</f>
        <v>0</v>
      </c>
      <c r="AS6">
        <f>HPX!J6</f>
        <v>0</v>
      </c>
      <c r="AT6">
        <f>HPX!P6</f>
        <v>0</v>
      </c>
    </row>
    <row r="7" spans="1:46">
      <c r="A7" t="s">
        <v>49</v>
      </c>
      <c r="D7">
        <f>TWEPL!R7</f>
        <v>7.6729499999999993</v>
      </c>
      <c r="E7">
        <f>GT_NG!T7</f>
        <v>8.2376005852231184</v>
      </c>
      <c r="F7">
        <f>GT_Spot!T7</f>
        <v>0</v>
      </c>
      <c r="G7">
        <f>PPCL_NG!T7</f>
        <v>0</v>
      </c>
      <c r="H7">
        <f>PPCL_Spot!T7</f>
        <v>0</v>
      </c>
      <c r="I7">
        <f>Bawana_NG!T7</f>
        <v>58.712717929725464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TPDDL_ISGS_exbus!DM7</f>
        <v>319.29128278132583</v>
      </c>
      <c r="P7" s="36">
        <v>19.230000000000004</v>
      </c>
      <c r="Q7" s="36">
        <v>6.73</v>
      </c>
      <c r="R7" s="38">
        <v>0</v>
      </c>
      <c r="S7" s="38">
        <v>0</v>
      </c>
      <c r="T7" s="37">
        <f>SUMPRODUCT(LTA!J7:AN7,LTA!J$101:AN$101,LTA!J$105:AN$105)</f>
        <v>0</v>
      </c>
      <c r="U7" s="37">
        <f>SUMPRODUCT(LTA!J7:AN7,LTA!J$102:AN$102,LTA!J$105:AN$105)</f>
        <v>231.24999999999997</v>
      </c>
      <c r="V7" s="66">
        <f>SUMPRODUCT(MTOA!B7:G7,MTOA!B$102:G$102,MTOA!B$105:G$105)</f>
        <v>0</v>
      </c>
      <c r="W7" s="66">
        <f>SUMPRODUCT(MTOA!B7:G7,MTOA!B$101:G$101,MTOA!B$105:G$105)</f>
        <v>0</v>
      </c>
      <c r="X7">
        <v>0</v>
      </c>
      <c r="Y7" s="34">
        <f>IEX!J7</f>
        <v>0</v>
      </c>
      <c r="Z7" s="34">
        <f>IEX!P7</f>
        <v>0</v>
      </c>
      <c r="AA7" s="75">
        <f>STOA!J7</f>
        <v>2.2000000000000002</v>
      </c>
      <c r="AB7" s="75">
        <f>-STOA!P7</f>
        <v>0</v>
      </c>
      <c r="AC7">
        <f t="shared" si="0"/>
        <v>5.5556954926878168</v>
      </c>
      <c r="AD7">
        <f t="shared" si="1"/>
        <v>639.76885580358658</v>
      </c>
      <c r="AE7">
        <f>'IDT-1'!F7</f>
        <v>0</v>
      </c>
      <c r="AF7" s="24"/>
      <c r="AG7">
        <f t="shared" si="2"/>
        <v>639.76885580358658</v>
      </c>
      <c r="AI7" s="34">
        <f>PXIL!J7</f>
        <v>0</v>
      </c>
      <c r="AJ7" s="34">
        <f>PXIL!P7</f>
        <v>0</v>
      </c>
      <c r="AK7" s="34">
        <f>RTM_IEX!J7</f>
        <v>0</v>
      </c>
      <c r="AL7" s="34">
        <f>RTM_IEX!P7</f>
        <v>-8</v>
      </c>
      <c r="AM7" s="34">
        <f>RTM_PXI!J7</f>
        <v>0</v>
      </c>
      <c r="AN7" s="34">
        <f>RTM_PXI!P7</f>
        <v>0</v>
      </c>
      <c r="AO7" s="148">
        <f>GDAM_IEX!J7</f>
        <v>0</v>
      </c>
      <c r="AP7" s="148">
        <f>GDAM_IEX!P7</f>
        <v>0</v>
      </c>
      <c r="AQ7" s="148">
        <f>GDAM_PXI!J7</f>
        <v>0</v>
      </c>
      <c r="AR7" s="148">
        <f>GDAM_PXI!P7</f>
        <v>0</v>
      </c>
      <c r="AS7">
        <f>HPX!J7</f>
        <v>0</v>
      </c>
      <c r="AT7">
        <f>HPX!P7</f>
        <v>0</v>
      </c>
    </row>
    <row r="8" spans="1:46">
      <c r="A8" t="s">
        <v>50</v>
      </c>
      <c r="D8">
        <f>TWEPL!R8</f>
        <v>7.6729499999999993</v>
      </c>
      <c r="E8">
        <f>GT_NG!T8</f>
        <v>8.2376005852231184</v>
      </c>
      <c r="F8">
        <f>GT_Spot!T8</f>
        <v>0</v>
      </c>
      <c r="G8">
        <f>PPCL_NG!T8</f>
        <v>0</v>
      </c>
      <c r="H8">
        <f>PPCL_Spot!T8</f>
        <v>0</v>
      </c>
      <c r="I8">
        <f>Bawana_NG!T8</f>
        <v>58.712717929725464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TPDDL_ISGS_exbus!DM8</f>
        <v>319.29128278132583</v>
      </c>
      <c r="P8" s="36">
        <v>19.23</v>
      </c>
      <c r="Q8" s="36">
        <v>6.73</v>
      </c>
      <c r="R8" s="38">
        <v>0</v>
      </c>
      <c r="S8" s="38">
        <v>0</v>
      </c>
      <c r="T8" s="37">
        <f>SUMPRODUCT(LTA!J8:AN8,LTA!J$101:AN$101,LTA!J$105:AN$105)</f>
        <v>0</v>
      </c>
      <c r="U8" s="37">
        <f>SUMPRODUCT(LTA!J8:AN8,LTA!J$102:AN$102,LTA!J$105:AN$105)</f>
        <v>231.24999999999997</v>
      </c>
      <c r="V8" s="66">
        <f>SUMPRODUCT(MTOA!B8:G8,MTOA!B$102:G$102,MTOA!B$105:G$105)</f>
        <v>0</v>
      </c>
      <c r="W8" s="66">
        <f>SUMPRODUCT(MTOA!B8:G8,MTOA!B$101:G$101,MTOA!B$105:G$105)</f>
        <v>0</v>
      </c>
      <c r="X8">
        <v>0</v>
      </c>
      <c r="Y8" s="34">
        <f>IEX!J8</f>
        <v>0</v>
      </c>
      <c r="Z8" s="34">
        <f>IEX!P8</f>
        <v>0</v>
      </c>
      <c r="AA8" s="75">
        <f>STOA!J8</f>
        <v>2.2000000000000002</v>
      </c>
      <c r="AB8" s="75">
        <f>-STOA!P8</f>
        <v>0</v>
      </c>
      <c r="AC8">
        <f t="shared" si="0"/>
        <v>5.648878227661597</v>
      </c>
      <c r="AD8">
        <f t="shared" si="1"/>
        <v>628.67567306861281</v>
      </c>
      <c r="AE8">
        <f>'IDT-1'!F8</f>
        <v>0</v>
      </c>
      <c r="AF8" s="24"/>
      <c r="AG8">
        <f t="shared" si="2"/>
        <v>628.67567306861281</v>
      </c>
      <c r="AI8" s="34">
        <f>PXIL!J8</f>
        <v>0</v>
      </c>
      <c r="AJ8" s="34">
        <f>PXIL!P8</f>
        <v>0</v>
      </c>
      <c r="AK8" s="34">
        <f>RTM_IEX!J8</f>
        <v>0</v>
      </c>
      <c r="AL8" s="34">
        <f>RTM_IEX!P8</f>
        <v>-19</v>
      </c>
      <c r="AM8" s="34">
        <f>RTM_PXI!J8</f>
        <v>0</v>
      </c>
      <c r="AN8" s="34">
        <f>RTM_PXI!P8</f>
        <v>0</v>
      </c>
      <c r="AO8" s="148">
        <f>GDAM_IEX!J8</f>
        <v>0</v>
      </c>
      <c r="AP8" s="148">
        <f>GDAM_IEX!P8</f>
        <v>0</v>
      </c>
      <c r="AQ8" s="148">
        <f>GDAM_PXI!J8</f>
        <v>0</v>
      </c>
      <c r="AR8" s="148">
        <f>GDAM_PXI!P8</f>
        <v>0</v>
      </c>
      <c r="AS8">
        <f>HPX!J8</f>
        <v>0</v>
      </c>
      <c r="AT8">
        <f>HPX!P8</f>
        <v>0</v>
      </c>
    </row>
    <row r="9" spans="1:46">
      <c r="A9" t="s">
        <v>51</v>
      </c>
      <c r="D9">
        <f>TWEPL!R9</f>
        <v>7.6729499999999993</v>
      </c>
      <c r="E9">
        <f>GT_NG!T9</f>
        <v>8.2376005852231184</v>
      </c>
      <c r="F9">
        <f>GT_Spot!T9</f>
        <v>0</v>
      </c>
      <c r="G9">
        <f>PPCL_NG!T9</f>
        <v>0</v>
      </c>
      <c r="H9">
        <f>PPCL_Spot!T9</f>
        <v>0</v>
      </c>
      <c r="I9">
        <f>Bawana_NG!T9</f>
        <v>58.712717929725464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TPDDL_ISGS_exbus!DM9</f>
        <v>313.34840278132583</v>
      </c>
      <c r="P9" s="36">
        <v>19.23</v>
      </c>
      <c r="Q9" s="36">
        <v>6.73</v>
      </c>
      <c r="R9" s="38">
        <v>0</v>
      </c>
      <c r="S9" s="38">
        <v>0</v>
      </c>
      <c r="T9" s="37">
        <f>SUMPRODUCT(LTA!J9:AN9,LTA!J$101:AN$101,LTA!J$105:AN$105)</f>
        <v>0</v>
      </c>
      <c r="U9" s="37">
        <f>SUMPRODUCT(LTA!J9:AN9,LTA!J$102:AN$102,LTA!J$105:AN$105)</f>
        <v>231.24999999999997</v>
      </c>
      <c r="V9" s="66">
        <f>SUMPRODUCT(MTOA!B9:G9,MTOA!B$102:G$102,MTOA!B$105:G$105)</f>
        <v>0</v>
      </c>
      <c r="W9" s="66">
        <f>SUMPRODUCT(MTOA!B9:G9,MTOA!B$101:G$101,MTOA!B$105:G$105)</f>
        <v>0</v>
      </c>
      <c r="X9">
        <v>0</v>
      </c>
      <c r="Y9" s="34">
        <f>IEX!J9</f>
        <v>0</v>
      </c>
      <c r="Z9" s="34">
        <f>IEX!P9</f>
        <v>0</v>
      </c>
      <c r="AA9" s="75">
        <f>STOA!J9</f>
        <v>2.2000000000000002</v>
      </c>
      <c r="AB9" s="75">
        <f>-STOA!P9</f>
        <v>0</v>
      </c>
      <c r="AC9">
        <f t="shared" si="0"/>
        <v>5.607429193386487</v>
      </c>
      <c r="AD9">
        <f t="shared" si="1"/>
        <v>621.77424210288802</v>
      </c>
      <c r="AE9">
        <f>'IDT-1'!F9</f>
        <v>0</v>
      </c>
      <c r="AF9" s="24"/>
      <c r="AG9">
        <f t="shared" si="2"/>
        <v>621.77424210288802</v>
      </c>
      <c r="AI9" s="34">
        <f>PXIL!J9</f>
        <v>0</v>
      </c>
      <c r="AJ9" s="34">
        <f>PXIL!P9</f>
        <v>0</v>
      </c>
      <c r="AK9" s="34">
        <f>RTM_IEX!J9</f>
        <v>0</v>
      </c>
      <c r="AL9" s="34">
        <f>RTM_IEX!P9</f>
        <v>-20</v>
      </c>
      <c r="AM9" s="34">
        <f>RTM_PXI!J9</f>
        <v>0</v>
      </c>
      <c r="AN9" s="34">
        <f>RTM_PXI!P9</f>
        <v>0</v>
      </c>
      <c r="AO9" s="148">
        <f>GDAM_IEX!J9</f>
        <v>0</v>
      </c>
      <c r="AP9" s="148">
        <f>GDAM_IEX!P9</f>
        <v>0</v>
      </c>
      <c r="AQ9" s="148">
        <f>GDAM_PXI!J9</f>
        <v>0</v>
      </c>
      <c r="AR9" s="148">
        <f>GDAM_PXI!P9</f>
        <v>0</v>
      </c>
      <c r="AS9">
        <f>HPX!J9</f>
        <v>0</v>
      </c>
      <c r="AT9">
        <f>HPX!P9</f>
        <v>0</v>
      </c>
    </row>
    <row r="10" spans="1:46">
      <c r="A10" t="s">
        <v>52</v>
      </c>
      <c r="D10">
        <f>TWEPL!R10</f>
        <v>7.6729499999999993</v>
      </c>
      <c r="E10">
        <f>GT_NG!T10</f>
        <v>8.2376005852231184</v>
      </c>
      <c r="F10">
        <f>GT_Spot!T10</f>
        <v>0</v>
      </c>
      <c r="G10">
        <f>PPCL_NG!T10</f>
        <v>0</v>
      </c>
      <c r="H10">
        <f>PPCL_Spot!T10</f>
        <v>0</v>
      </c>
      <c r="I10">
        <f>Bawana_NG!T10</f>
        <v>58.712717929725464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TPDDL_ISGS_exbus!DM10</f>
        <v>283.34849463029263</v>
      </c>
      <c r="P10" s="36">
        <v>19.23</v>
      </c>
      <c r="Q10" s="36">
        <v>6.73</v>
      </c>
      <c r="R10" s="38">
        <v>0</v>
      </c>
      <c r="S10" s="38">
        <v>0</v>
      </c>
      <c r="T10" s="37">
        <f>SUMPRODUCT(LTA!J10:AN10,LTA!J$101:AN$101,LTA!J$105:AN$105)</f>
        <v>0</v>
      </c>
      <c r="U10" s="37">
        <f>SUMPRODUCT(LTA!J10:AN10,LTA!J$102:AN$102,LTA!J$105:AN$105)</f>
        <v>231.24999999999997</v>
      </c>
      <c r="V10" s="66">
        <f>SUMPRODUCT(MTOA!B10:G10,MTOA!B$102:G$102,MTOA!B$105:G$105)</f>
        <v>0</v>
      </c>
      <c r="W10" s="66">
        <f>SUMPRODUCT(MTOA!B10:G10,MTOA!B$101:G$101,MTOA!B$105:G$105)</f>
        <v>0</v>
      </c>
      <c r="X10">
        <v>0</v>
      </c>
      <c r="Y10" s="34">
        <f>IEX!J10</f>
        <v>0</v>
      </c>
      <c r="Z10" s="34">
        <f>IEX!P10</f>
        <v>0</v>
      </c>
      <c r="AA10" s="75">
        <f>STOA!J10</f>
        <v>2.2000000000000002</v>
      </c>
      <c r="AB10" s="75">
        <f>-STOA!P10</f>
        <v>0</v>
      </c>
      <c r="AC10">
        <f t="shared" si="0"/>
        <v>5.1860068104200261</v>
      </c>
      <c r="AD10">
        <f t="shared" si="1"/>
        <v>612.19575633482123</v>
      </c>
      <c r="AE10">
        <f>'IDT-1'!F10</f>
        <v>0</v>
      </c>
      <c r="AF10" s="24"/>
      <c r="AG10">
        <f t="shared" si="2"/>
        <v>612.19575633482123</v>
      </c>
      <c r="AI10" s="34">
        <f>PXIL!J10</f>
        <v>0</v>
      </c>
      <c r="AJ10" s="34">
        <f>PXIL!P10</f>
        <v>0</v>
      </c>
      <c r="AK10" s="34">
        <f>RTM_IEX!J10</f>
        <v>0</v>
      </c>
      <c r="AL10" s="34">
        <f>RTM_IEX!P10</f>
        <v>0</v>
      </c>
      <c r="AM10" s="34">
        <f>RTM_PXI!J10</f>
        <v>0</v>
      </c>
      <c r="AN10" s="34">
        <f>RTM_PXI!P10</f>
        <v>0</v>
      </c>
      <c r="AO10" s="148">
        <f>GDAM_IEX!J10</f>
        <v>0</v>
      </c>
      <c r="AP10" s="148">
        <f>GDAM_IEX!P10</f>
        <v>0</v>
      </c>
      <c r="AQ10" s="148">
        <f>GDAM_PXI!J10</f>
        <v>0</v>
      </c>
      <c r="AR10" s="148">
        <f>GDAM_PXI!P10</f>
        <v>0</v>
      </c>
      <c r="AS10">
        <f>HPX!J10</f>
        <v>0</v>
      </c>
      <c r="AT10">
        <f>HPX!P10</f>
        <v>0</v>
      </c>
    </row>
    <row r="11" spans="1:46">
      <c r="A11" t="s">
        <v>53</v>
      </c>
      <c r="D11">
        <f>TWEPL!R11</f>
        <v>7.6729499999999993</v>
      </c>
      <c r="E11">
        <f>GT_NG!T11</f>
        <v>8.2376005852231184</v>
      </c>
      <c r="F11">
        <f>GT_Spot!T11</f>
        <v>0</v>
      </c>
      <c r="G11">
        <f>PPCL_NG!T11</f>
        <v>0</v>
      </c>
      <c r="H11">
        <f>PPCL_Spot!T11</f>
        <v>0</v>
      </c>
      <c r="I11">
        <f>Bawana_NG!T11</f>
        <v>58.712717929725464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TPDDL_ISGS_exbus!DM11</f>
        <v>283.34710975675301</v>
      </c>
      <c r="P11" s="36">
        <v>19.23</v>
      </c>
      <c r="Q11" s="36">
        <v>6.73</v>
      </c>
      <c r="R11" s="38">
        <v>0</v>
      </c>
      <c r="S11" s="38">
        <v>0</v>
      </c>
      <c r="T11" s="37">
        <f>SUMPRODUCT(LTA!J11:AN11,LTA!J$101:AN$101,LTA!J$105:AN$105)</f>
        <v>0</v>
      </c>
      <c r="U11" s="37">
        <f>SUMPRODUCT(LTA!J11:AN11,LTA!J$102:AN$102,LTA!J$105:AN$105)</f>
        <v>229.57999999999998</v>
      </c>
      <c r="V11" s="66">
        <f>SUMPRODUCT(MTOA!B11:G11,MTOA!B$102:G$102,MTOA!B$105:G$105)</f>
        <v>0</v>
      </c>
      <c r="W11" s="66">
        <f>SUMPRODUCT(MTOA!B11:G11,MTOA!B$101:G$101,MTOA!B$105:G$105)</f>
        <v>0</v>
      </c>
      <c r="X11">
        <v>0</v>
      </c>
      <c r="Y11" s="34">
        <f>IEX!J11</f>
        <v>0</v>
      </c>
      <c r="Z11" s="34">
        <f>IEX!P11</f>
        <v>0</v>
      </c>
      <c r="AA11" s="75">
        <f>STOA!J11</f>
        <v>2.2000000000000002</v>
      </c>
      <c r="AB11" s="75">
        <f>-STOA!P11</f>
        <v>0</v>
      </c>
      <c r="AC11">
        <f t="shared" si="0"/>
        <v>5.2058518083818495</v>
      </c>
      <c r="AD11">
        <f t="shared" si="1"/>
        <v>606.50452646331985</v>
      </c>
      <c r="AE11">
        <f>'IDT-1'!F11</f>
        <v>0</v>
      </c>
      <c r="AF11" s="24"/>
      <c r="AG11">
        <f t="shared" si="2"/>
        <v>606.50452646331985</v>
      </c>
      <c r="AI11" s="34">
        <f>PXIL!J11</f>
        <v>0</v>
      </c>
      <c r="AJ11" s="34">
        <f>PXIL!P11</f>
        <v>0</v>
      </c>
      <c r="AK11" s="34">
        <f>RTM_IEX!J11</f>
        <v>0</v>
      </c>
      <c r="AL11" s="34">
        <f>RTM_IEX!P11</f>
        <v>-4</v>
      </c>
      <c r="AM11" s="34">
        <f>RTM_PXI!J11</f>
        <v>0</v>
      </c>
      <c r="AN11" s="34">
        <f>RTM_PXI!P11</f>
        <v>0</v>
      </c>
      <c r="AO11" s="148">
        <f>GDAM_IEX!J11</f>
        <v>0</v>
      </c>
      <c r="AP11" s="148">
        <f>GDAM_IEX!P11</f>
        <v>0</v>
      </c>
      <c r="AQ11" s="148">
        <f>GDAM_PXI!J11</f>
        <v>0</v>
      </c>
      <c r="AR11" s="148">
        <f>GDAM_PXI!P11</f>
        <v>0</v>
      </c>
      <c r="AS11">
        <f>HPX!J11</f>
        <v>0</v>
      </c>
      <c r="AT11">
        <f>HPX!P11</f>
        <v>0</v>
      </c>
    </row>
    <row r="12" spans="1:46">
      <c r="A12" t="s">
        <v>54</v>
      </c>
      <c r="D12">
        <f>TWEPL!R12</f>
        <v>7.6729499999999993</v>
      </c>
      <c r="E12">
        <f>GT_NG!T12</f>
        <v>8.2376005852231184</v>
      </c>
      <c r="F12">
        <f>GT_Spot!T12</f>
        <v>0</v>
      </c>
      <c r="G12">
        <f>PPCL_NG!T12</f>
        <v>0</v>
      </c>
      <c r="H12">
        <f>PPCL_Spot!T12</f>
        <v>0</v>
      </c>
      <c r="I12">
        <f>Bawana_NG!T12</f>
        <v>58.712717929725464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TPDDL_ISGS_exbus!DM12</f>
        <v>283.34710975675301</v>
      </c>
      <c r="P12" s="36">
        <v>19.23</v>
      </c>
      <c r="Q12" s="36">
        <v>6.73</v>
      </c>
      <c r="R12" s="38">
        <v>0</v>
      </c>
      <c r="S12" s="38">
        <v>0</v>
      </c>
      <c r="T12" s="37">
        <f>SUMPRODUCT(LTA!J12:AN12,LTA!J$101:AN$101,LTA!J$105:AN$105)</f>
        <v>0</v>
      </c>
      <c r="U12" s="37">
        <f>SUMPRODUCT(LTA!J12:AN12,LTA!J$102:AN$102,LTA!J$105:AN$105)</f>
        <v>229.57999999999998</v>
      </c>
      <c r="V12" s="66">
        <f>SUMPRODUCT(MTOA!B12:G12,MTOA!B$102:G$102,MTOA!B$105:G$105)</f>
        <v>0</v>
      </c>
      <c r="W12" s="66">
        <f>SUMPRODUCT(MTOA!B12:G12,MTOA!B$101:G$101,MTOA!B$105:G$105)</f>
        <v>0</v>
      </c>
      <c r="X12">
        <v>0</v>
      </c>
      <c r="Y12" s="34">
        <f>IEX!J12</f>
        <v>0</v>
      </c>
      <c r="Z12" s="34">
        <f>IEX!P12</f>
        <v>0</v>
      </c>
      <c r="AA12" s="75">
        <f>STOA!J12</f>
        <v>2.2000000000000002</v>
      </c>
      <c r="AB12" s="75">
        <f>-STOA!P12</f>
        <v>0</v>
      </c>
      <c r="AC12">
        <f t="shared" si="0"/>
        <v>5.2482075970062949</v>
      </c>
      <c r="AD12">
        <f t="shared" si="1"/>
        <v>601.46217067469536</v>
      </c>
      <c r="AE12">
        <f>'IDT-1'!F12</f>
        <v>0</v>
      </c>
      <c r="AF12" s="24"/>
      <c r="AG12">
        <f t="shared" si="2"/>
        <v>601.46217067469536</v>
      </c>
      <c r="AI12" s="34">
        <f>PXIL!J12</f>
        <v>0</v>
      </c>
      <c r="AJ12" s="34">
        <f>PXIL!P12</f>
        <v>0</v>
      </c>
      <c r="AK12" s="34">
        <f>RTM_IEX!J12</f>
        <v>0</v>
      </c>
      <c r="AL12" s="34">
        <f>RTM_IEX!P12</f>
        <v>-9</v>
      </c>
      <c r="AM12" s="34">
        <f>RTM_PXI!J12</f>
        <v>0</v>
      </c>
      <c r="AN12" s="34">
        <f>RTM_PXI!P12</f>
        <v>0</v>
      </c>
      <c r="AO12" s="148">
        <f>GDAM_IEX!J12</f>
        <v>0</v>
      </c>
      <c r="AP12" s="148">
        <f>GDAM_IEX!P12</f>
        <v>0</v>
      </c>
      <c r="AQ12" s="148">
        <f>GDAM_PXI!J12</f>
        <v>0</v>
      </c>
      <c r="AR12" s="148">
        <f>GDAM_PXI!P12</f>
        <v>0</v>
      </c>
      <c r="AS12">
        <f>HPX!J12</f>
        <v>0</v>
      </c>
      <c r="AT12">
        <f>HPX!P12</f>
        <v>0</v>
      </c>
    </row>
    <row r="13" spans="1:46">
      <c r="A13" t="s">
        <v>55</v>
      </c>
      <c r="D13">
        <f>TWEPL!R13</f>
        <v>7.6729499999999993</v>
      </c>
      <c r="E13">
        <f>GT_NG!T13</f>
        <v>8.2376005852231184</v>
      </c>
      <c r="F13">
        <f>GT_Spot!T13</f>
        <v>0</v>
      </c>
      <c r="G13">
        <f>PPCL_NG!T13</f>
        <v>0</v>
      </c>
      <c r="H13">
        <f>PPCL_Spot!T13</f>
        <v>0</v>
      </c>
      <c r="I13">
        <f>Bawana_NG!T13</f>
        <v>58.712717929725464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TPDDL_ISGS_exbus!DM13</f>
        <v>283.18989912890049</v>
      </c>
      <c r="P13" s="36">
        <v>19.23</v>
      </c>
      <c r="Q13" s="36">
        <v>6.73</v>
      </c>
      <c r="R13" s="38">
        <v>0</v>
      </c>
      <c r="S13" s="38">
        <v>0</v>
      </c>
      <c r="T13" s="37">
        <f>SUMPRODUCT(LTA!J13:AN13,LTA!J$101:AN$101,LTA!J$105:AN$105)</f>
        <v>0</v>
      </c>
      <c r="U13" s="37">
        <f>SUMPRODUCT(LTA!J13:AN13,LTA!J$102:AN$102,LTA!J$105:AN$105)</f>
        <v>229.57999999999998</v>
      </c>
      <c r="V13" s="66">
        <f>SUMPRODUCT(MTOA!B13:G13,MTOA!B$102:G$102,MTOA!B$105:G$105)</f>
        <v>0</v>
      </c>
      <c r="W13" s="66">
        <f>SUMPRODUCT(MTOA!B13:G13,MTOA!B$101:G$101,MTOA!B$105:G$105)</f>
        <v>0</v>
      </c>
      <c r="X13">
        <v>0</v>
      </c>
      <c r="Y13" s="34">
        <f>IEX!J13</f>
        <v>0</v>
      </c>
      <c r="Z13" s="34">
        <f>IEX!P13</f>
        <v>-8</v>
      </c>
      <c r="AA13" s="75">
        <f>STOA!J13</f>
        <v>2.2000000000000002</v>
      </c>
      <c r="AB13" s="75">
        <f>-STOA!P13</f>
        <v>0</v>
      </c>
      <c r="AC13">
        <f t="shared" si="0"/>
        <v>5.3485409204310024</v>
      </c>
      <c r="AD13">
        <f t="shared" si="1"/>
        <v>589.20462672341807</v>
      </c>
      <c r="AE13">
        <f>'IDT-1'!F13</f>
        <v>0</v>
      </c>
      <c r="AF13" s="24"/>
      <c r="AG13">
        <f t="shared" si="2"/>
        <v>589.20462672341807</v>
      </c>
      <c r="AI13" s="34">
        <f>PXIL!J13</f>
        <v>0</v>
      </c>
      <c r="AJ13" s="34">
        <f>PXIL!P13</f>
        <v>0</v>
      </c>
      <c r="AK13" s="34">
        <f>RTM_IEX!J13</f>
        <v>0</v>
      </c>
      <c r="AL13" s="34">
        <f>RTM_IEX!P13</f>
        <v>-13</v>
      </c>
      <c r="AM13" s="34">
        <f>RTM_PXI!J13</f>
        <v>0</v>
      </c>
      <c r="AN13" s="34">
        <f>RTM_PXI!P13</f>
        <v>0</v>
      </c>
      <c r="AO13" s="148">
        <f>GDAM_IEX!J13</f>
        <v>0</v>
      </c>
      <c r="AP13" s="148">
        <f>GDAM_IEX!P13</f>
        <v>0</v>
      </c>
      <c r="AQ13" s="148">
        <f>GDAM_PXI!J13</f>
        <v>0</v>
      </c>
      <c r="AR13" s="148">
        <f>GDAM_PXI!P13</f>
        <v>0</v>
      </c>
      <c r="AS13">
        <f>HPX!J13</f>
        <v>0</v>
      </c>
      <c r="AT13">
        <f>HPX!P13</f>
        <v>0</v>
      </c>
    </row>
    <row r="14" spans="1:46">
      <c r="A14" t="s">
        <v>56</v>
      </c>
      <c r="D14">
        <f>TWEPL!R14</f>
        <v>7.6729499999999993</v>
      </c>
      <c r="E14">
        <f>GT_NG!T14</f>
        <v>8.2376005852231184</v>
      </c>
      <c r="F14">
        <f>GT_Spot!T14</f>
        <v>0</v>
      </c>
      <c r="G14">
        <f>PPCL_NG!T14</f>
        <v>0</v>
      </c>
      <c r="H14">
        <f>PPCL_Spot!T14</f>
        <v>0</v>
      </c>
      <c r="I14">
        <f>Bawana_NG!T14</f>
        <v>58.712717929725464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TPDDL_ISGS_exbus!DM14</f>
        <v>283.18989912890049</v>
      </c>
      <c r="P14" s="36">
        <v>19.23</v>
      </c>
      <c r="Q14" s="36">
        <v>6.73</v>
      </c>
      <c r="R14" s="38">
        <v>0</v>
      </c>
      <c r="S14" s="38">
        <v>0</v>
      </c>
      <c r="T14" s="37">
        <f>SUMPRODUCT(LTA!J14:AN14,LTA!J$101:AN$101,LTA!J$105:AN$105)</f>
        <v>0</v>
      </c>
      <c r="U14" s="37">
        <f>SUMPRODUCT(LTA!J14:AN14,LTA!J$102:AN$102,LTA!J$105:AN$105)</f>
        <v>229.57999999999998</v>
      </c>
      <c r="V14" s="66">
        <f>SUMPRODUCT(MTOA!B14:G14,MTOA!B$102:G$102,MTOA!B$105:G$105)</f>
        <v>0</v>
      </c>
      <c r="W14" s="66">
        <f>SUMPRODUCT(MTOA!B14:G14,MTOA!B$101:G$101,MTOA!B$105:G$105)</f>
        <v>0</v>
      </c>
      <c r="X14">
        <v>0</v>
      </c>
      <c r="Y14" s="34">
        <f>IEX!J14</f>
        <v>0</v>
      </c>
      <c r="Z14" s="34">
        <f>IEX!P14</f>
        <v>-14</v>
      </c>
      <c r="AA14" s="75">
        <f>STOA!J14</f>
        <v>2.2000000000000002</v>
      </c>
      <c r="AB14" s="75">
        <f>-STOA!P14</f>
        <v>0</v>
      </c>
      <c r="AC14">
        <f t="shared" si="0"/>
        <v>5.3993678667803371</v>
      </c>
      <c r="AD14">
        <f t="shared" si="1"/>
        <v>583.15379977706868</v>
      </c>
      <c r="AE14">
        <f>'IDT-1'!F14</f>
        <v>0</v>
      </c>
      <c r="AF14" s="24"/>
      <c r="AG14">
        <f t="shared" si="2"/>
        <v>583.15379977706868</v>
      </c>
      <c r="AI14" s="34">
        <f>PXIL!J14</f>
        <v>0</v>
      </c>
      <c r="AJ14" s="34">
        <f>PXIL!P14</f>
        <v>0</v>
      </c>
      <c r="AK14" s="34">
        <f>RTM_IEX!J14</f>
        <v>0</v>
      </c>
      <c r="AL14" s="34">
        <f>RTM_IEX!P14</f>
        <v>-13</v>
      </c>
      <c r="AM14" s="34">
        <f>RTM_PXI!J14</f>
        <v>0</v>
      </c>
      <c r="AN14" s="34">
        <f>RTM_PXI!P14</f>
        <v>0</v>
      </c>
      <c r="AO14" s="148">
        <f>GDAM_IEX!J14</f>
        <v>0</v>
      </c>
      <c r="AP14" s="148">
        <f>GDAM_IEX!P14</f>
        <v>0</v>
      </c>
      <c r="AQ14" s="148">
        <f>GDAM_PXI!J14</f>
        <v>0</v>
      </c>
      <c r="AR14" s="148">
        <f>GDAM_PXI!P14</f>
        <v>0</v>
      </c>
      <c r="AS14">
        <f>HPX!J14</f>
        <v>0</v>
      </c>
      <c r="AT14">
        <f>HPX!P14</f>
        <v>0</v>
      </c>
    </row>
    <row r="15" spans="1:46">
      <c r="A15" t="s">
        <v>57</v>
      </c>
      <c r="D15">
        <f>TWEPL!R15</f>
        <v>7.6729499999999993</v>
      </c>
      <c r="E15">
        <f>GT_NG!T15</f>
        <v>8.2376005852231184</v>
      </c>
      <c r="F15">
        <f>GT_Spot!T15</f>
        <v>0</v>
      </c>
      <c r="G15">
        <f>PPCL_NG!T15</f>
        <v>0</v>
      </c>
      <c r="H15">
        <f>PPCL_Spot!T15</f>
        <v>0</v>
      </c>
      <c r="I15">
        <f>Bawana_NG!T15</f>
        <v>58.712717929725464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TPDDL_ISGS_exbus!DM15</f>
        <v>283.34710975675301</v>
      </c>
      <c r="P15" s="36">
        <v>19.23</v>
      </c>
      <c r="Q15" s="36">
        <v>6.73</v>
      </c>
      <c r="R15" s="38">
        <v>0</v>
      </c>
      <c r="S15" s="38">
        <v>0</v>
      </c>
      <c r="T15" s="37">
        <f>SUMPRODUCT(LTA!J15:AN15,LTA!J$101:AN$101,LTA!J$105:AN$105)</f>
        <v>0</v>
      </c>
      <c r="U15" s="37">
        <f>SUMPRODUCT(LTA!J15:AN15,LTA!J$102:AN$102,LTA!J$105:AN$105)</f>
        <v>229.51</v>
      </c>
      <c r="V15" s="66">
        <f>SUMPRODUCT(MTOA!B15:G15,MTOA!B$102:G$102,MTOA!B$105:G$105)</f>
        <v>0</v>
      </c>
      <c r="W15" s="66">
        <f>SUMPRODUCT(MTOA!B15:G15,MTOA!B$101:G$101,MTOA!B$105:G$105)</f>
        <v>0</v>
      </c>
      <c r="X15">
        <v>0</v>
      </c>
      <c r="Y15" s="34">
        <f>IEX!J15</f>
        <v>0</v>
      </c>
      <c r="Z15" s="34">
        <f>IEX!P15</f>
        <v>-19</v>
      </c>
      <c r="AA15" s="75">
        <f>STOA!J15</f>
        <v>2.2999999999999998</v>
      </c>
      <c r="AB15" s="75">
        <f>-STOA!P15</f>
        <v>0</v>
      </c>
      <c r="AC15">
        <f t="shared" si="0"/>
        <v>5.4517673824036317</v>
      </c>
      <c r="AD15">
        <f t="shared" si="1"/>
        <v>577.28861088929784</v>
      </c>
      <c r="AE15">
        <f>'IDT-1'!F15</f>
        <v>0</v>
      </c>
      <c r="AF15" s="24"/>
      <c r="AG15">
        <f t="shared" si="2"/>
        <v>577.28861088929784</v>
      </c>
      <c r="AI15" s="34">
        <f>PXIL!J15</f>
        <v>0</v>
      </c>
      <c r="AJ15" s="34">
        <f>PXIL!P15</f>
        <v>0</v>
      </c>
      <c r="AK15" s="34">
        <f>RTM_IEX!J15</f>
        <v>0</v>
      </c>
      <c r="AL15" s="34">
        <f>RTM_IEX!P15</f>
        <v>-14</v>
      </c>
      <c r="AM15" s="34">
        <f>RTM_PXI!J15</f>
        <v>0</v>
      </c>
      <c r="AN15" s="34">
        <f>RTM_PXI!P15</f>
        <v>0</v>
      </c>
      <c r="AO15" s="148">
        <f>GDAM_IEX!J15</f>
        <v>0</v>
      </c>
      <c r="AP15" s="148">
        <f>GDAM_IEX!P15</f>
        <v>0</v>
      </c>
      <c r="AQ15" s="148">
        <f>GDAM_PXI!J15</f>
        <v>0</v>
      </c>
      <c r="AR15" s="148">
        <f>GDAM_PXI!P15</f>
        <v>0</v>
      </c>
      <c r="AS15">
        <f>HPX!J15</f>
        <v>0</v>
      </c>
      <c r="AT15">
        <f>HPX!P15</f>
        <v>0</v>
      </c>
    </row>
    <row r="16" spans="1:46">
      <c r="A16" t="s">
        <v>58</v>
      </c>
      <c r="D16">
        <f>TWEPL!R16</f>
        <v>7.6729499999999993</v>
      </c>
      <c r="E16">
        <f>GT_NG!T16</f>
        <v>8.2376005852231184</v>
      </c>
      <c r="F16">
        <f>GT_Spot!T16</f>
        <v>0</v>
      </c>
      <c r="G16">
        <f>PPCL_NG!T16</f>
        <v>0</v>
      </c>
      <c r="H16">
        <f>PPCL_Spot!T16</f>
        <v>0</v>
      </c>
      <c r="I16">
        <f>Bawana_NG!T16</f>
        <v>58.712717929725464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TPDDL_ISGS_exbus!DM16</f>
        <v>283.34710975675301</v>
      </c>
      <c r="P16" s="36">
        <v>19.23</v>
      </c>
      <c r="Q16" s="36">
        <v>6.73</v>
      </c>
      <c r="R16" s="38">
        <v>0</v>
      </c>
      <c r="S16" s="38">
        <v>0</v>
      </c>
      <c r="T16" s="37">
        <f>SUMPRODUCT(LTA!J16:AN16,LTA!J$101:AN$101,LTA!J$105:AN$105)</f>
        <v>0</v>
      </c>
      <c r="U16" s="37">
        <f>SUMPRODUCT(LTA!J16:AN16,LTA!J$102:AN$102,LTA!J$105:AN$105)</f>
        <v>229.51</v>
      </c>
      <c r="V16" s="66">
        <f>SUMPRODUCT(MTOA!B16:G16,MTOA!B$102:G$102,MTOA!B$105:G$105)</f>
        <v>0</v>
      </c>
      <c r="W16" s="66">
        <f>SUMPRODUCT(MTOA!B16:G16,MTOA!B$101:G$101,MTOA!B$105:G$105)</f>
        <v>0</v>
      </c>
      <c r="X16">
        <v>0</v>
      </c>
      <c r="Y16" s="34">
        <f>IEX!J16</f>
        <v>0</v>
      </c>
      <c r="Z16" s="34">
        <f>IEX!P16</f>
        <v>-21</v>
      </c>
      <c r="AA16" s="75">
        <f>STOA!J16</f>
        <v>2.2999999999999998</v>
      </c>
      <c r="AB16" s="75">
        <f>-STOA!P16</f>
        <v>0</v>
      </c>
      <c r="AC16">
        <f t="shared" si="0"/>
        <v>5.4771808555782986</v>
      </c>
      <c r="AD16">
        <f t="shared" si="1"/>
        <v>574.26319741612315</v>
      </c>
      <c r="AE16">
        <f>'IDT-1'!F16</f>
        <v>0</v>
      </c>
      <c r="AF16" s="24"/>
      <c r="AG16">
        <f t="shared" si="2"/>
        <v>574.26319741612315</v>
      </c>
      <c r="AI16" s="34">
        <f>PXIL!J16</f>
        <v>0</v>
      </c>
      <c r="AJ16" s="34">
        <f>PXIL!P16</f>
        <v>0</v>
      </c>
      <c r="AK16" s="34">
        <f>RTM_IEX!J16</f>
        <v>0</v>
      </c>
      <c r="AL16" s="34">
        <f>RTM_IEX!P16</f>
        <v>-15</v>
      </c>
      <c r="AM16" s="34">
        <f>RTM_PXI!J16</f>
        <v>0</v>
      </c>
      <c r="AN16" s="34">
        <f>RTM_PXI!P16</f>
        <v>0</v>
      </c>
      <c r="AO16" s="148">
        <f>GDAM_IEX!J16</f>
        <v>0</v>
      </c>
      <c r="AP16" s="148">
        <f>GDAM_IEX!P16</f>
        <v>0</v>
      </c>
      <c r="AQ16" s="148">
        <f>GDAM_PXI!J16</f>
        <v>0</v>
      </c>
      <c r="AR16" s="148">
        <f>GDAM_PXI!P16</f>
        <v>0</v>
      </c>
      <c r="AS16">
        <f>HPX!J16</f>
        <v>0</v>
      </c>
      <c r="AT16">
        <f>HPX!P16</f>
        <v>0</v>
      </c>
    </row>
    <row r="17" spans="1:46">
      <c r="A17" t="s">
        <v>59</v>
      </c>
      <c r="D17">
        <f>TWEPL!R17</f>
        <v>7.6729499999999993</v>
      </c>
      <c r="E17">
        <f>GT_NG!T17</f>
        <v>8.2376005852231184</v>
      </c>
      <c r="F17">
        <f>GT_Spot!T17</f>
        <v>0</v>
      </c>
      <c r="G17">
        <f>PPCL_NG!T17</f>
        <v>0</v>
      </c>
      <c r="H17">
        <f>PPCL_Spot!T17</f>
        <v>0</v>
      </c>
      <c r="I17">
        <f>Bawana_NG!T17</f>
        <v>58.712717929725464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TPDDL_ISGS_exbus!DM17</f>
        <v>283.34710975675301</v>
      </c>
      <c r="P17" s="36">
        <v>19.23</v>
      </c>
      <c r="Q17" s="36">
        <v>6.73</v>
      </c>
      <c r="R17" s="38">
        <v>0</v>
      </c>
      <c r="S17" s="38">
        <v>0</v>
      </c>
      <c r="T17" s="37">
        <f>SUMPRODUCT(LTA!J17:AN17,LTA!J$101:AN$101,LTA!J$105:AN$105)</f>
        <v>0</v>
      </c>
      <c r="U17" s="37">
        <f>SUMPRODUCT(LTA!J17:AN17,LTA!J$102:AN$102,LTA!J$105:AN$105)</f>
        <v>229.51</v>
      </c>
      <c r="V17" s="66">
        <f>SUMPRODUCT(MTOA!B17:G17,MTOA!B$102:G$102,MTOA!B$105:G$105)</f>
        <v>0</v>
      </c>
      <c r="W17" s="66">
        <f>SUMPRODUCT(MTOA!B17:G17,MTOA!B$101:G$101,MTOA!B$105:G$105)</f>
        <v>0</v>
      </c>
      <c r="X17">
        <v>0</v>
      </c>
      <c r="Y17" s="34">
        <f>IEX!J17</f>
        <v>0</v>
      </c>
      <c r="Z17" s="34">
        <f>IEX!P17</f>
        <v>-20</v>
      </c>
      <c r="AA17" s="75">
        <f>STOA!J17</f>
        <v>2.2999999999999998</v>
      </c>
      <c r="AB17" s="75">
        <f>-STOA!P17</f>
        <v>0</v>
      </c>
      <c r="AC17">
        <f t="shared" si="0"/>
        <v>5.5280078019276333</v>
      </c>
      <c r="AD17">
        <f t="shared" si="1"/>
        <v>568.21237046977387</v>
      </c>
      <c r="AE17">
        <f>'IDT-1'!F17</f>
        <v>0</v>
      </c>
      <c r="AF17" s="24"/>
      <c r="AG17">
        <f t="shared" si="2"/>
        <v>568.21237046977387</v>
      </c>
      <c r="AI17" s="34">
        <f>PXIL!J17</f>
        <v>0</v>
      </c>
      <c r="AJ17" s="34">
        <f>PXIL!P17</f>
        <v>0</v>
      </c>
      <c r="AK17" s="34">
        <f>RTM_IEX!J17</f>
        <v>0</v>
      </c>
      <c r="AL17" s="34">
        <f>RTM_IEX!P17</f>
        <v>-22</v>
      </c>
      <c r="AM17" s="34">
        <f>RTM_PXI!J17</f>
        <v>0</v>
      </c>
      <c r="AN17" s="34">
        <f>RTM_PXI!P17</f>
        <v>0</v>
      </c>
      <c r="AO17" s="148">
        <f>GDAM_IEX!J17</f>
        <v>0</v>
      </c>
      <c r="AP17" s="148">
        <f>GDAM_IEX!P17</f>
        <v>0</v>
      </c>
      <c r="AQ17" s="148">
        <f>GDAM_PXI!J17</f>
        <v>0</v>
      </c>
      <c r="AR17" s="148">
        <f>GDAM_PXI!P17</f>
        <v>0</v>
      </c>
      <c r="AS17">
        <f>HPX!J17</f>
        <v>0</v>
      </c>
      <c r="AT17">
        <f>HPX!P17</f>
        <v>0</v>
      </c>
    </row>
    <row r="18" spans="1:46">
      <c r="A18" t="s">
        <v>60</v>
      </c>
      <c r="D18">
        <f>TWEPL!R18</f>
        <v>7.6729499999999993</v>
      </c>
      <c r="E18">
        <f>GT_NG!T18</f>
        <v>8.2376005852231184</v>
      </c>
      <c r="F18">
        <f>GT_Spot!T18</f>
        <v>0</v>
      </c>
      <c r="G18">
        <f>PPCL_NG!T18</f>
        <v>0</v>
      </c>
      <c r="H18">
        <f>PPCL_Spot!T18</f>
        <v>0</v>
      </c>
      <c r="I18">
        <f>Bawana_NG!T18</f>
        <v>58.712717929725464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TPDDL_ISGS_exbus!DM18</f>
        <v>283.34710975675301</v>
      </c>
      <c r="P18" s="36">
        <v>19.23</v>
      </c>
      <c r="Q18" s="36">
        <v>6.73</v>
      </c>
      <c r="R18" s="38">
        <v>0</v>
      </c>
      <c r="S18" s="38">
        <v>0</v>
      </c>
      <c r="T18" s="37">
        <f>SUMPRODUCT(LTA!J18:AN18,LTA!J$101:AN$101,LTA!J$105:AN$105)</f>
        <v>0</v>
      </c>
      <c r="U18" s="37">
        <f>SUMPRODUCT(LTA!J18:AN18,LTA!J$102:AN$102,LTA!J$105:AN$105)</f>
        <v>229.51</v>
      </c>
      <c r="V18" s="66">
        <f>SUMPRODUCT(MTOA!B18:G18,MTOA!B$102:G$102,MTOA!B$105:G$105)</f>
        <v>0</v>
      </c>
      <c r="W18" s="66">
        <f>SUMPRODUCT(MTOA!B18:G18,MTOA!B$101:G$101,MTOA!B$105:G$105)</f>
        <v>0</v>
      </c>
      <c r="X18">
        <v>0</v>
      </c>
      <c r="Y18" s="34">
        <f>IEX!J18</f>
        <v>0</v>
      </c>
      <c r="Z18" s="34">
        <f>IEX!P18</f>
        <v>-19</v>
      </c>
      <c r="AA18" s="75">
        <f>STOA!J18</f>
        <v>2.2999999999999998</v>
      </c>
      <c r="AB18" s="75">
        <f>-STOA!P18</f>
        <v>0</v>
      </c>
      <c r="AC18">
        <f t="shared" si="0"/>
        <v>5.519536644202744</v>
      </c>
      <c r="AD18">
        <f t="shared" si="1"/>
        <v>569.22084162749877</v>
      </c>
      <c r="AE18">
        <f>'IDT-1'!F18</f>
        <v>0</v>
      </c>
      <c r="AF18" s="24"/>
      <c r="AG18">
        <f t="shared" si="2"/>
        <v>569.22084162749877</v>
      </c>
      <c r="AI18" s="34">
        <f>PXIL!J18</f>
        <v>0</v>
      </c>
      <c r="AJ18" s="34">
        <f>PXIL!P18</f>
        <v>0</v>
      </c>
      <c r="AK18" s="34">
        <f>RTM_IEX!J18</f>
        <v>0</v>
      </c>
      <c r="AL18" s="34">
        <f>RTM_IEX!P18</f>
        <v>-22</v>
      </c>
      <c r="AM18" s="34">
        <f>RTM_PXI!J18</f>
        <v>0</v>
      </c>
      <c r="AN18" s="34">
        <f>RTM_PXI!P18</f>
        <v>0</v>
      </c>
      <c r="AO18" s="148">
        <f>GDAM_IEX!J18</f>
        <v>0</v>
      </c>
      <c r="AP18" s="148">
        <f>GDAM_IEX!P18</f>
        <v>0</v>
      </c>
      <c r="AQ18" s="148">
        <f>GDAM_PXI!J18</f>
        <v>0</v>
      </c>
      <c r="AR18" s="148">
        <f>GDAM_PXI!P18</f>
        <v>0</v>
      </c>
      <c r="AS18">
        <f>HPX!J18</f>
        <v>0</v>
      </c>
      <c r="AT18">
        <f>HPX!P18</f>
        <v>0</v>
      </c>
    </row>
    <row r="19" spans="1:46">
      <c r="A19" t="s">
        <v>61</v>
      </c>
      <c r="D19">
        <f>TWEPL!R19</f>
        <v>7.6729499999999993</v>
      </c>
      <c r="E19">
        <f>GT_NG!T19</f>
        <v>8.2376005852231184</v>
      </c>
      <c r="F19">
        <f>GT_Spot!T19</f>
        <v>0</v>
      </c>
      <c r="G19">
        <f>PPCL_NG!T19</f>
        <v>0</v>
      </c>
      <c r="H19">
        <f>PPCL_Spot!T19</f>
        <v>0</v>
      </c>
      <c r="I19">
        <f>Bawana_NG!T19</f>
        <v>58.712717929725464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TPDDL_ISGS_exbus!DM19</f>
        <v>287.85238463029265</v>
      </c>
      <c r="P19" s="36">
        <v>19.23</v>
      </c>
      <c r="Q19" s="36">
        <v>6.73</v>
      </c>
      <c r="R19" s="38">
        <v>0</v>
      </c>
      <c r="S19" s="38">
        <v>0</v>
      </c>
      <c r="T19" s="37">
        <f>SUMPRODUCT(LTA!J19:AN19,LTA!J$101:AN$101,LTA!J$105:AN$105)</f>
        <v>0</v>
      </c>
      <c r="U19" s="37">
        <f>SUMPRODUCT(LTA!J19:AN19,LTA!J$102:AN$102,LTA!J$105:AN$105)</f>
        <v>229.46</v>
      </c>
      <c r="V19" s="66">
        <f>SUMPRODUCT(MTOA!B19:G19,MTOA!B$102:G$102,MTOA!B$105:G$105)</f>
        <v>0</v>
      </c>
      <c r="W19" s="66">
        <f>SUMPRODUCT(MTOA!B19:G19,MTOA!B$101:G$101,MTOA!B$105:G$105)</f>
        <v>0</v>
      </c>
      <c r="X19">
        <v>0</v>
      </c>
      <c r="Y19" s="34">
        <f>IEX!J19</f>
        <v>0</v>
      </c>
      <c r="Z19" s="34">
        <f>IEX!P19</f>
        <v>-21</v>
      </c>
      <c r="AA19" s="75">
        <f>STOA!J19</f>
        <v>2.2999999999999998</v>
      </c>
      <c r="AB19" s="75">
        <f>-STOA!P19</f>
        <v>0</v>
      </c>
      <c r="AC19">
        <f t="shared" si="0"/>
        <v>5.5061340067911431</v>
      </c>
      <c r="AD19">
        <f t="shared" si="1"/>
        <v>579.68951913845001</v>
      </c>
      <c r="AE19">
        <f>'IDT-1'!F19</f>
        <v>0</v>
      </c>
      <c r="AF19" s="24"/>
      <c r="AG19">
        <f t="shared" si="2"/>
        <v>579.68951913845001</v>
      </c>
      <c r="AI19" s="34">
        <f>PXIL!J19</f>
        <v>0</v>
      </c>
      <c r="AJ19" s="34">
        <f>PXIL!P19</f>
        <v>0</v>
      </c>
      <c r="AK19" s="34">
        <f>RTM_IEX!J19</f>
        <v>0</v>
      </c>
      <c r="AL19" s="34">
        <f>RTM_IEX!P19</f>
        <v>-14</v>
      </c>
      <c r="AM19" s="34">
        <f>RTM_PXI!J19</f>
        <v>0</v>
      </c>
      <c r="AN19" s="34">
        <f>RTM_PXI!P19</f>
        <v>0</v>
      </c>
      <c r="AO19" s="148">
        <f>GDAM_IEX!J19</f>
        <v>0</v>
      </c>
      <c r="AP19" s="148">
        <f>GDAM_IEX!P19</f>
        <v>0</v>
      </c>
      <c r="AQ19" s="148">
        <f>GDAM_PXI!J19</f>
        <v>0</v>
      </c>
      <c r="AR19" s="148">
        <f>GDAM_PXI!P19</f>
        <v>0</v>
      </c>
      <c r="AS19">
        <f>HPX!J19</f>
        <v>0</v>
      </c>
      <c r="AT19">
        <f>HPX!P19</f>
        <v>0</v>
      </c>
    </row>
    <row r="20" spans="1:46">
      <c r="A20" t="s">
        <v>62</v>
      </c>
      <c r="D20">
        <f>TWEPL!R20</f>
        <v>7.6729499999999993</v>
      </c>
      <c r="E20">
        <f>GT_NG!T20</f>
        <v>8.2376005852231184</v>
      </c>
      <c r="F20">
        <f>GT_Spot!T20</f>
        <v>0</v>
      </c>
      <c r="G20">
        <f>PPCL_NG!T20</f>
        <v>0</v>
      </c>
      <c r="H20">
        <f>PPCL_Spot!T20</f>
        <v>0</v>
      </c>
      <c r="I20">
        <f>Bawana_NG!T20</f>
        <v>58.712717929725464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TPDDL_ISGS_exbus!DM20</f>
        <v>292.89751463029262</v>
      </c>
      <c r="P20" s="36">
        <v>19.23</v>
      </c>
      <c r="Q20" s="36">
        <v>6.73</v>
      </c>
      <c r="R20" s="38">
        <v>0</v>
      </c>
      <c r="S20" s="38">
        <v>0</v>
      </c>
      <c r="T20" s="37">
        <f>SUMPRODUCT(LTA!J20:AN20,LTA!J$101:AN$101,LTA!J$105:AN$105)</f>
        <v>0</v>
      </c>
      <c r="U20" s="37">
        <f>SUMPRODUCT(LTA!J20:AN20,LTA!J$102:AN$102,LTA!J$105:AN$105)</f>
        <v>229.46</v>
      </c>
      <c r="V20" s="66">
        <f>SUMPRODUCT(MTOA!B20:G20,MTOA!B$102:G$102,MTOA!B$105:G$105)</f>
        <v>0</v>
      </c>
      <c r="W20" s="66">
        <f>SUMPRODUCT(MTOA!B20:G20,MTOA!B$101:G$101,MTOA!B$105:G$105)</f>
        <v>0</v>
      </c>
      <c r="X20">
        <v>0</v>
      </c>
      <c r="Y20" s="34">
        <f>IEX!J20</f>
        <v>0</v>
      </c>
      <c r="Z20" s="34">
        <f>IEX!P20</f>
        <v>-19</v>
      </c>
      <c r="AA20" s="75">
        <f>STOA!J20</f>
        <v>2.2999999999999998</v>
      </c>
      <c r="AB20" s="75">
        <f>-STOA!P20</f>
        <v>0</v>
      </c>
      <c r="AC20">
        <f t="shared" si="0"/>
        <v>5.5230996256164753</v>
      </c>
      <c r="AD20">
        <f t="shared" si="1"/>
        <v>587.71768351962464</v>
      </c>
      <c r="AE20">
        <f>'IDT-1'!F20</f>
        <v>0</v>
      </c>
      <c r="AF20" s="24"/>
      <c r="AG20">
        <f t="shared" si="2"/>
        <v>587.71768351962464</v>
      </c>
      <c r="AI20" s="34">
        <f>PXIL!J20</f>
        <v>0</v>
      </c>
      <c r="AJ20" s="34">
        <f>PXIL!P20</f>
        <v>0</v>
      </c>
      <c r="AK20" s="34">
        <f>RTM_IEX!J20</f>
        <v>0</v>
      </c>
      <c r="AL20" s="34">
        <f>RTM_IEX!P20</f>
        <v>-13</v>
      </c>
      <c r="AM20" s="34">
        <f>RTM_PXI!J20</f>
        <v>0</v>
      </c>
      <c r="AN20" s="34">
        <f>RTM_PXI!P20</f>
        <v>0</v>
      </c>
      <c r="AO20" s="148">
        <f>GDAM_IEX!J20</f>
        <v>0</v>
      </c>
      <c r="AP20" s="148">
        <f>GDAM_IEX!P20</f>
        <v>0</v>
      </c>
      <c r="AQ20" s="148">
        <f>GDAM_PXI!J20</f>
        <v>0</v>
      </c>
      <c r="AR20" s="148">
        <f>GDAM_PXI!P20</f>
        <v>0</v>
      </c>
      <c r="AS20">
        <f>HPX!J20</f>
        <v>0</v>
      </c>
      <c r="AT20">
        <f>HPX!P20</f>
        <v>0</v>
      </c>
    </row>
    <row r="21" spans="1:46">
      <c r="A21" t="s">
        <v>63</v>
      </c>
      <c r="D21">
        <f>TWEPL!R21</f>
        <v>7.6729499999999993</v>
      </c>
      <c r="E21">
        <f>GT_NG!T21</f>
        <v>8.2376005852231184</v>
      </c>
      <c r="F21">
        <f>GT_Spot!T21</f>
        <v>0</v>
      </c>
      <c r="G21">
        <f>PPCL_NG!T21</f>
        <v>0</v>
      </c>
      <c r="H21">
        <f>PPCL_Spot!T21</f>
        <v>0</v>
      </c>
      <c r="I21">
        <f>Bawana_NG!T21</f>
        <v>58.712717929725464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TPDDL_ISGS_exbus!DM21</f>
        <v>297.78356303029261</v>
      </c>
      <c r="P21" s="36">
        <v>19.23</v>
      </c>
      <c r="Q21" s="36">
        <v>6.73</v>
      </c>
      <c r="R21" s="38">
        <v>0</v>
      </c>
      <c r="S21" s="38">
        <v>0</v>
      </c>
      <c r="T21" s="37">
        <f>SUMPRODUCT(LTA!J21:AN21,LTA!J$101:AN$101,LTA!J$105:AN$105)</f>
        <v>0</v>
      </c>
      <c r="U21" s="37">
        <f>SUMPRODUCT(LTA!J21:AN21,LTA!J$102:AN$102,LTA!J$105:AN$105)</f>
        <v>229.46</v>
      </c>
      <c r="V21" s="66">
        <f>SUMPRODUCT(MTOA!B21:G21,MTOA!B$102:G$102,MTOA!B$105:G$105)</f>
        <v>0</v>
      </c>
      <c r="W21" s="66">
        <f>SUMPRODUCT(MTOA!B21:G21,MTOA!B$101:G$101,MTOA!B$105:G$105)</f>
        <v>0</v>
      </c>
      <c r="X21">
        <v>0</v>
      </c>
      <c r="Y21" s="34">
        <f>IEX!J21</f>
        <v>0</v>
      </c>
      <c r="Z21" s="34">
        <f>IEX!P21</f>
        <v>-10</v>
      </c>
      <c r="AA21" s="75">
        <f>STOA!J21</f>
        <v>2.2999999999999998</v>
      </c>
      <c r="AB21" s="75">
        <f>-STOA!P21</f>
        <v>0</v>
      </c>
      <c r="AC21">
        <f t="shared" si="0"/>
        <v>5.5133154858271416</v>
      </c>
      <c r="AD21">
        <f t="shared" si="1"/>
        <v>598.61351605941411</v>
      </c>
      <c r="AE21">
        <f>'IDT-1'!F21</f>
        <v>0</v>
      </c>
      <c r="AF21" s="24"/>
      <c r="AG21">
        <f t="shared" si="2"/>
        <v>598.61351605941411</v>
      </c>
      <c r="AI21" s="34">
        <f>PXIL!J21</f>
        <v>0</v>
      </c>
      <c r="AJ21" s="34">
        <f>PXIL!P21</f>
        <v>0</v>
      </c>
      <c r="AK21" s="34">
        <f>RTM_IEX!J21</f>
        <v>0</v>
      </c>
      <c r="AL21" s="34">
        <f>RTM_IEX!P21</f>
        <v>-16</v>
      </c>
      <c r="AM21" s="34">
        <f>RTM_PXI!J21</f>
        <v>0</v>
      </c>
      <c r="AN21" s="34">
        <f>RTM_PXI!P21</f>
        <v>0</v>
      </c>
      <c r="AO21" s="148">
        <f>GDAM_IEX!J21</f>
        <v>0</v>
      </c>
      <c r="AP21" s="148">
        <f>GDAM_IEX!P21</f>
        <v>0</v>
      </c>
      <c r="AQ21" s="148">
        <f>GDAM_PXI!J21</f>
        <v>0</v>
      </c>
      <c r="AR21" s="148">
        <f>GDAM_PXI!P21</f>
        <v>0</v>
      </c>
      <c r="AS21">
        <f>HPX!J21</f>
        <v>0</v>
      </c>
      <c r="AT21">
        <f>HPX!P21</f>
        <v>0</v>
      </c>
    </row>
    <row r="22" spans="1:46">
      <c r="A22" t="s">
        <v>64</v>
      </c>
      <c r="D22">
        <f>TWEPL!R22</f>
        <v>7.6729499999999993</v>
      </c>
      <c r="E22">
        <f>GT_NG!T22</f>
        <v>8.2376005852231184</v>
      </c>
      <c r="F22">
        <f>GT_Spot!T22</f>
        <v>0</v>
      </c>
      <c r="G22">
        <f>PPCL_NG!T22</f>
        <v>0</v>
      </c>
      <c r="H22">
        <f>PPCL_Spot!T22</f>
        <v>0</v>
      </c>
      <c r="I22">
        <f>Bawana_NG!T22</f>
        <v>58.712717929725464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TPDDL_ISGS_exbus!DM22</f>
        <v>297.78356303029261</v>
      </c>
      <c r="P22" s="36">
        <v>19.23</v>
      </c>
      <c r="Q22" s="36">
        <v>6.73</v>
      </c>
      <c r="R22" s="38">
        <v>0</v>
      </c>
      <c r="S22" s="38">
        <v>0</v>
      </c>
      <c r="T22" s="37">
        <f>SUMPRODUCT(LTA!J22:AN22,LTA!J$101:AN$101,LTA!J$105:AN$105)</f>
        <v>0</v>
      </c>
      <c r="U22" s="37">
        <f>SUMPRODUCT(LTA!J22:AN22,LTA!J$102:AN$102,LTA!J$105:AN$105)</f>
        <v>229.46</v>
      </c>
      <c r="V22" s="66">
        <f>SUMPRODUCT(MTOA!B22:G22,MTOA!B$102:G$102,MTOA!B$105:G$105)</f>
        <v>0</v>
      </c>
      <c r="W22" s="66">
        <f>SUMPRODUCT(MTOA!B22:G22,MTOA!B$101:G$101,MTOA!B$105:G$105)</f>
        <v>0</v>
      </c>
      <c r="X22">
        <v>0</v>
      </c>
      <c r="Y22" s="34">
        <f>IEX!J22</f>
        <v>0</v>
      </c>
      <c r="Z22" s="34">
        <f>IEX!P22</f>
        <v>0</v>
      </c>
      <c r="AA22" s="75">
        <f>STOA!J22</f>
        <v>2.2999999999999998</v>
      </c>
      <c r="AB22" s="75">
        <f>-STOA!P22</f>
        <v>0</v>
      </c>
      <c r="AC22">
        <f t="shared" si="0"/>
        <v>5.3862481199538061</v>
      </c>
      <c r="AD22">
        <f t="shared" si="1"/>
        <v>613.74058342528735</v>
      </c>
      <c r="AE22">
        <f>'IDT-1'!F22</f>
        <v>0</v>
      </c>
      <c r="AF22" s="24"/>
      <c r="AG22">
        <f t="shared" si="2"/>
        <v>613.74058342528735</v>
      </c>
      <c r="AI22" s="34">
        <f>PXIL!J22</f>
        <v>0</v>
      </c>
      <c r="AJ22" s="34">
        <f>PXIL!P22</f>
        <v>0</v>
      </c>
      <c r="AK22" s="34">
        <f>RTM_IEX!J22</f>
        <v>0</v>
      </c>
      <c r="AL22" s="34">
        <f>RTM_IEX!P22</f>
        <v>-11</v>
      </c>
      <c r="AM22" s="34">
        <f>RTM_PXI!J22</f>
        <v>0</v>
      </c>
      <c r="AN22" s="34">
        <f>RTM_PXI!P22</f>
        <v>0</v>
      </c>
      <c r="AO22" s="148">
        <f>GDAM_IEX!J22</f>
        <v>0</v>
      </c>
      <c r="AP22" s="148">
        <f>GDAM_IEX!P22</f>
        <v>0</v>
      </c>
      <c r="AQ22" s="148">
        <f>GDAM_PXI!J22</f>
        <v>0</v>
      </c>
      <c r="AR22" s="148">
        <f>GDAM_PXI!P22</f>
        <v>0</v>
      </c>
      <c r="AS22">
        <f>HPX!J22</f>
        <v>0</v>
      </c>
      <c r="AT22">
        <f>HPX!P22</f>
        <v>0</v>
      </c>
    </row>
    <row r="23" spans="1:46">
      <c r="A23" t="s">
        <v>65</v>
      </c>
      <c r="D23">
        <f>TWEPL!R23</f>
        <v>7.6729499999999993</v>
      </c>
      <c r="E23">
        <f>GT_NG!T23</f>
        <v>8.2376005852231184</v>
      </c>
      <c r="F23">
        <f>GT_Spot!T23</f>
        <v>0</v>
      </c>
      <c r="G23">
        <f>PPCL_NG!T23</f>
        <v>0</v>
      </c>
      <c r="H23">
        <f>PPCL_Spot!T23</f>
        <v>0</v>
      </c>
      <c r="I23">
        <f>Bawana_NG!T23</f>
        <v>58.712717929725464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TPDDL_ISGS_exbus!DM23</f>
        <v>329.94697397210558</v>
      </c>
      <c r="P23" s="36">
        <v>19.23</v>
      </c>
      <c r="Q23" s="36">
        <v>6.73</v>
      </c>
      <c r="R23" s="38">
        <v>0</v>
      </c>
      <c r="S23" s="38">
        <v>0</v>
      </c>
      <c r="T23" s="37">
        <f>SUMPRODUCT(LTA!J23:AN23,LTA!J$101:AN$101,LTA!J$105:AN$105)</f>
        <v>0</v>
      </c>
      <c r="U23" s="37">
        <f>SUMPRODUCT(LTA!J23:AN23,LTA!J$102:AN$102,LTA!J$105:AN$105)</f>
        <v>225.23000000000005</v>
      </c>
      <c r="V23" s="66">
        <f>SUMPRODUCT(MTOA!B23:G23,MTOA!B$102:G$102,MTOA!B$105:G$105)</f>
        <v>0</v>
      </c>
      <c r="W23" s="66">
        <f>SUMPRODUCT(MTOA!B23:G23,MTOA!B$101:G$101,MTOA!B$105:G$105)</f>
        <v>0</v>
      </c>
      <c r="X23">
        <v>0</v>
      </c>
      <c r="Y23" s="34">
        <f>IEX!J23</f>
        <v>0</v>
      </c>
      <c r="Z23" s="34">
        <f>IEX!P23</f>
        <v>0</v>
      </c>
      <c r="AA23" s="75">
        <f>STOA!J23</f>
        <v>2.2999999999999998</v>
      </c>
      <c r="AB23" s="75">
        <f>-STOA!P23</f>
        <v>0</v>
      </c>
      <c r="AC23">
        <f t="shared" si="0"/>
        <v>5.6293599295899233</v>
      </c>
      <c r="AD23">
        <f t="shared" si="1"/>
        <v>640.43088255746432</v>
      </c>
      <c r="AE23">
        <f>'IDT-1'!F23</f>
        <v>0</v>
      </c>
      <c r="AF23" s="24"/>
      <c r="AG23">
        <f t="shared" si="2"/>
        <v>640.43088255746432</v>
      </c>
      <c r="AI23" s="34">
        <f>PXIL!J23</f>
        <v>0</v>
      </c>
      <c r="AJ23" s="34">
        <f>PXIL!P23</f>
        <v>0</v>
      </c>
      <c r="AK23" s="34">
        <f>RTM_IEX!J23</f>
        <v>0</v>
      </c>
      <c r="AL23" s="34">
        <f>RTM_IEX!P23</f>
        <v>-12</v>
      </c>
      <c r="AM23" s="34">
        <f>RTM_PXI!J23</f>
        <v>0</v>
      </c>
      <c r="AN23" s="34">
        <f>RTM_PXI!P23</f>
        <v>0</v>
      </c>
      <c r="AO23" s="148">
        <f>GDAM_IEX!J23</f>
        <v>0</v>
      </c>
      <c r="AP23" s="148">
        <f>GDAM_IEX!P23</f>
        <v>0</v>
      </c>
      <c r="AQ23" s="148">
        <f>GDAM_PXI!J23</f>
        <v>0</v>
      </c>
      <c r="AR23" s="148">
        <f>GDAM_PXI!P23</f>
        <v>0</v>
      </c>
      <c r="AS23">
        <f>HPX!J23</f>
        <v>0</v>
      </c>
      <c r="AT23">
        <f>HPX!P23</f>
        <v>0</v>
      </c>
    </row>
    <row r="24" spans="1:46">
      <c r="A24" t="s">
        <v>66</v>
      </c>
      <c r="D24">
        <f>TWEPL!R24</f>
        <v>7.6729499999999993</v>
      </c>
      <c r="E24">
        <f>GT_NG!T24</f>
        <v>8.2376005852231184</v>
      </c>
      <c r="F24">
        <f>GT_Spot!T24</f>
        <v>0</v>
      </c>
      <c r="G24">
        <f>PPCL_NG!T24</f>
        <v>0</v>
      </c>
      <c r="H24">
        <f>PPCL_Spot!T24</f>
        <v>0</v>
      </c>
      <c r="I24">
        <f>Bawana_NG!T24</f>
        <v>58.712717929725464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TPDDL_ISGS_exbus!DM24</f>
        <v>336.42224662888475</v>
      </c>
      <c r="P24" s="36">
        <v>48.07</v>
      </c>
      <c r="Q24" s="36">
        <v>6.7299999999999995</v>
      </c>
      <c r="R24" s="38">
        <v>0</v>
      </c>
      <c r="S24" s="38">
        <v>0</v>
      </c>
      <c r="T24" s="37">
        <f>SUMPRODUCT(LTA!J24:AN24,LTA!J$101:AN$101,LTA!J$105:AN$105)</f>
        <v>0</v>
      </c>
      <c r="U24" s="37">
        <f>SUMPRODUCT(LTA!J24:AN24,LTA!J$102:AN$102,LTA!J$105:AN$105)</f>
        <v>225.23000000000005</v>
      </c>
      <c r="V24" s="66">
        <f>SUMPRODUCT(MTOA!B24:G24,MTOA!B$102:G$102,MTOA!B$105:G$105)</f>
        <v>0</v>
      </c>
      <c r="W24" s="66">
        <f>SUMPRODUCT(MTOA!B24:G24,MTOA!B$101:G$101,MTOA!B$105:G$105)</f>
        <v>0</v>
      </c>
      <c r="X24">
        <v>0</v>
      </c>
      <c r="Y24" s="34">
        <f>IEX!J24</f>
        <v>0</v>
      </c>
      <c r="Z24" s="34">
        <f>IEX!P24</f>
        <v>0</v>
      </c>
      <c r="AA24" s="75">
        <f>STOA!J24</f>
        <v>2.2999999999999998</v>
      </c>
      <c r="AB24" s="75">
        <f>-STOA!P24</f>
        <v>0</v>
      </c>
      <c r="AC24">
        <f t="shared" si="0"/>
        <v>5.8412966426579782</v>
      </c>
      <c r="AD24">
        <f t="shared" si="1"/>
        <v>685.53421850117536</v>
      </c>
      <c r="AE24">
        <f>'IDT-1'!F24</f>
        <v>0</v>
      </c>
      <c r="AF24" s="24"/>
      <c r="AG24">
        <f t="shared" si="2"/>
        <v>685.53421850117536</v>
      </c>
      <c r="AI24" s="34">
        <f>PXIL!J24</f>
        <v>0</v>
      </c>
      <c r="AJ24" s="34">
        <f>PXIL!P24</f>
        <v>0</v>
      </c>
      <c r="AK24" s="34">
        <f>RTM_IEX!J24</f>
        <v>0</v>
      </c>
      <c r="AL24" s="34">
        <f>RTM_IEX!P24</f>
        <v>-2</v>
      </c>
      <c r="AM24" s="34">
        <f>RTM_PXI!J24</f>
        <v>0</v>
      </c>
      <c r="AN24" s="34">
        <f>RTM_PXI!P24</f>
        <v>0</v>
      </c>
      <c r="AO24" s="148">
        <f>GDAM_IEX!J24</f>
        <v>0</v>
      </c>
      <c r="AP24" s="148">
        <f>GDAM_IEX!P24</f>
        <v>0</v>
      </c>
      <c r="AQ24" s="148">
        <f>GDAM_PXI!J24</f>
        <v>0</v>
      </c>
      <c r="AR24" s="148">
        <f>GDAM_PXI!P24</f>
        <v>0</v>
      </c>
      <c r="AS24">
        <f>HPX!J24</f>
        <v>0</v>
      </c>
      <c r="AT24">
        <f>HPX!P24</f>
        <v>0</v>
      </c>
    </row>
    <row r="25" spans="1:46">
      <c r="A25" t="s">
        <v>67</v>
      </c>
      <c r="D25">
        <f>TWEPL!R25</f>
        <v>7.6729499999999993</v>
      </c>
      <c r="E25">
        <f>GT_NG!T25</f>
        <v>8.2376005852231184</v>
      </c>
      <c r="F25">
        <f>GT_Spot!T25</f>
        <v>0</v>
      </c>
      <c r="G25">
        <f>PPCL_NG!T25</f>
        <v>0</v>
      </c>
      <c r="H25">
        <f>PPCL_Spot!T25</f>
        <v>0</v>
      </c>
      <c r="I25">
        <f>Bawana_NG!T25</f>
        <v>58.712717929725464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TPDDL_ISGS_exbus!DM25</f>
        <v>346.28440249163276</v>
      </c>
      <c r="P25" s="36">
        <v>72.099999999999994</v>
      </c>
      <c r="Q25" s="36">
        <v>6.7299999999999995</v>
      </c>
      <c r="R25" s="38">
        <v>0</v>
      </c>
      <c r="S25" s="38">
        <v>0</v>
      </c>
      <c r="T25" s="37">
        <f>SUMPRODUCT(LTA!J25:AN25,LTA!J$101:AN$101,LTA!J$105:AN$105)</f>
        <v>0</v>
      </c>
      <c r="U25" s="37">
        <f>SUMPRODUCT(LTA!J25:AN25,LTA!J$102:AN$102,LTA!J$105:AN$105)</f>
        <v>268.8</v>
      </c>
      <c r="V25" s="66">
        <f>SUMPRODUCT(MTOA!B25:G25,MTOA!B$102:G$102,MTOA!B$105:G$105)</f>
        <v>0</v>
      </c>
      <c r="W25" s="66">
        <f>SUMPRODUCT(MTOA!B25:G25,MTOA!B$101:G$101,MTOA!B$105:G$105)</f>
        <v>0</v>
      </c>
      <c r="X25">
        <v>0</v>
      </c>
      <c r="Y25" s="34">
        <f>IEX!J25</f>
        <v>0</v>
      </c>
      <c r="Z25" s="34">
        <f>IEX!P25</f>
        <v>0</v>
      </c>
      <c r="AA25" s="75">
        <f>STOA!J25</f>
        <v>2.2999999999999998</v>
      </c>
      <c r="AB25" s="75">
        <f>-STOA!P25</f>
        <v>0</v>
      </c>
      <c r="AC25">
        <f t="shared" si="0"/>
        <v>6.7799981145512893</v>
      </c>
      <c r="AD25">
        <f t="shared" si="1"/>
        <v>728.05767289203004</v>
      </c>
      <c r="AE25">
        <f>'IDT-1'!F25</f>
        <v>0</v>
      </c>
      <c r="AF25" s="24"/>
      <c r="AG25">
        <f t="shared" si="2"/>
        <v>728.05767289203004</v>
      </c>
      <c r="AI25" s="34">
        <f>PXIL!J25</f>
        <v>0</v>
      </c>
      <c r="AJ25" s="34">
        <f>PXIL!P25</f>
        <v>0</v>
      </c>
      <c r="AK25" s="34">
        <f>RTM_IEX!J25</f>
        <v>0</v>
      </c>
      <c r="AL25" s="34">
        <f>RTM_IEX!P25</f>
        <v>-36</v>
      </c>
      <c r="AM25" s="34">
        <f>RTM_PXI!J25</f>
        <v>0</v>
      </c>
      <c r="AN25" s="34">
        <f>RTM_PXI!P25</f>
        <v>0</v>
      </c>
      <c r="AO25" s="148">
        <f>GDAM_IEX!J25</f>
        <v>0</v>
      </c>
      <c r="AP25" s="148">
        <f>GDAM_IEX!P25</f>
        <v>0</v>
      </c>
      <c r="AQ25" s="148">
        <f>GDAM_PXI!J25</f>
        <v>0</v>
      </c>
      <c r="AR25" s="148">
        <f>GDAM_PXI!P25</f>
        <v>0</v>
      </c>
      <c r="AS25">
        <f>HPX!J25</f>
        <v>0</v>
      </c>
      <c r="AT25">
        <f>HPX!P25</f>
        <v>0</v>
      </c>
    </row>
    <row r="26" spans="1:46">
      <c r="A26" t="s">
        <v>68</v>
      </c>
      <c r="D26">
        <f>TWEPL!R26</f>
        <v>7.6729499999999993</v>
      </c>
      <c r="E26">
        <f>GT_NG!T26</f>
        <v>8.2376005852231184</v>
      </c>
      <c r="F26">
        <f>GT_Spot!T26</f>
        <v>0</v>
      </c>
      <c r="G26">
        <f>PPCL_NG!T26</f>
        <v>0</v>
      </c>
      <c r="H26">
        <f>PPCL_Spot!T26</f>
        <v>0</v>
      </c>
      <c r="I26">
        <f>Bawana_NG!T26</f>
        <v>58.712717929725464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TPDDL_ISGS_exbus!DM26</f>
        <v>365.0626070433463</v>
      </c>
      <c r="P26" s="36">
        <v>72.099999999999994</v>
      </c>
      <c r="Q26" s="36">
        <v>6.7299999999999995</v>
      </c>
      <c r="R26" s="38">
        <v>0</v>
      </c>
      <c r="S26" s="38">
        <v>0</v>
      </c>
      <c r="T26" s="37">
        <f>SUMPRODUCT(LTA!J26:AN26,LTA!J$101:AN$101,LTA!J$105:AN$105)</f>
        <v>0</v>
      </c>
      <c r="U26" s="37">
        <f>SUMPRODUCT(LTA!J26:AN26,LTA!J$102:AN$102,LTA!J$105:AN$105)</f>
        <v>288.02999999999997</v>
      </c>
      <c r="V26" s="66">
        <f>SUMPRODUCT(MTOA!B26:G26,MTOA!B$102:G$102,MTOA!B$105:G$105)</f>
        <v>0</v>
      </c>
      <c r="W26" s="66">
        <f>SUMPRODUCT(MTOA!B26:G26,MTOA!B$101:G$101,MTOA!B$105:G$105)</f>
        <v>0</v>
      </c>
      <c r="X26">
        <v>0</v>
      </c>
      <c r="Y26" s="34">
        <f>IEX!J26</f>
        <v>0</v>
      </c>
      <c r="Z26" s="34">
        <f>IEX!P26</f>
        <v>0</v>
      </c>
      <c r="AA26" s="75">
        <f>STOA!J26</f>
        <v>2.2999999999999998</v>
      </c>
      <c r="AB26" s="75">
        <f>-STOA!P26</f>
        <v>0</v>
      </c>
      <c r="AC26">
        <f t="shared" si="0"/>
        <v>7.0145554555367911</v>
      </c>
      <c r="AD26">
        <f t="shared" si="1"/>
        <v>775.83132010275801</v>
      </c>
      <c r="AE26">
        <f>'IDT-1'!F26</f>
        <v>0</v>
      </c>
      <c r="AF26" s="24"/>
      <c r="AG26">
        <f t="shared" si="2"/>
        <v>775.83132010275801</v>
      </c>
      <c r="AI26" s="34">
        <f>PXIL!J26</f>
        <v>0</v>
      </c>
      <c r="AJ26" s="34">
        <f>PXIL!P26</f>
        <v>0</v>
      </c>
      <c r="AK26" s="34">
        <f>RTM_IEX!J26</f>
        <v>0</v>
      </c>
      <c r="AL26" s="34">
        <f>RTM_IEX!P26</f>
        <v>-26</v>
      </c>
      <c r="AM26" s="34">
        <f>RTM_PXI!J26</f>
        <v>0</v>
      </c>
      <c r="AN26" s="34">
        <f>RTM_PXI!P26</f>
        <v>0</v>
      </c>
      <c r="AO26" s="148">
        <f>GDAM_IEX!J26</f>
        <v>0</v>
      </c>
      <c r="AP26" s="148">
        <f>GDAM_IEX!P26</f>
        <v>0</v>
      </c>
      <c r="AQ26" s="148">
        <f>GDAM_PXI!J26</f>
        <v>0</v>
      </c>
      <c r="AR26" s="148">
        <f>GDAM_PXI!P26</f>
        <v>0</v>
      </c>
      <c r="AS26">
        <f>HPX!J26</f>
        <v>0</v>
      </c>
      <c r="AT26">
        <f>HPX!P26</f>
        <v>0</v>
      </c>
    </row>
    <row r="27" spans="1:46">
      <c r="A27" t="s">
        <v>69</v>
      </c>
      <c r="D27">
        <f>TWEPL!R27</f>
        <v>7.6729499999999993</v>
      </c>
      <c r="E27">
        <f>GT_NG!T27</f>
        <v>8.2376005852231184</v>
      </c>
      <c r="F27">
        <f>GT_Spot!T27</f>
        <v>0</v>
      </c>
      <c r="G27">
        <f>PPCL_NG!T27</f>
        <v>0</v>
      </c>
      <c r="H27">
        <f>PPCL_Spot!T27</f>
        <v>0</v>
      </c>
      <c r="I27">
        <f>Bawana_NG!T27</f>
        <v>58.712717929725464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TPDDL_ISGS_exbus!DM27</f>
        <v>391.67371439736553</v>
      </c>
      <c r="P27" s="36">
        <v>72.099999999999994</v>
      </c>
      <c r="Q27" s="36">
        <v>6.7299999999999995</v>
      </c>
      <c r="R27" s="38">
        <v>0</v>
      </c>
      <c r="S27" s="38">
        <v>0</v>
      </c>
      <c r="T27" s="37">
        <f>SUMPRODUCT(LTA!J27:AN27,LTA!J$101:AN$101,LTA!J$105:AN$105)</f>
        <v>0</v>
      </c>
      <c r="U27" s="37">
        <f>SUMPRODUCT(LTA!J27:AN27,LTA!J$102:AN$102,LTA!J$105:AN$105)</f>
        <v>326.40000000000003</v>
      </c>
      <c r="V27" s="66">
        <f>SUMPRODUCT(MTOA!B27:G27,MTOA!B$102:G$102,MTOA!B$105:G$105)</f>
        <v>0</v>
      </c>
      <c r="W27" s="66">
        <f>SUMPRODUCT(MTOA!B27:G27,MTOA!B$101:G$101,MTOA!B$105:G$105)</f>
        <v>0</v>
      </c>
      <c r="X27">
        <v>0</v>
      </c>
      <c r="Y27" s="34">
        <f>IEX!J27</f>
        <v>0</v>
      </c>
      <c r="Z27" s="34">
        <f>IEX!P27</f>
        <v>-19</v>
      </c>
      <c r="AA27" s="75">
        <f>STOA!J27</f>
        <v>2.2000000000000002</v>
      </c>
      <c r="AB27" s="75">
        <f>-STOA!P27</f>
        <v>0</v>
      </c>
      <c r="AC27">
        <f t="shared" si="0"/>
        <v>7.5764990727603339</v>
      </c>
      <c r="AD27">
        <f t="shared" si="1"/>
        <v>838.15048383955389</v>
      </c>
      <c r="AE27">
        <f>'IDT-1'!F27</f>
        <v>0</v>
      </c>
      <c r="AF27" s="24"/>
      <c r="AG27">
        <f t="shared" si="2"/>
        <v>838.15048383955389</v>
      </c>
      <c r="AI27" s="34">
        <f>PXIL!J27</f>
        <v>0</v>
      </c>
      <c r="AJ27" s="34">
        <f>PXIL!P27</f>
        <v>0</v>
      </c>
      <c r="AK27" s="34">
        <f>RTM_IEX!J27</f>
        <v>0</v>
      </c>
      <c r="AL27" s="34">
        <f>RTM_IEX!P27</f>
        <v>-9</v>
      </c>
      <c r="AM27" s="34">
        <f>RTM_PXI!J27</f>
        <v>0</v>
      </c>
      <c r="AN27" s="34">
        <f>RTM_PXI!P27</f>
        <v>0</v>
      </c>
      <c r="AO27" s="148">
        <f>GDAM_IEX!J27</f>
        <v>0</v>
      </c>
      <c r="AP27" s="148">
        <f>GDAM_IEX!P27</f>
        <v>0</v>
      </c>
      <c r="AQ27" s="148">
        <f>GDAM_PXI!J27</f>
        <v>0</v>
      </c>
      <c r="AR27" s="148">
        <f>GDAM_PXI!P27</f>
        <v>0</v>
      </c>
      <c r="AS27">
        <f>HPX!J27</f>
        <v>0</v>
      </c>
      <c r="AT27">
        <f>HPX!P27</f>
        <v>0</v>
      </c>
    </row>
    <row r="28" spans="1:46">
      <c r="A28" t="s">
        <v>70</v>
      </c>
      <c r="D28">
        <f>TWEPL!R28</f>
        <v>7.6729499999999993</v>
      </c>
      <c r="E28">
        <f>GT_NG!T28</f>
        <v>8.2376005852231184</v>
      </c>
      <c r="F28">
        <f>GT_Spot!T28</f>
        <v>0</v>
      </c>
      <c r="G28">
        <f>PPCL_NG!T28</f>
        <v>0</v>
      </c>
      <c r="H28">
        <f>PPCL_Spot!T28</f>
        <v>0</v>
      </c>
      <c r="I28">
        <f>Bawana_NG!T28</f>
        <v>58.712717929725464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TPDDL_ISGS_exbus!DM28</f>
        <v>419.5201674902649</v>
      </c>
      <c r="P28" s="36">
        <v>72.099999999999994</v>
      </c>
      <c r="Q28" s="36">
        <v>6.7299999999999995</v>
      </c>
      <c r="R28" s="38">
        <v>0.78</v>
      </c>
      <c r="S28" s="38">
        <v>0</v>
      </c>
      <c r="T28" s="37">
        <f>SUMPRODUCT(LTA!J28:AN28,LTA!J$101:AN$101,LTA!J$105:AN$105)</f>
        <v>0</v>
      </c>
      <c r="U28" s="37">
        <f>SUMPRODUCT(LTA!J28:AN28,LTA!J$102:AN$102,LTA!J$105:AN$105)</f>
        <v>366.06</v>
      </c>
      <c r="V28" s="66">
        <f>SUMPRODUCT(MTOA!B28:G28,MTOA!B$102:G$102,MTOA!B$105:G$105)</f>
        <v>0</v>
      </c>
      <c r="W28" s="66">
        <f>SUMPRODUCT(MTOA!B28:G28,MTOA!B$101:G$101,MTOA!B$105:G$105)</f>
        <v>0</v>
      </c>
      <c r="X28">
        <v>0</v>
      </c>
      <c r="Y28" s="34">
        <f>IEX!J28</f>
        <v>0</v>
      </c>
      <c r="Z28" s="34">
        <f>IEX!P28</f>
        <v>-21</v>
      </c>
      <c r="AA28" s="75">
        <f>STOA!J28</f>
        <v>2.2000000000000002</v>
      </c>
      <c r="AB28" s="75">
        <f>-STOA!P28</f>
        <v>0</v>
      </c>
      <c r="AC28">
        <f t="shared" si="0"/>
        <v>8.1755187519153534</v>
      </c>
      <c r="AD28">
        <f t="shared" si="1"/>
        <v>902.83791725329809</v>
      </c>
      <c r="AE28">
        <f>'IDT-1'!F28</f>
        <v>0</v>
      </c>
      <c r="AF28" s="24"/>
      <c r="AG28">
        <f t="shared" si="2"/>
        <v>902.83791725329809</v>
      </c>
      <c r="AI28" s="34">
        <f>PXIL!J28</f>
        <v>0</v>
      </c>
      <c r="AJ28" s="34">
        <f>PXIL!P28</f>
        <v>0</v>
      </c>
      <c r="AK28" s="34">
        <f>RTM_IEX!J28</f>
        <v>0</v>
      </c>
      <c r="AL28" s="34">
        <f>RTM_IEX!P28</f>
        <v>-10</v>
      </c>
      <c r="AM28" s="34">
        <f>RTM_PXI!J28</f>
        <v>0</v>
      </c>
      <c r="AN28" s="34">
        <f>RTM_PXI!P28</f>
        <v>0</v>
      </c>
      <c r="AO28" s="148">
        <f>GDAM_IEX!J28</f>
        <v>0</v>
      </c>
      <c r="AP28" s="148">
        <f>GDAM_IEX!P28</f>
        <v>0</v>
      </c>
      <c r="AQ28" s="148">
        <f>GDAM_PXI!J28</f>
        <v>0</v>
      </c>
      <c r="AR28" s="148">
        <f>GDAM_PXI!P28</f>
        <v>0</v>
      </c>
      <c r="AS28">
        <f>HPX!J28</f>
        <v>0</v>
      </c>
      <c r="AT28">
        <f>HPX!P28</f>
        <v>0</v>
      </c>
    </row>
    <row r="29" spans="1:46">
      <c r="A29" t="s">
        <v>71</v>
      </c>
      <c r="D29">
        <f>TWEPL!R29</f>
        <v>7.6729499999999993</v>
      </c>
      <c r="E29">
        <f>GT_NG!T29</f>
        <v>8.2376005852231184</v>
      </c>
      <c r="F29">
        <f>GT_Spot!T29</f>
        <v>0</v>
      </c>
      <c r="G29">
        <f>PPCL_NG!T29</f>
        <v>0</v>
      </c>
      <c r="H29">
        <f>PPCL_Spot!T29</f>
        <v>0</v>
      </c>
      <c r="I29">
        <f>Bawana_NG!T29</f>
        <v>58.712717929725464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TPDDL_ISGS_exbus!DM29</f>
        <v>472.32937091360293</v>
      </c>
      <c r="P29" s="36">
        <v>72.100000000000009</v>
      </c>
      <c r="Q29" s="36">
        <v>14.419999999999998</v>
      </c>
      <c r="R29" s="38">
        <v>2.8099999999999996</v>
      </c>
      <c r="S29" s="38">
        <v>0</v>
      </c>
      <c r="T29" s="37">
        <f>SUMPRODUCT(LTA!J29:AN29,LTA!J$101:AN$101,LTA!J$105:AN$105)</f>
        <v>0</v>
      </c>
      <c r="U29" s="37">
        <f>SUMPRODUCT(LTA!J29:AN29,LTA!J$102:AN$102,LTA!J$105:AN$105)</f>
        <v>366.06</v>
      </c>
      <c r="V29" s="66">
        <f>SUMPRODUCT(MTOA!B29:G29,MTOA!B$102:G$102,MTOA!B$105:G$105)</f>
        <v>0</v>
      </c>
      <c r="W29" s="66">
        <f>SUMPRODUCT(MTOA!B29:G29,MTOA!B$101:G$101,MTOA!B$105:G$105)</f>
        <v>0</v>
      </c>
      <c r="X29">
        <v>0</v>
      </c>
      <c r="Y29" s="34">
        <f>IEX!J29</f>
        <v>0</v>
      </c>
      <c r="Z29" s="34">
        <f>IEX!P29</f>
        <v>0</v>
      </c>
      <c r="AA29" s="75">
        <f>STOA!J29</f>
        <v>2.2000000000000002</v>
      </c>
      <c r="AB29" s="75">
        <f>-STOA!P29</f>
        <v>0</v>
      </c>
      <c r="AC29">
        <f t="shared" si="0"/>
        <v>8.8617160574442835</v>
      </c>
      <c r="AD29">
        <f t="shared" si="1"/>
        <v>945.68092337110716</v>
      </c>
      <c r="AE29">
        <f>'IDT-1'!F29</f>
        <v>-24.382000000000001</v>
      </c>
      <c r="AF29" s="24"/>
      <c r="AG29">
        <f t="shared" si="2"/>
        <v>921.29892337110721</v>
      </c>
      <c r="AI29" s="34">
        <f>PXIL!J29</f>
        <v>0</v>
      </c>
      <c r="AJ29" s="34">
        <f>PXIL!P29</f>
        <v>0</v>
      </c>
      <c r="AK29" s="34">
        <f>RTM_IEX!J29</f>
        <v>0</v>
      </c>
      <c r="AL29" s="34">
        <f>RTM_IEX!P29</f>
        <v>-50</v>
      </c>
      <c r="AM29" s="34">
        <f>RTM_PXI!J29</f>
        <v>0</v>
      </c>
      <c r="AN29" s="34">
        <f>RTM_PXI!P29</f>
        <v>0</v>
      </c>
      <c r="AO29" s="148">
        <f>GDAM_IEX!J29</f>
        <v>0</v>
      </c>
      <c r="AP29" s="148">
        <f>GDAM_IEX!P29</f>
        <v>0</v>
      </c>
      <c r="AQ29" s="148">
        <f>GDAM_PXI!J29</f>
        <v>0</v>
      </c>
      <c r="AR29" s="148">
        <f>GDAM_PXI!P29</f>
        <v>0</v>
      </c>
      <c r="AS29">
        <f>HPX!J29</f>
        <v>0</v>
      </c>
      <c r="AT29">
        <f>HPX!P29</f>
        <v>0</v>
      </c>
    </row>
    <row r="30" spans="1:46">
      <c r="A30" t="s">
        <v>72</v>
      </c>
      <c r="D30">
        <f>TWEPL!R30</f>
        <v>7.6729499999999993</v>
      </c>
      <c r="E30">
        <f>GT_NG!T30</f>
        <v>8.2376005852231184</v>
      </c>
      <c r="F30">
        <f>GT_Spot!T30</f>
        <v>0</v>
      </c>
      <c r="G30">
        <f>PPCL_NG!T30</f>
        <v>0</v>
      </c>
      <c r="H30">
        <f>PPCL_Spot!T30</f>
        <v>0</v>
      </c>
      <c r="I30">
        <f>Bawana_NG!T30</f>
        <v>58.712717929725464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TPDDL_ISGS_exbus!DM30</f>
        <v>538.11973646452327</v>
      </c>
      <c r="P30" s="36">
        <v>72.100000000000009</v>
      </c>
      <c r="Q30" s="36">
        <v>24.993438359933958</v>
      </c>
      <c r="R30" s="38">
        <v>7.8499999999999988</v>
      </c>
      <c r="S30" s="38">
        <v>0</v>
      </c>
      <c r="T30" s="37">
        <f>SUMPRODUCT(LTA!J30:AN30,LTA!J$101:AN$101,LTA!J$105:AN$105)</f>
        <v>0</v>
      </c>
      <c r="U30" s="37">
        <f>SUMPRODUCT(LTA!J30:AN30,LTA!J$102:AN$102,LTA!J$105:AN$105)</f>
        <v>366.196234</v>
      </c>
      <c r="V30" s="66">
        <f>SUMPRODUCT(MTOA!B30:G30,MTOA!B$102:G$102,MTOA!B$105:G$105)</f>
        <v>0</v>
      </c>
      <c r="W30" s="66">
        <f>SUMPRODUCT(MTOA!B30:G30,MTOA!B$101:G$101,MTOA!B$105:G$105)</f>
        <v>0</v>
      </c>
      <c r="X30">
        <v>0</v>
      </c>
      <c r="Y30" s="34">
        <f>IEX!J30</f>
        <v>0</v>
      </c>
      <c r="Z30" s="34">
        <f>IEX!P30</f>
        <v>0</v>
      </c>
      <c r="AA30" s="75">
        <f>STOA!J30</f>
        <v>2.2000000000000002</v>
      </c>
      <c r="AB30" s="75">
        <f>-STOA!P30</f>
        <v>0</v>
      </c>
      <c r="AC30">
        <f t="shared" si="0"/>
        <v>9.1392224896510079</v>
      </c>
      <c r="AD30">
        <f t="shared" si="1"/>
        <v>1078.8634548497548</v>
      </c>
      <c r="AE30">
        <f>'IDT-1'!F30</f>
        <v>-117</v>
      </c>
      <c r="AF30" s="24"/>
      <c r="AG30">
        <f t="shared" si="2"/>
        <v>961.86345484975482</v>
      </c>
      <c r="AI30" s="34">
        <f>PXIL!J30</f>
        <v>0</v>
      </c>
      <c r="AJ30" s="34">
        <f>PXIL!P30</f>
        <v>0</v>
      </c>
      <c r="AK30" s="34">
        <f>RTM_IEX!J30</f>
        <v>1.92</v>
      </c>
      <c r="AL30" s="34">
        <f>RTM_IEX!P30</f>
        <v>0</v>
      </c>
      <c r="AM30" s="34">
        <f>RTM_PXI!J30</f>
        <v>0</v>
      </c>
      <c r="AN30" s="34">
        <f>RTM_PXI!P30</f>
        <v>0</v>
      </c>
      <c r="AO30" s="148">
        <f>GDAM_IEX!J30</f>
        <v>0</v>
      </c>
      <c r="AP30" s="148">
        <f>GDAM_IEX!P30</f>
        <v>0</v>
      </c>
      <c r="AQ30" s="148">
        <f>GDAM_PXI!J30</f>
        <v>0</v>
      </c>
      <c r="AR30" s="148">
        <f>GDAM_PXI!P30</f>
        <v>0</v>
      </c>
      <c r="AS30">
        <f>HPX!J30</f>
        <v>0</v>
      </c>
      <c r="AT30">
        <f>HPX!P30</f>
        <v>0</v>
      </c>
    </row>
    <row r="31" spans="1:46">
      <c r="A31" t="s">
        <v>73</v>
      </c>
      <c r="D31">
        <f>TWEPL!R31</f>
        <v>7.6729499999999993</v>
      </c>
      <c r="E31">
        <f>GT_NG!T31</f>
        <v>8.2376005852231184</v>
      </c>
      <c r="F31">
        <f>GT_Spot!T31</f>
        <v>0</v>
      </c>
      <c r="G31">
        <f>PPCL_NG!T31</f>
        <v>0</v>
      </c>
      <c r="H31">
        <f>PPCL_Spot!T31</f>
        <v>0</v>
      </c>
      <c r="I31">
        <f>Bawana_NG!T31</f>
        <v>58.712717929725464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TPDDL_ISGS_exbus!DM31</f>
        <v>541.41934558878495</v>
      </c>
      <c r="P31" s="36">
        <v>72.100000000000009</v>
      </c>
      <c r="Q31" s="36">
        <v>24.992936890351391</v>
      </c>
      <c r="R31" s="38">
        <v>12.84</v>
      </c>
      <c r="S31" s="38">
        <v>0</v>
      </c>
      <c r="T31" s="37">
        <f>SUMPRODUCT(LTA!J31:AN31,LTA!J$101:AN$101,LTA!J$105:AN$105)</f>
        <v>0</v>
      </c>
      <c r="U31" s="37">
        <f>SUMPRODUCT(LTA!J31:AN31,LTA!J$102:AN$102,LTA!J$105:AN$105)</f>
        <v>368.74575600000003</v>
      </c>
      <c r="V31" s="66">
        <f>SUMPRODUCT(MTOA!B31:G31,MTOA!B$102:G$102,MTOA!B$105:G$105)</f>
        <v>0</v>
      </c>
      <c r="W31" s="66">
        <f>SUMPRODUCT(MTOA!B31:G31,MTOA!B$101:G$101,MTOA!B$105:G$105)</f>
        <v>0</v>
      </c>
      <c r="X31">
        <v>0</v>
      </c>
      <c r="Y31" s="34">
        <f>IEX!J31</f>
        <v>0</v>
      </c>
      <c r="Z31" s="34">
        <f>IEX!P31</f>
        <v>0</v>
      </c>
      <c r="AA31" s="75">
        <f>STOA!J31</f>
        <v>2.2000000000000002</v>
      </c>
      <c r="AB31" s="75">
        <f>-STOA!P31</f>
        <v>0</v>
      </c>
      <c r="AC31">
        <f t="shared" si="0"/>
        <v>9.2395524519249808</v>
      </c>
      <c r="AD31">
        <f t="shared" si="1"/>
        <v>1084.68175454216</v>
      </c>
      <c r="AE31">
        <f>'IDT-1'!F31</f>
        <v>-95</v>
      </c>
      <c r="AF31" s="24"/>
      <c r="AG31">
        <f t="shared" si="2"/>
        <v>989.68175454215998</v>
      </c>
      <c r="AI31" s="34">
        <f>PXIL!J31</f>
        <v>0</v>
      </c>
      <c r="AJ31" s="34">
        <f>PXIL!P31</f>
        <v>0</v>
      </c>
      <c r="AK31" s="34">
        <f>RTM_IEX!J31</f>
        <v>0</v>
      </c>
      <c r="AL31" s="34">
        <f>RTM_IEX!P31</f>
        <v>-3</v>
      </c>
      <c r="AM31" s="34">
        <f>RTM_PXI!J31</f>
        <v>0</v>
      </c>
      <c r="AN31" s="34">
        <f>RTM_PXI!P31</f>
        <v>0</v>
      </c>
      <c r="AO31" s="148">
        <f>GDAM_IEX!J31</f>
        <v>0</v>
      </c>
      <c r="AP31" s="148">
        <f>GDAM_IEX!P31</f>
        <v>0</v>
      </c>
      <c r="AQ31" s="148">
        <f>GDAM_PXI!J31</f>
        <v>0</v>
      </c>
      <c r="AR31" s="148">
        <f>GDAM_PXI!P31</f>
        <v>0</v>
      </c>
      <c r="AS31">
        <f>HPX!J31</f>
        <v>0</v>
      </c>
      <c r="AT31">
        <f>HPX!P31</f>
        <v>0</v>
      </c>
    </row>
    <row r="32" spans="1:46">
      <c r="A32" t="s">
        <v>74</v>
      </c>
      <c r="D32">
        <f>TWEPL!R32</f>
        <v>7.7632200000000005</v>
      </c>
      <c r="E32">
        <f>GT_NG!T32</f>
        <v>8.5577981651376174</v>
      </c>
      <c r="F32">
        <f>GT_Spot!T32</f>
        <v>0</v>
      </c>
      <c r="G32">
        <f>PPCL_NG!T32</f>
        <v>0</v>
      </c>
      <c r="H32">
        <f>PPCL_Spot!T32</f>
        <v>0</v>
      </c>
      <c r="I32">
        <f>Bawana_NG!T32</f>
        <v>58.712717929725464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TPDDL_ISGS_exbus!DM32</f>
        <v>559.043379582228</v>
      </c>
      <c r="P32" s="36">
        <v>72.100000000000009</v>
      </c>
      <c r="Q32" s="36">
        <v>24.992936890351391</v>
      </c>
      <c r="R32" s="38">
        <v>18.48</v>
      </c>
      <c r="S32" s="38">
        <v>0</v>
      </c>
      <c r="T32" s="37">
        <f>SUMPRODUCT(LTA!J32:AN32,LTA!J$101:AN$101,LTA!J$105:AN$105)</f>
        <v>1.1200000000000001</v>
      </c>
      <c r="U32" s="37">
        <f>SUMPRODUCT(LTA!J32:AN32,LTA!J$102:AN$102,LTA!J$105:AN$105)</f>
        <v>404.380987</v>
      </c>
      <c r="V32" s="66">
        <f>SUMPRODUCT(MTOA!B32:G32,MTOA!B$102:G$102,MTOA!B$105:G$105)</f>
        <v>0</v>
      </c>
      <c r="W32" s="66">
        <f>SUMPRODUCT(MTOA!B32:G32,MTOA!B$101:G$101,MTOA!B$105:G$105)</f>
        <v>0</v>
      </c>
      <c r="X32">
        <v>0</v>
      </c>
      <c r="Y32" s="34">
        <f>IEX!J32</f>
        <v>0</v>
      </c>
      <c r="Z32" s="34">
        <f>IEX!P32</f>
        <v>0</v>
      </c>
      <c r="AA32" s="75">
        <f>STOA!J32</f>
        <v>2.2000000000000002</v>
      </c>
      <c r="AB32" s="75">
        <f>-STOA!P32</f>
        <v>0</v>
      </c>
      <c r="AC32">
        <f t="shared" si="0"/>
        <v>9.8996430445891903</v>
      </c>
      <c r="AD32">
        <f t="shared" si="1"/>
        <v>1126.4513965228537</v>
      </c>
      <c r="AE32">
        <f>'IDT-1'!F32</f>
        <v>-97.367999999999995</v>
      </c>
      <c r="AF32" s="24"/>
      <c r="AG32">
        <f t="shared" si="2"/>
        <v>1029.0833965228537</v>
      </c>
      <c r="AI32" s="34">
        <f>PXIL!J32</f>
        <v>0</v>
      </c>
      <c r="AJ32" s="34">
        <f>PXIL!P32</f>
        <v>0</v>
      </c>
      <c r="AK32" s="34">
        <f>RTM_IEX!J32</f>
        <v>0</v>
      </c>
      <c r="AL32" s="34">
        <f>RTM_IEX!P32</f>
        <v>-21</v>
      </c>
      <c r="AM32" s="34">
        <f>RTM_PXI!J32</f>
        <v>0</v>
      </c>
      <c r="AN32" s="34">
        <f>RTM_PXI!P32</f>
        <v>0</v>
      </c>
      <c r="AO32" s="148">
        <f>GDAM_IEX!J32</f>
        <v>0</v>
      </c>
      <c r="AP32" s="148">
        <f>GDAM_IEX!P32</f>
        <v>0</v>
      </c>
      <c r="AQ32" s="148">
        <f>GDAM_PXI!J32</f>
        <v>0</v>
      </c>
      <c r="AR32" s="148">
        <f>GDAM_PXI!P32</f>
        <v>0</v>
      </c>
      <c r="AS32">
        <f>HPX!J32</f>
        <v>0</v>
      </c>
      <c r="AT32">
        <f>HPX!P32</f>
        <v>0</v>
      </c>
    </row>
    <row r="33" spans="1:46">
      <c r="A33" t="s">
        <v>75</v>
      </c>
      <c r="D33">
        <f>TWEPL!R33</f>
        <v>7.7632200000000005</v>
      </c>
      <c r="E33">
        <f>GT_NG!T33</f>
        <v>8.5577981651376174</v>
      </c>
      <c r="F33">
        <f>GT_Spot!T33</f>
        <v>0</v>
      </c>
      <c r="G33">
        <f>PPCL_NG!T33</f>
        <v>0</v>
      </c>
      <c r="H33">
        <f>PPCL_Spot!T33</f>
        <v>0</v>
      </c>
      <c r="I33">
        <f>Bawana_NG!T33</f>
        <v>58.712717929725464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TPDDL_ISGS_exbus!DM33</f>
        <v>558.52178189476786</v>
      </c>
      <c r="P33" s="36">
        <v>72.100000000000009</v>
      </c>
      <c r="Q33" s="36">
        <v>24.992936890351391</v>
      </c>
      <c r="R33" s="38">
        <v>18.699999999999996</v>
      </c>
      <c r="S33" s="38">
        <v>0</v>
      </c>
      <c r="T33" s="37">
        <f>SUMPRODUCT(LTA!J33:AN33,LTA!J$101:AN$101,LTA!J$105:AN$105)</f>
        <v>3.44</v>
      </c>
      <c r="U33" s="37">
        <f>SUMPRODUCT(LTA!J33:AN33,LTA!J$102:AN$102,LTA!J$105:AN$105)</f>
        <v>407.887879</v>
      </c>
      <c r="V33" s="66">
        <f>SUMPRODUCT(MTOA!B33:G33,MTOA!B$102:G$102,MTOA!B$105:G$105)</f>
        <v>0</v>
      </c>
      <c r="W33" s="66">
        <f>SUMPRODUCT(MTOA!B33:G33,MTOA!B$101:G$101,MTOA!B$105:G$105)</f>
        <v>0</v>
      </c>
      <c r="X33">
        <v>0</v>
      </c>
      <c r="Y33" s="34">
        <f>IEX!J33</f>
        <v>0</v>
      </c>
      <c r="Z33" s="34">
        <f>IEX!P33</f>
        <v>0</v>
      </c>
      <c r="AA33" s="75">
        <f>STOA!J33</f>
        <v>2.2000000000000002</v>
      </c>
      <c r="AB33" s="75">
        <f>-STOA!P33</f>
        <v>0</v>
      </c>
      <c r="AC33">
        <f t="shared" si="0"/>
        <v>9.8528727818407429</v>
      </c>
      <c r="AD33">
        <f t="shared" si="1"/>
        <v>1143.0234610981418</v>
      </c>
      <c r="AE33">
        <f>'IDT-1'!F33</f>
        <v>-92.335999999999999</v>
      </c>
      <c r="AF33" s="24"/>
      <c r="AG33">
        <f t="shared" si="2"/>
        <v>1050.6874610981417</v>
      </c>
      <c r="AI33" s="34">
        <f>PXIL!J33</f>
        <v>0</v>
      </c>
      <c r="AJ33" s="34">
        <f>PXIL!P33</f>
        <v>0</v>
      </c>
      <c r="AK33" s="34">
        <f>RTM_IEX!J33</f>
        <v>0</v>
      </c>
      <c r="AL33" s="34">
        <f>RTM_IEX!P33</f>
        <v>-10</v>
      </c>
      <c r="AM33" s="34">
        <f>RTM_PXI!J33</f>
        <v>0</v>
      </c>
      <c r="AN33" s="34">
        <f>RTM_PXI!P33</f>
        <v>0</v>
      </c>
      <c r="AO33" s="148">
        <f>GDAM_IEX!J33</f>
        <v>0</v>
      </c>
      <c r="AP33" s="148">
        <f>GDAM_IEX!P33</f>
        <v>0</v>
      </c>
      <c r="AQ33" s="148">
        <f>GDAM_PXI!J33</f>
        <v>0</v>
      </c>
      <c r="AR33" s="148">
        <f>GDAM_PXI!P33</f>
        <v>0</v>
      </c>
      <c r="AS33">
        <f>HPX!J33</f>
        <v>0</v>
      </c>
      <c r="AT33">
        <f>HPX!P33</f>
        <v>0</v>
      </c>
    </row>
    <row r="34" spans="1:46">
      <c r="A34" t="s">
        <v>76</v>
      </c>
      <c r="D34">
        <f>TWEPL!R34</f>
        <v>7.7632200000000005</v>
      </c>
      <c r="E34">
        <f>GT_NG!T34</f>
        <v>8.5577981651376174</v>
      </c>
      <c r="F34">
        <f>GT_Spot!T34</f>
        <v>0</v>
      </c>
      <c r="G34">
        <f>PPCL_NG!T34</f>
        <v>0</v>
      </c>
      <c r="H34">
        <f>PPCL_Spot!T34</f>
        <v>0</v>
      </c>
      <c r="I34">
        <f>Bawana_NG!T34</f>
        <v>58.712717929725464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TPDDL_ISGS_exbus!DM34</f>
        <v>524.54628206293762</v>
      </c>
      <c r="P34" s="36">
        <v>72.100000000000009</v>
      </c>
      <c r="Q34" s="36">
        <v>24.992936890351391</v>
      </c>
      <c r="R34" s="38">
        <v>18.699999999999996</v>
      </c>
      <c r="S34" s="38">
        <v>0</v>
      </c>
      <c r="T34" s="37">
        <f>SUMPRODUCT(LTA!J34:AN34,LTA!J$101:AN$101,LTA!J$105:AN$105)</f>
        <v>8.06</v>
      </c>
      <c r="U34" s="37">
        <f>SUMPRODUCT(LTA!J34:AN34,LTA!J$102:AN$102,LTA!J$105:AN$105)</f>
        <v>414.28114599999998</v>
      </c>
      <c r="V34" s="66">
        <f>SUMPRODUCT(MTOA!B34:G34,MTOA!B$102:G$102,MTOA!B$105:G$105)</f>
        <v>0</v>
      </c>
      <c r="W34" s="66">
        <f>SUMPRODUCT(MTOA!B34:G34,MTOA!B$101:G$101,MTOA!B$105:G$105)</f>
        <v>0</v>
      </c>
      <c r="X34">
        <v>0</v>
      </c>
      <c r="Y34" s="34">
        <f>IEX!J34</f>
        <v>0</v>
      </c>
      <c r="Z34" s="34">
        <f>IEX!P34</f>
        <v>0</v>
      </c>
      <c r="AA34" s="75">
        <f>STOA!J34</f>
        <v>2.2000000000000002</v>
      </c>
      <c r="AB34" s="75">
        <f>-STOA!P34</f>
        <v>0</v>
      </c>
      <c r="AC34">
        <f t="shared" si="0"/>
        <v>9.7870573919267034</v>
      </c>
      <c r="AD34">
        <f t="shared" si="1"/>
        <v>1105.1270436562254</v>
      </c>
      <c r="AE34">
        <f>'IDT-1'!F34</f>
        <v>-59.655000000000001</v>
      </c>
      <c r="AF34" s="24"/>
      <c r="AG34">
        <f t="shared" si="2"/>
        <v>1045.4720436562254</v>
      </c>
      <c r="AI34" s="34">
        <f>PXIL!J34</f>
        <v>0</v>
      </c>
      <c r="AJ34" s="34">
        <f>PXIL!P34</f>
        <v>0</v>
      </c>
      <c r="AK34" s="34">
        <f>RTM_IEX!J34</f>
        <v>0</v>
      </c>
      <c r="AL34" s="34">
        <f>RTM_IEX!P34</f>
        <v>-25</v>
      </c>
      <c r="AM34" s="34">
        <f>RTM_PXI!J34</f>
        <v>0</v>
      </c>
      <c r="AN34" s="34">
        <f>RTM_PXI!P34</f>
        <v>0</v>
      </c>
      <c r="AO34" s="148">
        <f>GDAM_IEX!J34</f>
        <v>0</v>
      </c>
      <c r="AP34" s="148">
        <f>GDAM_IEX!P34</f>
        <v>0</v>
      </c>
      <c r="AQ34" s="148">
        <f>GDAM_PXI!J34</f>
        <v>0</v>
      </c>
      <c r="AR34" s="148">
        <f>GDAM_PXI!P34</f>
        <v>0</v>
      </c>
      <c r="AS34">
        <f>HPX!J34</f>
        <v>0</v>
      </c>
      <c r="AT34">
        <f>HPX!P34</f>
        <v>0</v>
      </c>
    </row>
    <row r="35" spans="1:46">
      <c r="A35" t="s">
        <v>77</v>
      </c>
      <c r="D35">
        <f>TWEPL!R35</f>
        <v>7.7632200000000005</v>
      </c>
      <c r="E35">
        <f>GT_NG!T35</f>
        <v>8.5577981651376174</v>
      </c>
      <c r="F35">
        <f>GT_Spot!T35</f>
        <v>0</v>
      </c>
      <c r="G35">
        <f>PPCL_NG!T35</f>
        <v>0</v>
      </c>
      <c r="H35">
        <f>PPCL_Spot!T35</f>
        <v>0</v>
      </c>
      <c r="I35">
        <f>Bawana_NG!T35</f>
        <v>58.712717929725464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TPDDL_ISGS_exbus!DM35</f>
        <v>512.30160259167951</v>
      </c>
      <c r="P35" s="36">
        <v>72.100000000000009</v>
      </c>
      <c r="Q35" s="36">
        <v>24.992936890351391</v>
      </c>
      <c r="R35" s="38">
        <v>18.699999999999996</v>
      </c>
      <c r="S35" s="38">
        <v>0</v>
      </c>
      <c r="T35" s="37">
        <f>SUMPRODUCT(LTA!J35:AN35,LTA!J$101:AN$101,LTA!J$105:AN$105)</f>
        <v>16.989999999999998</v>
      </c>
      <c r="U35" s="37">
        <f>SUMPRODUCT(LTA!J35:AN35,LTA!J$102:AN$102,LTA!J$105:AN$105)</f>
        <v>421.34293999999994</v>
      </c>
      <c r="V35" s="66">
        <f>SUMPRODUCT(MTOA!B35:G35,MTOA!B$102:G$102,MTOA!B$105:G$105)</f>
        <v>0</v>
      </c>
      <c r="W35" s="66">
        <f>SUMPRODUCT(MTOA!B35:G35,MTOA!B$101:G$101,MTOA!B$105:G$105)</f>
        <v>0</v>
      </c>
      <c r="X35">
        <v>0</v>
      </c>
      <c r="Y35" s="34">
        <f>IEX!J35</f>
        <v>0</v>
      </c>
      <c r="Z35" s="34">
        <f>IEX!P35</f>
        <v>0</v>
      </c>
      <c r="AA35" s="75">
        <f>STOA!J35</f>
        <v>2.2000000000000002</v>
      </c>
      <c r="AB35" s="75">
        <f>-STOA!P35</f>
        <v>0</v>
      </c>
      <c r="AC35">
        <f t="shared" si="0"/>
        <v>10.343744932911259</v>
      </c>
      <c r="AD35">
        <f t="shared" si="1"/>
        <v>1046.3174706439829</v>
      </c>
      <c r="AE35">
        <f>'IDT-1'!F35</f>
        <v>-47.732999999999997</v>
      </c>
      <c r="AF35" s="24"/>
      <c r="AG35">
        <f t="shared" si="2"/>
        <v>998.58447064398297</v>
      </c>
      <c r="AI35" s="34">
        <f>PXIL!J35</f>
        <v>0</v>
      </c>
      <c r="AJ35" s="34">
        <f>PXIL!P35</f>
        <v>0</v>
      </c>
      <c r="AK35" s="34">
        <f>RTM_IEX!J35</f>
        <v>0</v>
      </c>
      <c r="AL35" s="34">
        <f>RTM_IEX!P35</f>
        <v>-87</v>
      </c>
      <c r="AM35" s="34">
        <f>RTM_PXI!J35</f>
        <v>0</v>
      </c>
      <c r="AN35" s="34">
        <f>RTM_PXI!P35</f>
        <v>0</v>
      </c>
      <c r="AO35" s="148">
        <f>GDAM_IEX!J35</f>
        <v>0</v>
      </c>
      <c r="AP35" s="148">
        <f>GDAM_IEX!P35</f>
        <v>0</v>
      </c>
      <c r="AQ35" s="148">
        <f>GDAM_PXI!J35</f>
        <v>0</v>
      </c>
      <c r="AR35" s="148">
        <f>GDAM_PXI!P35</f>
        <v>0</v>
      </c>
      <c r="AS35">
        <f>HPX!J35</f>
        <v>0</v>
      </c>
      <c r="AT35">
        <f>HPX!P35</f>
        <v>0</v>
      </c>
    </row>
    <row r="36" spans="1:46">
      <c r="A36" t="s">
        <v>78</v>
      </c>
      <c r="D36">
        <f>TWEPL!R36</f>
        <v>7.7632200000000005</v>
      </c>
      <c r="E36">
        <f>GT_NG!T36</f>
        <v>8.5577981651376174</v>
      </c>
      <c r="F36">
        <f>GT_Spot!T36</f>
        <v>0</v>
      </c>
      <c r="G36">
        <f>PPCL_NG!T36</f>
        <v>0</v>
      </c>
      <c r="H36">
        <f>PPCL_Spot!T36</f>
        <v>0</v>
      </c>
      <c r="I36">
        <f>Bawana_NG!T36</f>
        <v>58.712717929725464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TPDDL_ISGS_exbus!DM36</f>
        <v>492.62310549355612</v>
      </c>
      <c r="P36" s="36">
        <v>72.100000000000009</v>
      </c>
      <c r="Q36" s="36">
        <v>24.992936890351391</v>
      </c>
      <c r="R36" s="38">
        <v>18.699999999999996</v>
      </c>
      <c r="S36" s="38">
        <v>0</v>
      </c>
      <c r="T36" s="37">
        <f>SUMPRODUCT(LTA!J36:AN36,LTA!J$101:AN$101,LTA!J$105:AN$105)</f>
        <v>25.19</v>
      </c>
      <c r="U36" s="37">
        <f>SUMPRODUCT(LTA!J36:AN36,LTA!J$102:AN$102,LTA!J$105:AN$105)</f>
        <v>429.60455899999994</v>
      </c>
      <c r="V36" s="66">
        <f>SUMPRODUCT(MTOA!B36:G36,MTOA!B$102:G$102,MTOA!B$105:G$105)</f>
        <v>0</v>
      </c>
      <c r="W36" s="66">
        <f>SUMPRODUCT(MTOA!B36:G36,MTOA!B$101:G$101,MTOA!B$105:G$105)</f>
        <v>0</v>
      </c>
      <c r="X36">
        <v>0</v>
      </c>
      <c r="Y36" s="34">
        <f>IEX!J36</f>
        <v>0</v>
      </c>
      <c r="Z36" s="34">
        <f>IEX!P36</f>
        <v>0</v>
      </c>
      <c r="AA36" s="75">
        <f>STOA!J36</f>
        <v>2.2000000000000002</v>
      </c>
      <c r="AB36" s="75">
        <f>-STOA!P36</f>
        <v>0</v>
      </c>
      <c r="AC36">
        <f t="shared" si="0"/>
        <v>10.299780841437244</v>
      </c>
      <c r="AD36">
        <f t="shared" si="1"/>
        <v>1045.1445566373334</v>
      </c>
      <c r="AE36">
        <f>'IDT-1'!F36</f>
        <v>-36.073</v>
      </c>
      <c r="AF36" s="24"/>
      <c r="AG36">
        <f t="shared" si="2"/>
        <v>1009.0715566373334</v>
      </c>
      <c r="AI36" s="34">
        <f>PXIL!J36</f>
        <v>0</v>
      </c>
      <c r="AJ36" s="34">
        <f>PXIL!P36</f>
        <v>0</v>
      </c>
      <c r="AK36" s="34">
        <f>RTM_IEX!J36</f>
        <v>0</v>
      </c>
      <c r="AL36" s="34">
        <f>RTM_IEX!P36</f>
        <v>-85</v>
      </c>
      <c r="AM36" s="34">
        <f>RTM_PXI!J36</f>
        <v>0</v>
      </c>
      <c r="AN36" s="34">
        <f>RTM_PXI!P36</f>
        <v>0</v>
      </c>
      <c r="AO36" s="148">
        <f>GDAM_IEX!J36</f>
        <v>0</v>
      </c>
      <c r="AP36" s="148">
        <f>GDAM_IEX!P36</f>
        <v>0</v>
      </c>
      <c r="AQ36" s="148">
        <f>GDAM_PXI!J36</f>
        <v>0</v>
      </c>
      <c r="AR36" s="148">
        <f>GDAM_PXI!P36</f>
        <v>0</v>
      </c>
      <c r="AS36">
        <f>HPX!J36</f>
        <v>0</v>
      </c>
      <c r="AT36">
        <f>HPX!P36</f>
        <v>0</v>
      </c>
    </row>
    <row r="37" spans="1:46">
      <c r="A37" t="s">
        <v>79</v>
      </c>
      <c r="D37">
        <f>TWEPL!R37</f>
        <v>7.7632200000000005</v>
      </c>
      <c r="E37">
        <f>GT_NG!T37</f>
        <v>8.5577981651376174</v>
      </c>
      <c r="F37">
        <f>GT_Spot!T37</f>
        <v>0</v>
      </c>
      <c r="G37">
        <f>PPCL_NG!T37</f>
        <v>0</v>
      </c>
      <c r="H37">
        <f>PPCL_Spot!T37</f>
        <v>0</v>
      </c>
      <c r="I37">
        <f>Bawana_NG!T37</f>
        <v>58.712717929725464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TPDDL_ISGS_exbus!DM37</f>
        <v>488.17795952470578</v>
      </c>
      <c r="P37" s="36">
        <v>72.100000000000009</v>
      </c>
      <c r="Q37" s="36">
        <v>24.992936890351391</v>
      </c>
      <c r="R37" s="38">
        <v>20.700000000000003</v>
      </c>
      <c r="S37" s="38">
        <v>0</v>
      </c>
      <c r="T37" s="37">
        <f>SUMPRODUCT(LTA!J37:AN37,LTA!J$101:AN$101,LTA!J$105:AN$105)</f>
        <v>33.619999999999997</v>
      </c>
      <c r="U37" s="37">
        <f>SUMPRODUCT(LTA!J37:AN37,LTA!J$102:AN$102,LTA!J$105:AN$105)</f>
        <v>438.47810799999996</v>
      </c>
      <c r="V37" s="66">
        <f>SUMPRODUCT(MTOA!B37:G37,MTOA!B$102:G$102,MTOA!B$105:G$105)</f>
        <v>0</v>
      </c>
      <c r="W37" s="66">
        <f>SUMPRODUCT(MTOA!B37:G37,MTOA!B$101:G$101,MTOA!B$105:G$105)</f>
        <v>0</v>
      </c>
      <c r="X37">
        <v>0</v>
      </c>
      <c r="Y37" s="34">
        <f>IEX!J37</f>
        <v>0</v>
      </c>
      <c r="Z37" s="34">
        <f>IEX!P37</f>
        <v>0</v>
      </c>
      <c r="AA37" s="75">
        <f>STOA!J37</f>
        <v>2.2000000000000002</v>
      </c>
      <c r="AB37" s="75">
        <f>-STOA!P37</f>
        <v>0</v>
      </c>
      <c r="AC37">
        <f t="shared" si="0"/>
        <v>10.102687433353116</v>
      </c>
      <c r="AD37">
        <f t="shared" si="1"/>
        <v>1098.2000530765672</v>
      </c>
      <c r="AE37">
        <f>'IDT-1'!F37</f>
        <v>-44.265000000000001</v>
      </c>
      <c r="AF37" s="24"/>
      <c r="AG37">
        <f t="shared" si="2"/>
        <v>1053.9350530765671</v>
      </c>
      <c r="AI37" s="34">
        <f>PXIL!J37</f>
        <v>0</v>
      </c>
      <c r="AJ37" s="34">
        <f>PXIL!P37</f>
        <v>0</v>
      </c>
      <c r="AK37" s="34">
        <f>RTM_IEX!J37</f>
        <v>0</v>
      </c>
      <c r="AL37" s="34">
        <f>RTM_IEX!P37</f>
        <v>-47</v>
      </c>
      <c r="AM37" s="34">
        <f>RTM_PXI!J37</f>
        <v>0</v>
      </c>
      <c r="AN37" s="34">
        <f>RTM_PXI!P37</f>
        <v>0</v>
      </c>
      <c r="AO37" s="148">
        <f>GDAM_IEX!J37</f>
        <v>0</v>
      </c>
      <c r="AP37" s="148">
        <f>GDAM_IEX!P37</f>
        <v>0</v>
      </c>
      <c r="AQ37" s="148">
        <f>GDAM_PXI!J37</f>
        <v>0</v>
      </c>
      <c r="AR37" s="148">
        <f>GDAM_PXI!P37</f>
        <v>0</v>
      </c>
      <c r="AS37">
        <f>HPX!J37</f>
        <v>0</v>
      </c>
      <c r="AT37">
        <f>HPX!P37</f>
        <v>0</v>
      </c>
    </row>
    <row r="38" spans="1:46">
      <c r="A38" t="s">
        <v>80</v>
      </c>
      <c r="D38">
        <f>TWEPL!R38</f>
        <v>7.7632200000000005</v>
      </c>
      <c r="E38">
        <f>GT_NG!T38</f>
        <v>8.5577981651376174</v>
      </c>
      <c r="F38">
        <f>GT_Spot!T38</f>
        <v>0</v>
      </c>
      <c r="G38">
        <f>PPCL_NG!T38</f>
        <v>0</v>
      </c>
      <c r="H38">
        <f>PPCL_Spot!T38</f>
        <v>0</v>
      </c>
      <c r="I38">
        <f>Bawana_NG!T38</f>
        <v>58.712717929725464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TPDDL_ISGS_exbus!DM38</f>
        <v>478.14196512470585</v>
      </c>
      <c r="P38" s="36">
        <v>72.100000000000009</v>
      </c>
      <c r="Q38" s="36">
        <v>24.992936890351391</v>
      </c>
      <c r="R38" s="38">
        <v>20.699999999999996</v>
      </c>
      <c r="S38" s="38">
        <v>0</v>
      </c>
      <c r="T38" s="37">
        <f>SUMPRODUCT(LTA!J38:AN38,LTA!J$101:AN$101,LTA!J$105:AN$105)</f>
        <v>44.16</v>
      </c>
      <c r="U38" s="37">
        <f>SUMPRODUCT(LTA!J38:AN38,LTA!J$102:AN$102,LTA!J$105:AN$105)</f>
        <v>446.99273299999993</v>
      </c>
      <c r="V38" s="66">
        <f>SUMPRODUCT(MTOA!B38:G38,MTOA!B$102:G$102,MTOA!B$105:G$105)</f>
        <v>0</v>
      </c>
      <c r="W38" s="66">
        <f>SUMPRODUCT(MTOA!B38:G38,MTOA!B$101:G$101,MTOA!B$105:G$105)</f>
        <v>0</v>
      </c>
      <c r="X38">
        <v>0</v>
      </c>
      <c r="Y38" s="34">
        <f>IEX!J38</f>
        <v>0</v>
      </c>
      <c r="Z38" s="34">
        <f>IEX!P38</f>
        <v>0</v>
      </c>
      <c r="AA38" s="75">
        <f>STOA!J38</f>
        <v>2.2000000000000002</v>
      </c>
      <c r="AB38" s="75">
        <f>-STOA!P38</f>
        <v>0</v>
      </c>
      <c r="AC38">
        <f t="shared" si="0"/>
        <v>10.161501614943338</v>
      </c>
      <c r="AD38">
        <f t="shared" si="1"/>
        <v>1109.1598694949771</v>
      </c>
      <c r="AE38">
        <f>'IDT-1'!F38</f>
        <v>-61.746000000000002</v>
      </c>
      <c r="AF38" s="24"/>
      <c r="AG38">
        <f t="shared" si="2"/>
        <v>1047.413869494977</v>
      </c>
      <c r="AI38" s="34">
        <f>PXIL!J38</f>
        <v>0</v>
      </c>
      <c r="AJ38" s="34">
        <f>PXIL!P38</f>
        <v>0</v>
      </c>
      <c r="AK38" s="34">
        <f>RTM_IEX!J38</f>
        <v>0</v>
      </c>
      <c r="AL38" s="34">
        <f>RTM_IEX!P38</f>
        <v>-45</v>
      </c>
      <c r="AM38" s="34">
        <f>RTM_PXI!J38</f>
        <v>0</v>
      </c>
      <c r="AN38" s="34">
        <f>RTM_PXI!P38</f>
        <v>0</v>
      </c>
      <c r="AO38" s="148">
        <f>GDAM_IEX!J38</f>
        <v>0</v>
      </c>
      <c r="AP38" s="148">
        <f>GDAM_IEX!P38</f>
        <v>0</v>
      </c>
      <c r="AQ38" s="148">
        <f>GDAM_PXI!J38</f>
        <v>0</v>
      </c>
      <c r="AR38" s="148">
        <f>GDAM_PXI!P38</f>
        <v>0</v>
      </c>
      <c r="AS38">
        <f>HPX!J38</f>
        <v>0</v>
      </c>
      <c r="AT38">
        <f>HPX!P38</f>
        <v>0</v>
      </c>
    </row>
    <row r="39" spans="1:46">
      <c r="A39" t="s">
        <v>81</v>
      </c>
      <c r="D39">
        <f>TWEPL!R39</f>
        <v>7.7632200000000005</v>
      </c>
      <c r="E39">
        <f>GT_NG!T39</f>
        <v>8.5577981651376174</v>
      </c>
      <c r="F39">
        <f>GT_Spot!T39</f>
        <v>0</v>
      </c>
      <c r="G39">
        <f>PPCL_NG!T39</f>
        <v>0</v>
      </c>
      <c r="H39">
        <f>PPCL_Spot!T39</f>
        <v>0</v>
      </c>
      <c r="I39">
        <f>Bawana_NG!T39</f>
        <v>58.712717929725464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TPDDL_ISGS_exbus!DM39</f>
        <v>488.03021975879767</v>
      </c>
      <c r="P39" s="36">
        <v>72.100000000000009</v>
      </c>
      <c r="Q39" s="36">
        <v>24.992936890351391</v>
      </c>
      <c r="R39" s="38">
        <v>20.699999999999996</v>
      </c>
      <c r="S39" s="38">
        <v>0</v>
      </c>
      <c r="T39" s="37">
        <f>SUMPRODUCT(LTA!J39:AN39,LTA!J$101:AN$101,LTA!J$105:AN$105)</f>
        <v>52.66</v>
      </c>
      <c r="U39" s="37">
        <f>SUMPRODUCT(LTA!J39:AN39,LTA!J$102:AN$102,LTA!J$105:AN$105)</f>
        <v>450.45912099999993</v>
      </c>
      <c r="V39" s="66">
        <f>SUMPRODUCT(MTOA!B39:G39,MTOA!B$102:G$102,MTOA!B$105:G$105)</f>
        <v>0</v>
      </c>
      <c r="W39" s="66">
        <f>SUMPRODUCT(MTOA!B39:G39,MTOA!B$101:G$101,MTOA!B$105:G$105)</f>
        <v>0</v>
      </c>
      <c r="X39">
        <v>0</v>
      </c>
      <c r="Y39" s="34">
        <f>IEX!J39</f>
        <v>0</v>
      </c>
      <c r="Z39" s="34">
        <f>IEX!P39</f>
        <v>0</v>
      </c>
      <c r="AA39" s="75">
        <f>STOA!J39</f>
        <v>2.2000000000000002</v>
      </c>
      <c r="AB39" s="75">
        <f>-STOA!P39</f>
        <v>0</v>
      </c>
      <c r="AC39">
        <f t="shared" si="0"/>
        <v>10.044602515449702</v>
      </c>
      <c r="AD39">
        <f t="shared" si="1"/>
        <v>1185.7414112285624</v>
      </c>
      <c r="AE39">
        <f>'IDT-1'!F39</f>
        <v>-81.991</v>
      </c>
      <c r="AF39" s="24"/>
      <c r="AG39">
        <f t="shared" si="2"/>
        <v>1103.7504112285624</v>
      </c>
      <c r="AI39" s="34">
        <f>PXIL!J39</f>
        <v>0</v>
      </c>
      <c r="AJ39" s="34">
        <f>PXIL!P39</f>
        <v>0</v>
      </c>
      <c r="AK39" s="34">
        <f>RTM_IEX!J39</f>
        <v>9.61</v>
      </c>
      <c r="AL39" s="34">
        <f>RTM_IEX!P39</f>
        <v>0</v>
      </c>
      <c r="AM39" s="34">
        <f>RTM_PXI!J39</f>
        <v>0</v>
      </c>
      <c r="AN39" s="34">
        <f>RTM_PXI!P39</f>
        <v>0</v>
      </c>
      <c r="AO39" s="148">
        <f>GDAM_IEX!J39</f>
        <v>0</v>
      </c>
      <c r="AP39" s="148">
        <f>GDAM_IEX!P39</f>
        <v>0</v>
      </c>
      <c r="AQ39" s="148">
        <f>GDAM_PXI!J39</f>
        <v>0</v>
      </c>
      <c r="AR39" s="148">
        <f>GDAM_PXI!P39</f>
        <v>0</v>
      </c>
      <c r="AS39">
        <f>HPX!J39</f>
        <v>0</v>
      </c>
      <c r="AT39">
        <f>HPX!P39</f>
        <v>0</v>
      </c>
    </row>
    <row r="40" spans="1:46">
      <c r="A40" t="s">
        <v>82</v>
      </c>
      <c r="D40">
        <f>TWEPL!R40</f>
        <v>7.7632200000000005</v>
      </c>
      <c r="E40">
        <f>GT_NG!T40</f>
        <v>8.5577981651376174</v>
      </c>
      <c r="F40">
        <f>GT_Spot!T40</f>
        <v>0</v>
      </c>
      <c r="G40">
        <f>PPCL_NG!T40</f>
        <v>0</v>
      </c>
      <c r="H40">
        <f>PPCL_Spot!T40</f>
        <v>0</v>
      </c>
      <c r="I40">
        <f>Bawana_NG!T40</f>
        <v>58.712717929725464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TPDDL_ISGS_exbus!DM40</f>
        <v>479.64565914646698</v>
      </c>
      <c r="P40" s="36">
        <v>72.100000000000009</v>
      </c>
      <c r="Q40" s="36">
        <v>24.992936890351391</v>
      </c>
      <c r="R40" s="38">
        <v>20.7</v>
      </c>
      <c r="S40" s="38">
        <v>0</v>
      </c>
      <c r="T40" s="37">
        <f>SUMPRODUCT(LTA!J40:AN40,LTA!J$101:AN$101,LTA!J$105:AN$105)</f>
        <v>59.980000000000004</v>
      </c>
      <c r="U40" s="37">
        <f>SUMPRODUCT(LTA!J40:AN40,LTA!J$102:AN$102,LTA!J$105:AN$105)</f>
        <v>457.98118399999993</v>
      </c>
      <c r="V40" s="66">
        <f>SUMPRODUCT(MTOA!B40:G40,MTOA!B$102:G$102,MTOA!B$105:G$105)</f>
        <v>0</v>
      </c>
      <c r="W40" s="66">
        <f>SUMPRODUCT(MTOA!B40:G40,MTOA!B$101:G$101,MTOA!B$105:G$105)</f>
        <v>0</v>
      </c>
      <c r="X40">
        <v>0</v>
      </c>
      <c r="Y40" s="34">
        <f>IEX!J40</f>
        <v>0</v>
      </c>
      <c r="Z40" s="34">
        <f>IEX!P40</f>
        <v>0</v>
      </c>
      <c r="AA40" s="75">
        <f>STOA!J40</f>
        <v>2.2000000000000002</v>
      </c>
      <c r="AB40" s="75">
        <f>-STOA!P40</f>
        <v>0</v>
      </c>
      <c r="AC40">
        <f t="shared" si="0"/>
        <v>10.058525535506124</v>
      </c>
      <c r="AD40">
        <f t="shared" si="1"/>
        <v>1187.3849905961754</v>
      </c>
      <c r="AE40">
        <f>'IDT-1'!F40</f>
        <v>-41.222000000000001</v>
      </c>
      <c r="AF40" s="24"/>
      <c r="AG40">
        <f t="shared" si="2"/>
        <v>1146.1629905961754</v>
      </c>
      <c r="AI40" s="34">
        <f>PXIL!J40</f>
        <v>0</v>
      </c>
      <c r="AJ40" s="34">
        <f>PXIL!P40</f>
        <v>0</v>
      </c>
      <c r="AK40" s="34">
        <f>RTM_IEX!J40</f>
        <v>4.8099999999999996</v>
      </c>
      <c r="AL40" s="34">
        <f>RTM_IEX!P40</f>
        <v>0</v>
      </c>
      <c r="AM40" s="34">
        <f>RTM_PXI!J40</f>
        <v>0</v>
      </c>
      <c r="AN40" s="34">
        <f>RTM_PXI!P40</f>
        <v>0</v>
      </c>
      <c r="AO40" s="148">
        <f>GDAM_IEX!J40</f>
        <v>0</v>
      </c>
      <c r="AP40" s="148">
        <f>GDAM_IEX!P40</f>
        <v>0</v>
      </c>
      <c r="AQ40" s="148">
        <f>GDAM_PXI!J40</f>
        <v>0</v>
      </c>
      <c r="AR40" s="148">
        <f>GDAM_PXI!P40</f>
        <v>0</v>
      </c>
      <c r="AS40">
        <f>HPX!J40</f>
        <v>0</v>
      </c>
      <c r="AT40">
        <f>HPX!P40</f>
        <v>0</v>
      </c>
    </row>
    <row r="41" spans="1:46">
      <c r="A41" t="s">
        <v>83</v>
      </c>
      <c r="D41">
        <f>TWEPL!R41</f>
        <v>7.7632200000000005</v>
      </c>
      <c r="E41">
        <f>GT_NG!T41</f>
        <v>8.5577981651376174</v>
      </c>
      <c r="F41">
        <f>GT_Spot!T41</f>
        <v>0</v>
      </c>
      <c r="G41">
        <f>PPCL_NG!T41</f>
        <v>0</v>
      </c>
      <c r="H41">
        <f>PPCL_Spot!T41</f>
        <v>0</v>
      </c>
      <c r="I41">
        <f>Bawana_NG!T41</f>
        <v>58.712717929725464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TPDDL_ISGS_exbus!DM41</f>
        <v>457.75771230359169</v>
      </c>
      <c r="P41" s="36">
        <v>72.100000000000009</v>
      </c>
      <c r="Q41" s="36">
        <v>24.992936890351391</v>
      </c>
      <c r="R41" s="38">
        <v>20.7</v>
      </c>
      <c r="S41" s="38">
        <v>0</v>
      </c>
      <c r="T41" s="37">
        <f>SUMPRODUCT(LTA!J41:AN41,LTA!J$101:AN$101,LTA!J$105:AN$105)</f>
        <v>71.16</v>
      </c>
      <c r="U41" s="37">
        <f>SUMPRODUCT(LTA!J41:AN41,LTA!J$102:AN$102,LTA!J$105:AN$105)</f>
        <v>465.18212399999993</v>
      </c>
      <c r="V41" s="66">
        <f>SUMPRODUCT(MTOA!B41:G41,MTOA!B$102:G$102,MTOA!B$105:G$105)</f>
        <v>0</v>
      </c>
      <c r="W41" s="66">
        <f>SUMPRODUCT(MTOA!B41:G41,MTOA!B$101:G$101,MTOA!B$105:G$105)</f>
        <v>0</v>
      </c>
      <c r="X41">
        <v>0</v>
      </c>
      <c r="Y41" s="34">
        <f>IEX!J41</f>
        <v>0</v>
      </c>
      <c r="Z41" s="34">
        <f>IEX!P41</f>
        <v>0</v>
      </c>
      <c r="AA41" s="75">
        <f>STOA!J41</f>
        <v>2.2000000000000002</v>
      </c>
      <c r="AB41" s="75">
        <f>-STOA!P41</f>
        <v>0</v>
      </c>
      <c r="AC41">
        <f t="shared" si="0"/>
        <v>10.109790678025973</v>
      </c>
      <c r="AD41">
        <f t="shared" si="1"/>
        <v>1193.4367186107804</v>
      </c>
      <c r="AE41">
        <f>'IDT-1'!F41</f>
        <v>-20.507000000000001</v>
      </c>
      <c r="AF41" s="24"/>
      <c r="AG41">
        <f t="shared" si="2"/>
        <v>1172.9297186107804</v>
      </c>
      <c r="AI41" s="34">
        <f>PXIL!J41</f>
        <v>0</v>
      </c>
      <c r="AJ41" s="34">
        <f>PXIL!P41</f>
        <v>0</v>
      </c>
      <c r="AK41" s="34">
        <f>RTM_IEX!J41</f>
        <v>14.42</v>
      </c>
      <c r="AL41" s="34">
        <f>RTM_IEX!P41</f>
        <v>0</v>
      </c>
      <c r="AM41" s="34">
        <f>RTM_PXI!J41</f>
        <v>0</v>
      </c>
      <c r="AN41" s="34">
        <f>RTM_PXI!P41</f>
        <v>0</v>
      </c>
      <c r="AO41" s="148">
        <f>GDAM_IEX!J41</f>
        <v>0</v>
      </c>
      <c r="AP41" s="148">
        <f>GDAM_IEX!P41</f>
        <v>0</v>
      </c>
      <c r="AQ41" s="148">
        <f>GDAM_PXI!J41</f>
        <v>0</v>
      </c>
      <c r="AR41" s="148">
        <f>GDAM_PXI!P41</f>
        <v>0</v>
      </c>
      <c r="AS41">
        <f>HPX!J41</f>
        <v>0</v>
      </c>
      <c r="AT41">
        <f>HPX!P41</f>
        <v>0</v>
      </c>
    </row>
    <row r="42" spans="1:46">
      <c r="A42" t="s">
        <v>84</v>
      </c>
      <c r="D42">
        <f>TWEPL!R42</f>
        <v>7.7632200000000005</v>
      </c>
      <c r="E42">
        <f>GT_NG!T42</f>
        <v>8.5577981651376174</v>
      </c>
      <c r="F42">
        <f>GT_Spot!T42</f>
        <v>0</v>
      </c>
      <c r="G42">
        <f>PPCL_NG!T42</f>
        <v>0</v>
      </c>
      <c r="H42">
        <f>PPCL_Spot!T42</f>
        <v>0</v>
      </c>
      <c r="I42">
        <f>Bawana_NG!T42</f>
        <v>58.712717929725464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TPDDL_ISGS_exbus!DM42</f>
        <v>452.64449530931421</v>
      </c>
      <c r="P42" s="36">
        <v>72.100000000000009</v>
      </c>
      <c r="Q42" s="36">
        <v>24.992936890351391</v>
      </c>
      <c r="R42" s="38">
        <v>20.7</v>
      </c>
      <c r="S42" s="38">
        <v>0</v>
      </c>
      <c r="T42" s="37">
        <f>SUMPRODUCT(LTA!J42:AN42,LTA!J$101:AN$101,LTA!J$105:AN$105)</f>
        <v>78.210000000000008</v>
      </c>
      <c r="U42" s="37">
        <f>SUMPRODUCT(LTA!J42:AN42,LTA!J$102:AN$102,LTA!J$105:AN$105)</f>
        <v>472.10086499999994</v>
      </c>
      <c r="V42" s="66">
        <f>SUMPRODUCT(MTOA!B42:G42,MTOA!B$102:G$102,MTOA!B$105:G$105)</f>
        <v>0</v>
      </c>
      <c r="W42" s="66">
        <f>SUMPRODUCT(MTOA!B42:G42,MTOA!B$101:G$101,MTOA!B$105:G$105)</f>
        <v>0</v>
      </c>
      <c r="X42">
        <v>0</v>
      </c>
      <c r="Y42" s="34">
        <f>IEX!J42</f>
        <v>0</v>
      </c>
      <c r="Z42" s="34">
        <f>IEX!P42</f>
        <v>0</v>
      </c>
      <c r="AA42" s="75">
        <f>STOA!J42</f>
        <v>2.2000000000000002</v>
      </c>
      <c r="AB42" s="75">
        <f>-STOA!P42</f>
        <v>0</v>
      </c>
      <c r="AC42">
        <f t="shared" si="0"/>
        <v>10.184177079674042</v>
      </c>
      <c r="AD42">
        <f t="shared" si="1"/>
        <v>1202.2178562148547</v>
      </c>
      <c r="AE42">
        <f>'IDT-1'!F42</f>
        <v>-16.686</v>
      </c>
      <c r="AF42" s="24"/>
      <c r="AG42">
        <f t="shared" si="2"/>
        <v>1185.5318562148548</v>
      </c>
      <c r="AI42" s="34">
        <f>PXIL!J42</f>
        <v>0</v>
      </c>
      <c r="AJ42" s="34">
        <f>PXIL!P42</f>
        <v>0</v>
      </c>
      <c r="AK42" s="34">
        <f>RTM_IEX!J42</f>
        <v>14.42</v>
      </c>
      <c r="AL42" s="34">
        <f>RTM_IEX!P42</f>
        <v>0</v>
      </c>
      <c r="AM42" s="34">
        <f>RTM_PXI!J42</f>
        <v>0</v>
      </c>
      <c r="AN42" s="34">
        <f>RTM_PXI!P42</f>
        <v>0</v>
      </c>
      <c r="AO42" s="148">
        <f>GDAM_IEX!J42</f>
        <v>0</v>
      </c>
      <c r="AP42" s="148">
        <f>GDAM_IEX!P42</f>
        <v>0</v>
      </c>
      <c r="AQ42" s="148">
        <f>GDAM_PXI!J42</f>
        <v>0</v>
      </c>
      <c r="AR42" s="148">
        <f>GDAM_PXI!P42</f>
        <v>0</v>
      </c>
      <c r="AS42">
        <f>HPX!J42</f>
        <v>0</v>
      </c>
      <c r="AT42">
        <f>HPX!P42</f>
        <v>0</v>
      </c>
    </row>
    <row r="43" spans="1:46">
      <c r="A43" t="s">
        <v>85</v>
      </c>
      <c r="D43">
        <f>TWEPL!R43</f>
        <v>7.7632200000000005</v>
      </c>
      <c r="E43">
        <f>GT_NG!T43</f>
        <v>8.5577981651376174</v>
      </c>
      <c r="F43">
        <f>GT_Spot!T43</f>
        <v>0</v>
      </c>
      <c r="G43">
        <f>PPCL_NG!T43</f>
        <v>0</v>
      </c>
      <c r="H43">
        <f>PPCL_Spot!T43</f>
        <v>0</v>
      </c>
      <c r="I43">
        <f>Bawana_NG!T43</f>
        <v>58.712717929725464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TPDDL_ISGS_exbus!DM43</f>
        <v>439.72799741226288</v>
      </c>
      <c r="P43" s="36">
        <v>72.100000000000009</v>
      </c>
      <c r="Q43" s="36">
        <v>24.993438359933958</v>
      </c>
      <c r="R43" s="38">
        <v>20.7</v>
      </c>
      <c r="S43" s="38">
        <v>0</v>
      </c>
      <c r="T43" s="37">
        <f>SUMPRODUCT(LTA!J43:AN43,LTA!J$101:AN$101,LTA!J$105:AN$105)</f>
        <v>87.15</v>
      </c>
      <c r="U43" s="37">
        <f>SUMPRODUCT(LTA!J43:AN43,LTA!J$102:AN$102,LTA!J$105:AN$105)</f>
        <v>479.16557099999994</v>
      </c>
      <c r="V43" s="66">
        <f>SUMPRODUCT(MTOA!B43:G43,MTOA!B$102:G$102,MTOA!B$105:G$105)</f>
        <v>0</v>
      </c>
      <c r="W43" s="66">
        <f>SUMPRODUCT(MTOA!B43:G43,MTOA!B$101:G$101,MTOA!B$105:G$105)</f>
        <v>0</v>
      </c>
      <c r="X43">
        <v>0</v>
      </c>
      <c r="Y43" s="34">
        <f>IEX!J43</f>
        <v>0</v>
      </c>
      <c r="Z43" s="34">
        <f>IEX!P43</f>
        <v>0</v>
      </c>
      <c r="AA43" s="75">
        <f>STOA!J43</f>
        <v>2.2999999999999998</v>
      </c>
      <c r="AB43" s="75">
        <f>-STOA!P43</f>
        <v>0</v>
      </c>
      <c r="AC43">
        <f t="shared" si="0"/>
        <v>10.186770240083302</v>
      </c>
      <c r="AD43">
        <f t="shared" si="1"/>
        <v>1202.5239726269767</v>
      </c>
      <c r="AE43">
        <f>'IDT-1'!F43</f>
        <v>0</v>
      </c>
      <c r="AF43" s="24"/>
      <c r="AG43">
        <f t="shared" si="2"/>
        <v>1202.5239726269767</v>
      </c>
      <c r="AI43" s="34">
        <f>PXIL!J43</f>
        <v>0</v>
      </c>
      <c r="AJ43" s="34">
        <f>PXIL!P43</f>
        <v>0</v>
      </c>
      <c r="AK43" s="34">
        <f>RTM_IEX!J43</f>
        <v>11.54</v>
      </c>
      <c r="AL43" s="34">
        <f>RTM_IEX!P43</f>
        <v>0</v>
      </c>
      <c r="AM43" s="34">
        <f>RTM_PXI!J43</f>
        <v>0</v>
      </c>
      <c r="AN43" s="34">
        <f>RTM_PXI!P43</f>
        <v>0</v>
      </c>
      <c r="AO43" s="148">
        <f>GDAM_IEX!J43</f>
        <v>0</v>
      </c>
      <c r="AP43" s="148">
        <f>GDAM_IEX!P43</f>
        <v>0</v>
      </c>
      <c r="AQ43" s="148">
        <f>GDAM_PXI!J43</f>
        <v>0</v>
      </c>
      <c r="AR43" s="148">
        <f>GDAM_PXI!P43</f>
        <v>0</v>
      </c>
      <c r="AS43">
        <f>HPX!J43</f>
        <v>0</v>
      </c>
      <c r="AT43">
        <f>HPX!P43</f>
        <v>0</v>
      </c>
    </row>
    <row r="44" spans="1:46">
      <c r="A44" t="s">
        <v>86</v>
      </c>
      <c r="D44">
        <f>TWEPL!R44</f>
        <v>7.7632200000000005</v>
      </c>
      <c r="E44">
        <f>GT_NG!T44</f>
        <v>8.5577981651376174</v>
      </c>
      <c r="F44">
        <f>GT_Spot!T44</f>
        <v>0</v>
      </c>
      <c r="G44">
        <f>PPCL_NG!T44</f>
        <v>0</v>
      </c>
      <c r="H44">
        <f>PPCL_Spot!T44</f>
        <v>0</v>
      </c>
      <c r="I44">
        <f>Bawana_NG!T44</f>
        <v>58.712717929725464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TPDDL_ISGS_exbus!DM44</f>
        <v>438.41880353855879</v>
      </c>
      <c r="P44" s="36">
        <v>72.100000000000009</v>
      </c>
      <c r="Q44" s="36">
        <v>24.993438359933958</v>
      </c>
      <c r="R44" s="38">
        <v>20.7</v>
      </c>
      <c r="S44" s="38">
        <v>0</v>
      </c>
      <c r="T44" s="37">
        <f>SUMPRODUCT(LTA!J44:AN44,LTA!J$101:AN$101,LTA!J$105:AN$105)</f>
        <v>93.98</v>
      </c>
      <c r="U44" s="37">
        <f>SUMPRODUCT(LTA!J44:AN44,LTA!J$102:AN$102,LTA!J$105:AN$105)</f>
        <v>486.20108399999992</v>
      </c>
      <c r="V44" s="66">
        <f>SUMPRODUCT(MTOA!B44:G44,MTOA!B$102:G$102,MTOA!B$105:G$105)</f>
        <v>0</v>
      </c>
      <c r="W44" s="66">
        <f>SUMPRODUCT(MTOA!B44:G44,MTOA!B$101:G$101,MTOA!B$105:G$105)</f>
        <v>0</v>
      </c>
      <c r="X44">
        <v>0</v>
      </c>
      <c r="Y44" s="34">
        <f>IEX!J44</f>
        <v>0</v>
      </c>
      <c r="Z44" s="34">
        <f>IEX!P44</f>
        <v>0</v>
      </c>
      <c r="AA44" s="75">
        <f>STOA!J44</f>
        <v>2.2999999999999998</v>
      </c>
      <c r="AB44" s="75">
        <f>-STOA!P44</f>
        <v>0</v>
      </c>
      <c r="AC44">
        <f t="shared" si="0"/>
        <v>10.243775320744188</v>
      </c>
      <c r="AD44">
        <f t="shared" si="1"/>
        <v>1209.2532866726117</v>
      </c>
      <c r="AE44">
        <f>'IDT-1'!F44</f>
        <v>0</v>
      </c>
      <c r="AF44" s="24"/>
      <c r="AG44">
        <f t="shared" si="2"/>
        <v>1209.2532866726117</v>
      </c>
      <c r="AI44" s="34">
        <f>PXIL!J44</f>
        <v>0</v>
      </c>
      <c r="AJ44" s="34">
        <f>PXIL!P44</f>
        <v>0</v>
      </c>
      <c r="AK44" s="34">
        <f>RTM_IEX!J44</f>
        <v>5.77</v>
      </c>
      <c r="AL44" s="34">
        <f>RTM_IEX!P44</f>
        <v>0</v>
      </c>
      <c r="AM44" s="34">
        <f>RTM_PXI!J44</f>
        <v>0</v>
      </c>
      <c r="AN44" s="34">
        <f>RTM_PXI!P44</f>
        <v>0</v>
      </c>
      <c r="AO44" s="148">
        <f>GDAM_IEX!J44</f>
        <v>0</v>
      </c>
      <c r="AP44" s="148">
        <f>GDAM_IEX!P44</f>
        <v>0</v>
      </c>
      <c r="AQ44" s="148">
        <f>GDAM_PXI!J44</f>
        <v>0</v>
      </c>
      <c r="AR44" s="148">
        <f>GDAM_PXI!P44</f>
        <v>0</v>
      </c>
      <c r="AS44">
        <f>HPX!J44</f>
        <v>0</v>
      </c>
      <c r="AT44">
        <f>HPX!P44</f>
        <v>0</v>
      </c>
    </row>
    <row r="45" spans="1:46">
      <c r="A45" t="s">
        <v>87</v>
      </c>
      <c r="D45">
        <f>TWEPL!R45</f>
        <v>7.7632200000000005</v>
      </c>
      <c r="E45">
        <f>GT_NG!T45</f>
        <v>8.5577981651376174</v>
      </c>
      <c r="F45">
        <f>GT_Spot!T45</f>
        <v>0</v>
      </c>
      <c r="G45">
        <f>PPCL_NG!T45</f>
        <v>0</v>
      </c>
      <c r="H45">
        <f>PPCL_Spot!T45</f>
        <v>0</v>
      </c>
      <c r="I45">
        <f>Bawana_NG!T45</f>
        <v>58.712717929725464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TPDDL_ISGS_exbus!DM45</f>
        <v>382.20338587890484</v>
      </c>
      <c r="P45" s="36">
        <v>72.100000000000009</v>
      </c>
      <c r="Q45" s="36">
        <v>24.993438359933958</v>
      </c>
      <c r="R45" s="38">
        <v>20.7</v>
      </c>
      <c r="S45" s="38">
        <v>0</v>
      </c>
      <c r="T45" s="37">
        <f>SUMPRODUCT(LTA!J45:AN45,LTA!J$101:AN$101,LTA!J$105:AN$105)</f>
        <v>96.69</v>
      </c>
      <c r="U45" s="37">
        <f>SUMPRODUCT(LTA!J45:AN45,LTA!J$102:AN$102,LTA!J$105:AN$105)</f>
        <v>483.74887199999989</v>
      </c>
      <c r="V45" s="66">
        <f>SUMPRODUCT(MTOA!B45:G45,MTOA!B$102:G$102,MTOA!B$105:G$105)</f>
        <v>0</v>
      </c>
      <c r="W45" s="66">
        <f>SUMPRODUCT(MTOA!B45:G45,MTOA!B$101:G$101,MTOA!B$105:G$105)</f>
        <v>0</v>
      </c>
      <c r="X45">
        <v>0</v>
      </c>
      <c r="Y45" s="34">
        <f>IEX!J45</f>
        <v>0</v>
      </c>
      <c r="Z45" s="34">
        <f>IEX!P45</f>
        <v>0</v>
      </c>
      <c r="AA45" s="75">
        <f>STOA!J45</f>
        <v>2.2999999999999998</v>
      </c>
      <c r="AB45" s="75">
        <f>-STOA!P45</f>
        <v>0</v>
      </c>
      <c r="AC45">
        <f t="shared" si="0"/>
        <v>10.169371231603094</v>
      </c>
      <c r="AD45">
        <f t="shared" si="1"/>
        <v>1200.4700611020987</v>
      </c>
      <c r="AE45">
        <f>'IDT-1'!F45</f>
        <v>0</v>
      </c>
      <c r="AF45" s="24"/>
      <c r="AG45">
        <f t="shared" si="2"/>
        <v>1200.4700611020987</v>
      </c>
      <c r="AI45" s="34">
        <f>PXIL!J45</f>
        <v>0</v>
      </c>
      <c r="AJ45" s="34">
        <f>PXIL!P45</f>
        <v>0</v>
      </c>
      <c r="AK45" s="34">
        <f>RTM_IEX!J45</f>
        <v>52.87</v>
      </c>
      <c r="AL45" s="34">
        <f>RTM_IEX!P45</f>
        <v>0</v>
      </c>
      <c r="AM45" s="34">
        <f>RTM_PXI!J45</f>
        <v>0</v>
      </c>
      <c r="AN45" s="34">
        <f>RTM_PXI!P45</f>
        <v>0</v>
      </c>
      <c r="AO45" s="148">
        <f>GDAM_IEX!J45</f>
        <v>0</v>
      </c>
      <c r="AP45" s="148">
        <f>GDAM_IEX!P45</f>
        <v>0</v>
      </c>
      <c r="AQ45" s="148">
        <f>GDAM_PXI!J45</f>
        <v>0</v>
      </c>
      <c r="AR45" s="148">
        <f>GDAM_PXI!P45</f>
        <v>0</v>
      </c>
      <c r="AS45">
        <f>HPX!J45</f>
        <v>0</v>
      </c>
      <c r="AT45">
        <f>HPX!P45</f>
        <v>0</v>
      </c>
    </row>
    <row r="46" spans="1:46">
      <c r="A46" t="s">
        <v>88</v>
      </c>
      <c r="D46">
        <f>TWEPL!R46</f>
        <v>7.7632200000000005</v>
      </c>
      <c r="E46">
        <f>GT_NG!T46</f>
        <v>8.5577981651376174</v>
      </c>
      <c r="F46">
        <f>GT_Spot!T46</f>
        <v>0</v>
      </c>
      <c r="G46">
        <f>PPCL_NG!T46</f>
        <v>0</v>
      </c>
      <c r="H46">
        <f>PPCL_Spot!T46</f>
        <v>0</v>
      </c>
      <c r="I46">
        <f>Bawana_NG!T46</f>
        <v>58.712717929725464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TPDDL_ISGS_exbus!DM46</f>
        <v>379.05837910079566</v>
      </c>
      <c r="P46" s="36">
        <v>72.100000000000009</v>
      </c>
      <c r="Q46" s="36">
        <v>24.993438359933958</v>
      </c>
      <c r="R46" s="38">
        <v>20.7</v>
      </c>
      <c r="S46" s="38">
        <v>0</v>
      </c>
      <c r="T46" s="37">
        <f>SUMPRODUCT(LTA!J46:AN46,LTA!J$101:AN$101,LTA!J$105:AN$105)</f>
        <v>99.3</v>
      </c>
      <c r="U46" s="37">
        <f>SUMPRODUCT(LTA!J46:AN46,LTA!J$102:AN$102,LTA!J$105:AN$105)</f>
        <v>490.20052499999991</v>
      </c>
      <c r="V46" s="66">
        <f>SUMPRODUCT(MTOA!B46:G46,MTOA!B$102:G$102,MTOA!B$105:G$105)</f>
        <v>0</v>
      </c>
      <c r="W46" s="66">
        <f>SUMPRODUCT(MTOA!B46:G46,MTOA!B$101:G$101,MTOA!B$105:G$105)</f>
        <v>0</v>
      </c>
      <c r="X46">
        <v>0</v>
      </c>
      <c r="Y46" s="34">
        <f>IEX!J46</f>
        <v>0</v>
      </c>
      <c r="Z46" s="34">
        <f>IEX!P46</f>
        <v>0</v>
      </c>
      <c r="AA46" s="75">
        <f>STOA!J46</f>
        <v>2.2999999999999998</v>
      </c>
      <c r="AB46" s="75">
        <f>-STOA!P46</f>
        <v>0</v>
      </c>
      <c r="AC46">
        <f t="shared" si="0"/>
        <v>10.138347059866977</v>
      </c>
      <c r="AD46">
        <f t="shared" si="1"/>
        <v>1196.8077314957256</v>
      </c>
      <c r="AE46">
        <f>'IDT-1'!F46</f>
        <v>0</v>
      </c>
      <c r="AF46" s="24"/>
      <c r="AG46">
        <f t="shared" si="2"/>
        <v>1196.8077314957256</v>
      </c>
      <c r="AI46" s="34">
        <f>PXIL!J46</f>
        <v>0</v>
      </c>
      <c r="AJ46" s="34">
        <f>PXIL!P46</f>
        <v>0</v>
      </c>
      <c r="AK46" s="34">
        <f>RTM_IEX!J46</f>
        <v>43.26</v>
      </c>
      <c r="AL46" s="34">
        <f>RTM_IEX!P46</f>
        <v>0</v>
      </c>
      <c r="AM46" s="34">
        <f>RTM_PXI!J46</f>
        <v>0</v>
      </c>
      <c r="AN46" s="34">
        <f>RTM_PXI!P46</f>
        <v>0</v>
      </c>
      <c r="AO46" s="148">
        <f>GDAM_IEX!J46</f>
        <v>0</v>
      </c>
      <c r="AP46" s="148">
        <f>GDAM_IEX!P46</f>
        <v>0</v>
      </c>
      <c r="AQ46" s="148">
        <f>GDAM_PXI!J46</f>
        <v>0</v>
      </c>
      <c r="AR46" s="148">
        <f>GDAM_PXI!P46</f>
        <v>0</v>
      </c>
      <c r="AS46">
        <f>HPX!J46</f>
        <v>0</v>
      </c>
      <c r="AT46">
        <f>HPX!P46</f>
        <v>0</v>
      </c>
    </row>
    <row r="47" spans="1:46">
      <c r="A47" t="s">
        <v>89</v>
      </c>
      <c r="D47">
        <f>TWEPL!R47</f>
        <v>7.7632200000000005</v>
      </c>
      <c r="E47">
        <f>GT_NG!T47</f>
        <v>8.5577981651376174</v>
      </c>
      <c r="F47">
        <f>GT_Spot!T47</f>
        <v>0</v>
      </c>
      <c r="G47">
        <f>PPCL_NG!T47</f>
        <v>0</v>
      </c>
      <c r="H47">
        <f>PPCL_Spot!T47</f>
        <v>0</v>
      </c>
      <c r="I47">
        <f>Bawana_NG!T47</f>
        <v>58.712717929725464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TPDDL_ISGS_exbus!DM47</f>
        <v>379.45139953800486</v>
      </c>
      <c r="P47" s="36">
        <v>72.100000000000009</v>
      </c>
      <c r="Q47" s="36">
        <v>24.993438359933958</v>
      </c>
      <c r="R47" s="38">
        <v>20.7</v>
      </c>
      <c r="S47" s="38">
        <v>0</v>
      </c>
      <c r="T47" s="37">
        <f>SUMPRODUCT(LTA!J47:AN47,LTA!J$101:AN$101,LTA!J$105:AN$105)</f>
        <v>102.78999999999999</v>
      </c>
      <c r="U47" s="37">
        <f>SUMPRODUCT(LTA!J47:AN47,LTA!J$102:AN$102,LTA!J$105:AN$105)</f>
        <v>495.58365099999992</v>
      </c>
      <c r="V47" s="66">
        <f>SUMPRODUCT(MTOA!B47:G47,MTOA!B$102:G$102,MTOA!B$105:G$105)</f>
        <v>0</v>
      </c>
      <c r="W47" s="66">
        <f>SUMPRODUCT(MTOA!B47:G47,MTOA!B$101:G$101,MTOA!B$105:G$105)</f>
        <v>0</v>
      </c>
      <c r="X47">
        <v>0</v>
      </c>
      <c r="Y47" s="34">
        <f>IEX!J47</f>
        <v>0</v>
      </c>
      <c r="Z47" s="34">
        <f>IEX!P47</f>
        <v>0</v>
      </c>
      <c r="AA47" s="75">
        <f>STOA!J47</f>
        <v>2.2999999999999998</v>
      </c>
      <c r="AB47" s="75">
        <f>-STOA!P47</f>
        <v>0</v>
      </c>
      <c r="AC47">
        <f t="shared" si="0"/>
        <v>10.175778689939534</v>
      </c>
      <c r="AD47">
        <f t="shared" si="1"/>
        <v>1201.2264463028623</v>
      </c>
      <c r="AE47">
        <f>'IDT-1'!F47</f>
        <v>0</v>
      </c>
      <c r="AF47" s="24"/>
      <c r="AG47">
        <f t="shared" si="2"/>
        <v>1201.2264463028623</v>
      </c>
      <c r="AI47" s="34">
        <f>PXIL!J47</f>
        <v>0</v>
      </c>
      <c r="AJ47" s="34">
        <f>PXIL!P47</f>
        <v>0</v>
      </c>
      <c r="AK47" s="34">
        <f>RTM_IEX!J47</f>
        <v>38.450000000000003</v>
      </c>
      <c r="AL47" s="34">
        <f>RTM_IEX!P47</f>
        <v>0</v>
      </c>
      <c r="AM47" s="34">
        <f>RTM_PXI!J47</f>
        <v>0</v>
      </c>
      <c r="AN47" s="34">
        <f>RTM_PXI!P47</f>
        <v>0</v>
      </c>
      <c r="AO47" s="148">
        <f>GDAM_IEX!J47</f>
        <v>0</v>
      </c>
      <c r="AP47" s="148">
        <f>GDAM_IEX!P47</f>
        <v>0</v>
      </c>
      <c r="AQ47" s="148">
        <f>GDAM_PXI!J47</f>
        <v>0</v>
      </c>
      <c r="AR47" s="148">
        <f>GDAM_PXI!P47</f>
        <v>0</v>
      </c>
      <c r="AS47">
        <f>HPX!J47</f>
        <v>0</v>
      </c>
      <c r="AT47">
        <f>HPX!P47</f>
        <v>0</v>
      </c>
    </row>
    <row r="48" spans="1:46">
      <c r="A48" t="s">
        <v>90</v>
      </c>
      <c r="D48">
        <f>TWEPL!R48</f>
        <v>7.7632200000000005</v>
      </c>
      <c r="E48">
        <f>GT_NG!T48</f>
        <v>8.5577981651376174</v>
      </c>
      <c r="F48">
        <f>GT_Spot!T48</f>
        <v>0</v>
      </c>
      <c r="G48">
        <f>PPCL_NG!T48</f>
        <v>0</v>
      </c>
      <c r="H48">
        <f>PPCL_Spot!T48</f>
        <v>0</v>
      </c>
      <c r="I48">
        <f>Bawana_NG!T48</f>
        <v>58.712717929725464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TPDDL_ISGS_exbus!DM48</f>
        <v>335.45080474333179</v>
      </c>
      <c r="P48" s="36">
        <v>72.100000000000009</v>
      </c>
      <c r="Q48" s="36">
        <v>24.993438359933958</v>
      </c>
      <c r="R48" s="38">
        <v>20.699999999999996</v>
      </c>
      <c r="S48" s="38">
        <v>0</v>
      </c>
      <c r="T48" s="37">
        <f>SUMPRODUCT(LTA!J48:AN48,LTA!J$101:AN$101,LTA!J$105:AN$105)</f>
        <v>105.2</v>
      </c>
      <c r="U48" s="37">
        <f>SUMPRODUCT(LTA!J48:AN48,LTA!J$102:AN$102,LTA!J$105:AN$105)</f>
        <v>498.97976999999992</v>
      </c>
      <c r="V48" s="66">
        <f>SUMPRODUCT(MTOA!B48:G48,MTOA!B$102:G$102,MTOA!B$105:G$105)</f>
        <v>0</v>
      </c>
      <c r="W48" s="66">
        <f>SUMPRODUCT(MTOA!B48:G48,MTOA!B$101:G$101,MTOA!B$105:G$105)</f>
        <v>0</v>
      </c>
      <c r="X48">
        <v>0</v>
      </c>
      <c r="Y48" s="34">
        <f>IEX!J48</f>
        <v>0</v>
      </c>
      <c r="Z48" s="34">
        <f>IEX!P48</f>
        <v>0</v>
      </c>
      <c r="AA48" s="75">
        <f>STOA!J48</f>
        <v>2.2999999999999998</v>
      </c>
      <c r="AB48" s="75">
        <f>-STOA!P48</f>
        <v>0</v>
      </c>
      <c r="AC48">
        <f t="shared" si="0"/>
        <v>10.056797093264283</v>
      </c>
      <c r="AD48">
        <f t="shared" si="1"/>
        <v>1187.1809521048647</v>
      </c>
      <c r="AE48">
        <f>'IDT-1'!F48</f>
        <v>0</v>
      </c>
      <c r="AF48" s="24"/>
      <c r="AG48">
        <f t="shared" si="2"/>
        <v>1187.1809521048647</v>
      </c>
      <c r="AI48" s="34">
        <f>PXIL!J48</f>
        <v>0</v>
      </c>
      <c r="AJ48" s="34">
        <f>PXIL!P48</f>
        <v>0</v>
      </c>
      <c r="AK48" s="34">
        <f>RTM_IEX!J48</f>
        <v>62.48</v>
      </c>
      <c r="AL48" s="34">
        <f>RTM_IEX!P48</f>
        <v>0</v>
      </c>
      <c r="AM48" s="34">
        <f>RTM_PXI!J48</f>
        <v>0</v>
      </c>
      <c r="AN48" s="34">
        <f>RTM_PXI!P48</f>
        <v>0</v>
      </c>
      <c r="AO48" s="148">
        <f>GDAM_IEX!J48</f>
        <v>0</v>
      </c>
      <c r="AP48" s="148">
        <f>GDAM_IEX!P48</f>
        <v>0</v>
      </c>
      <c r="AQ48" s="148">
        <f>GDAM_PXI!J48</f>
        <v>0</v>
      </c>
      <c r="AR48" s="148">
        <f>GDAM_PXI!P48</f>
        <v>0</v>
      </c>
      <c r="AS48">
        <f>HPX!J48</f>
        <v>0</v>
      </c>
      <c r="AT48">
        <f>HPX!P48</f>
        <v>0</v>
      </c>
    </row>
    <row r="49" spans="1:46">
      <c r="A49" t="s">
        <v>91</v>
      </c>
      <c r="D49">
        <f>TWEPL!R49</f>
        <v>7.7632200000000005</v>
      </c>
      <c r="E49">
        <f>GT_NG!T49</f>
        <v>8.5577981651376174</v>
      </c>
      <c r="F49">
        <f>GT_Spot!T49</f>
        <v>0</v>
      </c>
      <c r="G49">
        <f>PPCL_NG!T49</f>
        <v>0</v>
      </c>
      <c r="H49">
        <f>PPCL_Spot!T49</f>
        <v>0</v>
      </c>
      <c r="I49">
        <f>Bawana_NG!T49</f>
        <v>58.712717929725464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TPDDL_ISGS_exbus!DM49</f>
        <v>345.02226575678901</v>
      </c>
      <c r="P49" s="36">
        <v>72.100000000000009</v>
      </c>
      <c r="Q49" s="36">
        <v>24.993438359933958</v>
      </c>
      <c r="R49" s="38">
        <v>20.699999999999996</v>
      </c>
      <c r="S49" s="38">
        <v>0</v>
      </c>
      <c r="T49" s="37">
        <f>SUMPRODUCT(LTA!J49:AN49,LTA!J$101:AN$101,LTA!J$105:AN$105)</f>
        <v>105.55</v>
      </c>
      <c r="U49" s="37">
        <f>SUMPRODUCT(LTA!J49:AN49,LTA!J$102:AN$102,LTA!J$105:AN$105)</f>
        <v>501.23736199999991</v>
      </c>
      <c r="V49" s="66">
        <f>SUMPRODUCT(MTOA!B49:G49,MTOA!B$102:G$102,MTOA!B$105:G$105)</f>
        <v>0</v>
      </c>
      <c r="W49" s="66">
        <f>SUMPRODUCT(MTOA!B49:G49,MTOA!B$101:G$101,MTOA!B$105:G$105)</f>
        <v>0</v>
      </c>
      <c r="X49">
        <v>0</v>
      </c>
      <c r="Y49" s="34">
        <f>IEX!J49</f>
        <v>0</v>
      </c>
      <c r="Z49" s="34">
        <f>IEX!P49</f>
        <v>0</v>
      </c>
      <c r="AA49" s="75">
        <f>STOA!J49</f>
        <v>2.2999999999999998</v>
      </c>
      <c r="AB49" s="75">
        <f>-STOA!P49</f>
        <v>0</v>
      </c>
      <c r="AC49">
        <f t="shared" si="0"/>
        <v>10.078377138577322</v>
      </c>
      <c r="AD49">
        <f t="shared" si="1"/>
        <v>1189.7284250730086</v>
      </c>
      <c r="AE49">
        <f>'IDT-1'!F49</f>
        <v>0</v>
      </c>
      <c r="AF49" s="24"/>
      <c r="AG49">
        <f t="shared" si="2"/>
        <v>1189.7284250730086</v>
      </c>
      <c r="AI49" s="34">
        <f>PXIL!J49</f>
        <v>0</v>
      </c>
      <c r="AJ49" s="34">
        <f>PXIL!P49</f>
        <v>0</v>
      </c>
      <c r="AK49" s="34">
        <f>RTM_IEX!J49</f>
        <v>52.87</v>
      </c>
      <c r="AL49" s="34">
        <f>RTM_IEX!P49</f>
        <v>0</v>
      </c>
      <c r="AM49" s="34">
        <f>RTM_PXI!J49</f>
        <v>0</v>
      </c>
      <c r="AN49" s="34">
        <f>RTM_PXI!P49</f>
        <v>0</v>
      </c>
      <c r="AO49" s="148">
        <f>GDAM_IEX!J49</f>
        <v>0</v>
      </c>
      <c r="AP49" s="148">
        <f>GDAM_IEX!P49</f>
        <v>0</v>
      </c>
      <c r="AQ49" s="148">
        <f>GDAM_PXI!J49</f>
        <v>0</v>
      </c>
      <c r="AR49" s="148">
        <f>GDAM_PXI!P49</f>
        <v>0</v>
      </c>
      <c r="AS49">
        <f>HPX!J49</f>
        <v>0</v>
      </c>
      <c r="AT49">
        <f>HPX!P49</f>
        <v>0</v>
      </c>
    </row>
    <row r="50" spans="1:46">
      <c r="A50" t="s">
        <v>92</v>
      </c>
      <c r="D50">
        <f>TWEPL!R50</f>
        <v>7.7632200000000005</v>
      </c>
      <c r="E50">
        <f>GT_NG!T50</f>
        <v>8.5577981651376174</v>
      </c>
      <c r="F50">
        <f>GT_Spot!T50</f>
        <v>0</v>
      </c>
      <c r="G50">
        <f>PPCL_NG!T50</f>
        <v>0</v>
      </c>
      <c r="H50">
        <f>PPCL_Spot!T50</f>
        <v>0</v>
      </c>
      <c r="I50">
        <f>Bawana_NG!T50</f>
        <v>58.712717929725464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TPDDL_ISGS_exbus!DM50</f>
        <v>345.02226898314132</v>
      </c>
      <c r="P50" s="36">
        <v>72.100000000000009</v>
      </c>
      <c r="Q50" s="36">
        <v>24.993438359933958</v>
      </c>
      <c r="R50" s="38">
        <v>20.699999999999996</v>
      </c>
      <c r="S50" s="38">
        <v>0</v>
      </c>
      <c r="T50" s="37">
        <f>SUMPRODUCT(LTA!J50:AN50,LTA!J$101:AN$101,LTA!J$105:AN$105)</f>
        <v>105.77</v>
      </c>
      <c r="U50" s="37">
        <f>SUMPRODUCT(LTA!J50:AN50,LTA!J$102:AN$102,LTA!J$105:AN$105)</f>
        <v>503.0278659999999</v>
      </c>
      <c r="V50" s="66">
        <f>SUMPRODUCT(MTOA!B50:G50,MTOA!B$102:G$102,MTOA!B$105:G$105)</f>
        <v>0</v>
      </c>
      <c r="W50" s="66">
        <f>SUMPRODUCT(MTOA!B50:G50,MTOA!B$101:G$101,MTOA!B$105:G$105)</f>
        <v>0</v>
      </c>
      <c r="X50">
        <v>0</v>
      </c>
      <c r="Y50" s="34">
        <f>IEX!J50</f>
        <v>0</v>
      </c>
      <c r="Z50" s="34">
        <f>IEX!P50</f>
        <v>0</v>
      </c>
      <c r="AA50" s="75">
        <f>STOA!J50</f>
        <v>2.2999999999999998</v>
      </c>
      <c r="AB50" s="75">
        <f>-STOA!P50</f>
        <v>0</v>
      </c>
      <c r="AC50">
        <f t="shared" si="0"/>
        <v>9.9741373992786819</v>
      </c>
      <c r="AD50">
        <f t="shared" si="1"/>
        <v>1177.4231720386597</v>
      </c>
      <c r="AE50">
        <f>'IDT-1'!F50</f>
        <v>0</v>
      </c>
      <c r="AF50" s="24"/>
      <c r="AG50">
        <f t="shared" si="2"/>
        <v>1177.4231720386597</v>
      </c>
      <c r="AI50" s="34">
        <f>PXIL!J50</f>
        <v>0</v>
      </c>
      <c r="AJ50" s="34">
        <f>PXIL!P50</f>
        <v>0</v>
      </c>
      <c r="AK50" s="34">
        <f>RTM_IEX!J50</f>
        <v>38.450000000000003</v>
      </c>
      <c r="AL50" s="34">
        <f>RTM_IEX!P50</f>
        <v>0</v>
      </c>
      <c r="AM50" s="34">
        <f>RTM_PXI!J50</f>
        <v>0</v>
      </c>
      <c r="AN50" s="34">
        <f>RTM_PXI!P50</f>
        <v>0</v>
      </c>
      <c r="AO50" s="148">
        <f>GDAM_IEX!J50</f>
        <v>0</v>
      </c>
      <c r="AP50" s="148">
        <f>GDAM_IEX!P50</f>
        <v>0</v>
      </c>
      <c r="AQ50" s="148">
        <f>GDAM_PXI!J50</f>
        <v>0</v>
      </c>
      <c r="AR50" s="148">
        <f>GDAM_PXI!P50</f>
        <v>0</v>
      </c>
      <c r="AS50">
        <f>HPX!J50</f>
        <v>0</v>
      </c>
      <c r="AT50">
        <f>HPX!P50</f>
        <v>0</v>
      </c>
    </row>
    <row r="51" spans="1:46">
      <c r="A51" t="s">
        <v>93</v>
      </c>
      <c r="D51">
        <f>TWEPL!R51</f>
        <v>7.7632200000000005</v>
      </c>
      <c r="E51">
        <f>GT_NG!T51</f>
        <v>8.5577981651376174</v>
      </c>
      <c r="F51">
        <f>GT_Spot!T51</f>
        <v>0</v>
      </c>
      <c r="G51">
        <f>PPCL_NG!T51</f>
        <v>0</v>
      </c>
      <c r="H51">
        <f>PPCL_Spot!T51</f>
        <v>0</v>
      </c>
      <c r="I51">
        <f>Bawana_NG!T51</f>
        <v>58.712717929725464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TPDDL_ISGS_exbus!DM51</f>
        <v>335.53867623699813</v>
      </c>
      <c r="P51" s="36">
        <v>72.100000000000009</v>
      </c>
      <c r="Q51" s="36">
        <v>24.993438359933958</v>
      </c>
      <c r="R51" s="38">
        <v>20.699999999999996</v>
      </c>
      <c r="S51" s="38">
        <v>0</v>
      </c>
      <c r="T51" s="37">
        <f>SUMPRODUCT(LTA!J51:AN51,LTA!J$101:AN$101,LTA!J$105:AN$105)</f>
        <v>105.87</v>
      </c>
      <c r="U51" s="37">
        <f>SUMPRODUCT(LTA!J51:AN51,LTA!J$102:AN$102,LTA!J$105:AN$105)</f>
        <v>491.05742700000002</v>
      </c>
      <c r="V51" s="66">
        <f>SUMPRODUCT(MTOA!B51:G51,MTOA!B$102:G$102,MTOA!B$105:G$105)</f>
        <v>0</v>
      </c>
      <c r="W51" s="66">
        <f>SUMPRODUCT(MTOA!B51:G51,MTOA!B$101:G$101,MTOA!B$105:G$105)</f>
        <v>0</v>
      </c>
      <c r="X51">
        <v>0</v>
      </c>
      <c r="Y51" s="34">
        <f>IEX!J51</f>
        <v>0</v>
      </c>
      <c r="Z51" s="34">
        <f>IEX!P51</f>
        <v>0</v>
      </c>
      <c r="AA51" s="75">
        <f>STOA!J51</f>
        <v>2.2999999999999998</v>
      </c>
      <c r="AB51" s="75">
        <f>-STOA!P51</f>
        <v>0</v>
      </c>
      <c r="AC51">
        <f t="shared" si="0"/>
        <v>9.835167532611079</v>
      </c>
      <c r="AD51">
        <f t="shared" si="1"/>
        <v>1161.0181101591843</v>
      </c>
      <c r="AE51">
        <f>'IDT-1'!F51</f>
        <v>0</v>
      </c>
      <c r="AF51" s="24"/>
      <c r="AG51">
        <f t="shared" si="2"/>
        <v>1161.0181101591843</v>
      </c>
      <c r="AI51" s="34">
        <f>PXIL!J51</f>
        <v>0</v>
      </c>
      <c r="AJ51" s="34">
        <f>PXIL!P51</f>
        <v>0</v>
      </c>
      <c r="AK51" s="34">
        <f>RTM_IEX!J51</f>
        <v>43.26</v>
      </c>
      <c r="AL51" s="34">
        <f>RTM_IEX!P51</f>
        <v>0</v>
      </c>
      <c r="AM51" s="34">
        <f>RTM_PXI!J51</f>
        <v>0</v>
      </c>
      <c r="AN51" s="34">
        <f>RTM_PXI!P51</f>
        <v>0</v>
      </c>
      <c r="AO51" s="148">
        <f>GDAM_IEX!J51</f>
        <v>0</v>
      </c>
      <c r="AP51" s="148">
        <f>GDAM_IEX!P51</f>
        <v>0</v>
      </c>
      <c r="AQ51" s="148">
        <f>GDAM_PXI!J51</f>
        <v>0</v>
      </c>
      <c r="AR51" s="148">
        <f>GDAM_PXI!P51</f>
        <v>0</v>
      </c>
      <c r="AS51">
        <f>HPX!J51</f>
        <v>0</v>
      </c>
      <c r="AT51">
        <f>HPX!P51</f>
        <v>0</v>
      </c>
    </row>
    <row r="52" spans="1:46">
      <c r="A52" t="s">
        <v>94</v>
      </c>
      <c r="D52">
        <f>TWEPL!R52</f>
        <v>7.7632200000000005</v>
      </c>
      <c r="E52">
        <f>GT_NG!T52</f>
        <v>8.5577981651376174</v>
      </c>
      <c r="F52">
        <f>GT_Spot!T52</f>
        <v>0</v>
      </c>
      <c r="G52">
        <f>PPCL_NG!T52</f>
        <v>0</v>
      </c>
      <c r="H52">
        <f>PPCL_Spot!T52</f>
        <v>0</v>
      </c>
      <c r="I52">
        <f>Bawana_NG!T52</f>
        <v>58.712717929725464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TPDDL_ISGS_exbus!DM52</f>
        <v>334.86127075945654</v>
      </c>
      <c r="P52" s="36">
        <v>72.100000000000009</v>
      </c>
      <c r="Q52" s="36">
        <v>24.993438359933958</v>
      </c>
      <c r="R52" s="38">
        <v>20.699999999999996</v>
      </c>
      <c r="S52" s="38">
        <v>0</v>
      </c>
      <c r="T52" s="37">
        <f>SUMPRODUCT(LTA!J52:AN52,LTA!J$101:AN$101,LTA!J$105:AN$105)</f>
        <v>105.84</v>
      </c>
      <c r="U52" s="37">
        <f>SUMPRODUCT(LTA!J52:AN52,LTA!J$102:AN$102,LTA!J$105:AN$105)</f>
        <v>461.13728600000002</v>
      </c>
      <c r="V52" s="66">
        <f>SUMPRODUCT(MTOA!B52:G52,MTOA!B$102:G$102,MTOA!B$105:G$105)</f>
        <v>0</v>
      </c>
      <c r="W52" s="66">
        <f>SUMPRODUCT(MTOA!B52:G52,MTOA!B$101:G$101,MTOA!B$105:G$105)</f>
        <v>0</v>
      </c>
      <c r="X52">
        <v>0</v>
      </c>
      <c r="Y52" s="34">
        <f>IEX!J52</f>
        <v>0</v>
      </c>
      <c r="Z52" s="34">
        <f>IEX!P52</f>
        <v>0</v>
      </c>
      <c r="AA52" s="75">
        <f>STOA!J52</f>
        <v>2.2999999999999998</v>
      </c>
      <c r="AB52" s="75">
        <f>-STOA!P52</f>
        <v>0</v>
      </c>
      <c r="AC52">
        <f t="shared" si="0"/>
        <v>9.6990241421997307</v>
      </c>
      <c r="AD52">
        <f t="shared" si="1"/>
        <v>1144.9467070720541</v>
      </c>
      <c r="AE52">
        <f>'IDT-1'!F52</f>
        <v>0</v>
      </c>
      <c r="AF52" s="24"/>
      <c r="AG52">
        <f t="shared" si="2"/>
        <v>1144.9467070720541</v>
      </c>
      <c r="AI52" s="34">
        <f>PXIL!J52</f>
        <v>0</v>
      </c>
      <c r="AJ52" s="34">
        <f>PXIL!P52</f>
        <v>0</v>
      </c>
      <c r="AK52" s="34">
        <f>RTM_IEX!J52</f>
        <v>57.68</v>
      </c>
      <c r="AL52" s="34">
        <f>RTM_IEX!P52</f>
        <v>0</v>
      </c>
      <c r="AM52" s="34">
        <f>RTM_PXI!J52</f>
        <v>0</v>
      </c>
      <c r="AN52" s="34">
        <f>RTM_PXI!P52</f>
        <v>0</v>
      </c>
      <c r="AO52" s="148">
        <f>GDAM_IEX!J52</f>
        <v>0</v>
      </c>
      <c r="AP52" s="148">
        <f>GDAM_IEX!P52</f>
        <v>0</v>
      </c>
      <c r="AQ52" s="148">
        <f>GDAM_PXI!J52</f>
        <v>0</v>
      </c>
      <c r="AR52" s="148">
        <f>GDAM_PXI!P52</f>
        <v>0</v>
      </c>
      <c r="AS52">
        <f>HPX!J52</f>
        <v>0</v>
      </c>
      <c r="AT52">
        <f>HPX!P52</f>
        <v>0</v>
      </c>
    </row>
    <row r="53" spans="1:46">
      <c r="A53" t="s">
        <v>95</v>
      </c>
      <c r="D53">
        <f>TWEPL!R53</f>
        <v>7.7632200000000005</v>
      </c>
      <c r="E53">
        <f>GT_NG!T53</f>
        <v>8.5577981651376174</v>
      </c>
      <c r="F53">
        <f>GT_Spot!T53</f>
        <v>0</v>
      </c>
      <c r="G53">
        <f>PPCL_NG!T53</f>
        <v>0</v>
      </c>
      <c r="H53">
        <f>PPCL_Spot!T53</f>
        <v>0</v>
      </c>
      <c r="I53">
        <f>Bawana_NG!T53</f>
        <v>58.712717929725464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TPDDL_ISGS_exbus!DM53</f>
        <v>334.85246222945722</v>
      </c>
      <c r="P53" s="36">
        <v>72.760000000000019</v>
      </c>
      <c r="Q53" s="36">
        <v>24.993438359933958</v>
      </c>
      <c r="R53" s="38">
        <v>20.699999999999996</v>
      </c>
      <c r="S53" s="38">
        <v>0</v>
      </c>
      <c r="T53" s="37">
        <f>SUMPRODUCT(LTA!J53:AN53,LTA!J$101:AN$101,LTA!J$105:AN$105)</f>
        <v>105.88</v>
      </c>
      <c r="U53" s="37">
        <f>SUMPRODUCT(LTA!J53:AN53,LTA!J$102:AN$102,LTA!J$105:AN$105)</f>
        <v>459.59592800000007</v>
      </c>
      <c r="V53" s="66">
        <f>SUMPRODUCT(MTOA!B53:G53,MTOA!B$102:G$102,MTOA!B$105:G$105)</f>
        <v>0</v>
      </c>
      <c r="W53" s="66">
        <f>SUMPRODUCT(MTOA!B53:G53,MTOA!B$101:G$101,MTOA!B$105:G$105)</f>
        <v>0</v>
      </c>
      <c r="X53">
        <v>0</v>
      </c>
      <c r="Y53" s="34">
        <f>IEX!J53</f>
        <v>0</v>
      </c>
      <c r="Z53" s="34">
        <f>IEX!P53</f>
        <v>0</v>
      </c>
      <c r="AA53" s="75">
        <f>STOA!J53</f>
        <v>2.2999999999999998</v>
      </c>
      <c r="AB53" s="75">
        <f>-STOA!P53</f>
        <v>0</v>
      </c>
      <c r="AC53">
        <f t="shared" si="0"/>
        <v>9.3689027433477339</v>
      </c>
      <c r="AD53">
        <f t="shared" si="1"/>
        <v>1105.9766619409065</v>
      </c>
      <c r="AE53">
        <f>'IDT-1'!F53</f>
        <v>0</v>
      </c>
      <c r="AF53" s="24"/>
      <c r="AG53">
        <f t="shared" si="2"/>
        <v>1105.9766619409065</v>
      </c>
      <c r="AI53" s="34">
        <f>PXIL!J53</f>
        <v>0</v>
      </c>
      <c r="AJ53" s="34">
        <f>PXIL!P53</f>
        <v>0</v>
      </c>
      <c r="AK53" s="34">
        <f>RTM_IEX!J53</f>
        <v>19.23</v>
      </c>
      <c r="AL53" s="34">
        <f>RTM_IEX!P53</f>
        <v>0</v>
      </c>
      <c r="AM53" s="34">
        <f>RTM_PXI!J53</f>
        <v>0</v>
      </c>
      <c r="AN53" s="34">
        <f>RTM_PXI!P53</f>
        <v>0</v>
      </c>
      <c r="AO53" s="148">
        <f>GDAM_IEX!J53</f>
        <v>0</v>
      </c>
      <c r="AP53" s="148">
        <f>GDAM_IEX!P53</f>
        <v>0</v>
      </c>
      <c r="AQ53" s="148">
        <f>GDAM_PXI!J53</f>
        <v>0</v>
      </c>
      <c r="AR53" s="148">
        <f>GDAM_PXI!P53</f>
        <v>0</v>
      </c>
      <c r="AS53">
        <f>HPX!J53</f>
        <v>0</v>
      </c>
      <c r="AT53">
        <f>HPX!P53</f>
        <v>0</v>
      </c>
    </row>
    <row r="54" spans="1:46">
      <c r="A54" t="s">
        <v>96</v>
      </c>
      <c r="D54">
        <f>TWEPL!R54</f>
        <v>7.7632200000000005</v>
      </c>
      <c r="E54">
        <f>GT_NG!T54</f>
        <v>8.5577981651376174</v>
      </c>
      <c r="F54">
        <f>GT_Spot!T54</f>
        <v>0</v>
      </c>
      <c r="G54">
        <f>PPCL_NG!T54</f>
        <v>0</v>
      </c>
      <c r="H54">
        <f>PPCL_Spot!T54</f>
        <v>0</v>
      </c>
      <c r="I54">
        <f>Bawana_NG!T54</f>
        <v>58.712717929725464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TPDDL_ISGS_exbus!DM54</f>
        <v>322.8429606091737</v>
      </c>
      <c r="P54" s="36">
        <v>72.62</v>
      </c>
      <c r="Q54" s="36">
        <v>14.419999999999998</v>
      </c>
      <c r="R54" s="38">
        <v>20.699999999999996</v>
      </c>
      <c r="S54" s="38">
        <v>0</v>
      </c>
      <c r="T54" s="37">
        <f>SUMPRODUCT(LTA!J54:AN54,LTA!J$101:AN$101,LTA!J$105:AN$105)</f>
        <v>105.91</v>
      </c>
      <c r="U54" s="37">
        <f>SUMPRODUCT(LTA!J54:AN54,LTA!J$102:AN$102,LTA!J$105:AN$105)</f>
        <v>457.11115400000006</v>
      </c>
      <c r="V54" s="66">
        <f>SUMPRODUCT(MTOA!B54:G54,MTOA!B$102:G$102,MTOA!B$105:G$105)</f>
        <v>0</v>
      </c>
      <c r="W54" s="66">
        <f>SUMPRODUCT(MTOA!B54:G54,MTOA!B$101:G$101,MTOA!B$105:G$105)</f>
        <v>0</v>
      </c>
      <c r="X54">
        <v>0</v>
      </c>
      <c r="Y54" s="34">
        <f>IEX!J54</f>
        <v>0</v>
      </c>
      <c r="Z54" s="34">
        <f>IEX!P54</f>
        <v>0</v>
      </c>
      <c r="AA54" s="75">
        <f>STOA!J54</f>
        <v>2.2999999999999998</v>
      </c>
      <c r="AB54" s="75">
        <f>-STOA!P54</f>
        <v>0</v>
      </c>
      <c r="AC54">
        <f t="shared" si="0"/>
        <v>9.0362819459139079</v>
      </c>
      <c r="AD54">
        <f t="shared" si="1"/>
        <v>1066.7115687581227</v>
      </c>
      <c r="AE54">
        <f>'IDT-1'!F54</f>
        <v>0</v>
      </c>
      <c r="AF54" s="24"/>
      <c r="AG54">
        <f t="shared" si="2"/>
        <v>1066.7115687581227</v>
      </c>
      <c r="AI54" s="34">
        <f>PXIL!J54</f>
        <v>0</v>
      </c>
      <c r="AJ54" s="34">
        <f>PXIL!P54</f>
        <v>0</v>
      </c>
      <c r="AK54" s="34">
        <f>RTM_IEX!J54</f>
        <v>4.8099999999999996</v>
      </c>
      <c r="AL54" s="34">
        <f>RTM_IEX!P54</f>
        <v>0</v>
      </c>
      <c r="AM54" s="34">
        <f>RTM_PXI!J54</f>
        <v>0</v>
      </c>
      <c r="AN54" s="34">
        <f>RTM_PXI!P54</f>
        <v>0</v>
      </c>
      <c r="AO54" s="148">
        <f>GDAM_IEX!J54</f>
        <v>0</v>
      </c>
      <c r="AP54" s="148">
        <f>GDAM_IEX!P54</f>
        <v>0</v>
      </c>
      <c r="AQ54" s="148">
        <f>GDAM_PXI!J54</f>
        <v>0</v>
      </c>
      <c r="AR54" s="148">
        <f>GDAM_PXI!P54</f>
        <v>0</v>
      </c>
      <c r="AS54">
        <f>HPX!J54</f>
        <v>0</v>
      </c>
      <c r="AT54">
        <f>HPX!P54</f>
        <v>0</v>
      </c>
    </row>
    <row r="55" spans="1:46">
      <c r="A55" t="s">
        <v>97</v>
      </c>
      <c r="D55">
        <f>TWEPL!R55</f>
        <v>7.7632200000000005</v>
      </c>
      <c r="E55">
        <f>GT_NG!T55</f>
        <v>8.5577981651376174</v>
      </c>
      <c r="F55">
        <f>GT_Spot!T55</f>
        <v>0</v>
      </c>
      <c r="G55">
        <f>PPCL_NG!T55</f>
        <v>0</v>
      </c>
      <c r="H55">
        <f>PPCL_Spot!T55</f>
        <v>0</v>
      </c>
      <c r="I55">
        <f>Bawana_NG!T55</f>
        <v>58.712717929725464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TPDDL_ISGS_exbus!DM55</f>
        <v>318.27152405804156</v>
      </c>
      <c r="P55" s="36">
        <v>53.21</v>
      </c>
      <c r="Q55" s="36">
        <v>6.7299999999999995</v>
      </c>
      <c r="R55" s="38">
        <v>20.699999999999996</v>
      </c>
      <c r="S55" s="38">
        <v>0</v>
      </c>
      <c r="T55" s="37">
        <f>SUMPRODUCT(LTA!J55:AN55,LTA!J$101:AN$101,LTA!J$105:AN$105)</f>
        <v>103.81</v>
      </c>
      <c r="U55" s="37">
        <f>SUMPRODUCT(LTA!J55:AN55,LTA!J$102:AN$102,LTA!J$105:AN$105)</f>
        <v>414.12902300000002</v>
      </c>
      <c r="V55" s="66">
        <f>SUMPRODUCT(MTOA!B55:G55,MTOA!B$102:G$102,MTOA!B$105:G$105)</f>
        <v>0</v>
      </c>
      <c r="W55" s="66">
        <f>SUMPRODUCT(MTOA!B55:G55,MTOA!B$101:G$101,MTOA!B$105:G$105)</f>
        <v>0</v>
      </c>
      <c r="X55">
        <v>0</v>
      </c>
      <c r="Y55" s="34">
        <f>IEX!J55</f>
        <v>0</v>
      </c>
      <c r="Z55" s="34">
        <f>IEX!P55</f>
        <v>0</v>
      </c>
      <c r="AA55" s="75">
        <f>STOA!J55</f>
        <v>2.2000000000000002</v>
      </c>
      <c r="AB55" s="75">
        <f>-STOA!P55</f>
        <v>0</v>
      </c>
      <c r="AC55">
        <f t="shared" si="0"/>
        <v>8.4310319784843983</v>
      </c>
      <c r="AD55">
        <f t="shared" si="1"/>
        <v>995.26325117442025</v>
      </c>
      <c r="AE55">
        <f>'IDT-1'!F55</f>
        <v>0</v>
      </c>
      <c r="AF55" s="24"/>
      <c r="AG55">
        <f t="shared" si="2"/>
        <v>995.26325117442025</v>
      </c>
      <c r="AI55" s="34">
        <f>PXIL!J55</f>
        <v>0</v>
      </c>
      <c r="AJ55" s="34">
        <f>PXIL!P55</f>
        <v>0</v>
      </c>
      <c r="AK55" s="34">
        <f>RTM_IEX!J55</f>
        <v>9.61</v>
      </c>
      <c r="AL55" s="34">
        <f>RTM_IEX!P55</f>
        <v>0</v>
      </c>
      <c r="AM55" s="34">
        <f>RTM_PXI!J55</f>
        <v>0</v>
      </c>
      <c r="AN55" s="34">
        <f>RTM_PXI!P55</f>
        <v>0</v>
      </c>
      <c r="AO55" s="148">
        <f>GDAM_IEX!J55</f>
        <v>0</v>
      </c>
      <c r="AP55" s="148">
        <f>GDAM_IEX!P55</f>
        <v>0</v>
      </c>
      <c r="AQ55" s="148">
        <f>GDAM_PXI!J55</f>
        <v>0</v>
      </c>
      <c r="AR55" s="148">
        <f>GDAM_PXI!P55</f>
        <v>0</v>
      </c>
      <c r="AS55">
        <f>HPX!J55</f>
        <v>0</v>
      </c>
      <c r="AT55">
        <f>HPX!P55</f>
        <v>0</v>
      </c>
    </row>
    <row r="56" spans="1:46">
      <c r="A56" t="s">
        <v>98</v>
      </c>
      <c r="D56">
        <f>TWEPL!R56</f>
        <v>7.7632200000000005</v>
      </c>
      <c r="E56">
        <f>GT_NG!T56</f>
        <v>8.5577981651376174</v>
      </c>
      <c r="F56">
        <f>GT_Spot!T56</f>
        <v>0</v>
      </c>
      <c r="G56">
        <f>PPCL_NG!T56</f>
        <v>0</v>
      </c>
      <c r="H56">
        <f>PPCL_Spot!T56</f>
        <v>0</v>
      </c>
      <c r="I56">
        <f>Bawana_NG!T56</f>
        <v>58.712717929725464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TPDDL_ISGS_exbus!DM56</f>
        <v>318.2706536991297</v>
      </c>
      <c r="P56" s="36">
        <v>72.509999999999991</v>
      </c>
      <c r="Q56" s="36">
        <v>6.7299999999999995</v>
      </c>
      <c r="R56" s="38">
        <v>20.699999999999996</v>
      </c>
      <c r="S56" s="38">
        <v>0</v>
      </c>
      <c r="T56" s="37">
        <f>SUMPRODUCT(LTA!J56:AN56,LTA!J$101:AN$101,LTA!J$105:AN$105)</f>
        <v>100.65</v>
      </c>
      <c r="U56" s="37">
        <f>SUMPRODUCT(LTA!J56:AN56,LTA!J$102:AN$102,LTA!J$105:AN$105)</f>
        <v>371.40491499999996</v>
      </c>
      <c r="V56" s="66">
        <f>SUMPRODUCT(MTOA!B56:G56,MTOA!B$102:G$102,MTOA!B$105:G$105)</f>
        <v>0</v>
      </c>
      <c r="W56" s="66">
        <f>SUMPRODUCT(MTOA!B56:G56,MTOA!B$101:G$101,MTOA!B$105:G$105)</f>
        <v>0</v>
      </c>
      <c r="X56">
        <v>0</v>
      </c>
      <c r="Y56" s="34">
        <f>IEX!J56</f>
        <v>0</v>
      </c>
      <c r="Z56" s="34">
        <f>IEX!P56</f>
        <v>0</v>
      </c>
      <c r="AA56" s="75">
        <f>STOA!J56</f>
        <v>2.2000000000000002</v>
      </c>
      <c r="AB56" s="75">
        <f>-STOA!P56</f>
        <v>0</v>
      </c>
      <c r="AC56">
        <f t="shared" si="0"/>
        <v>8.1673981602695402</v>
      </c>
      <c r="AD56">
        <f t="shared" si="1"/>
        <v>964.14190663372324</v>
      </c>
      <c r="AE56">
        <f>'IDT-1'!F56</f>
        <v>0</v>
      </c>
      <c r="AF56" s="24"/>
      <c r="AG56">
        <f t="shared" si="2"/>
        <v>964.14190663372324</v>
      </c>
      <c r="AI56" s="34">
        <f>PXIL!J56</f>
        <v>0</v>
      </c>
      <c r="AJ56" s="34">
        <f>PXIL!P56</f>
        <v>0</v>
      </c>
      <c r="AK56" s="34">
        <f>RTM_IEX!J56</f>
        <v>4.8099999999999996</v>
      </c>
      <c r="AL56" s="34">
        <f>RTM_IEX!P56</f>
        <v>0</v>
      </c>
      <c r="AM56" s="34">
        <f>RTM_PXI!J56</f>
        <v>0</v>
      </c>
      <c r="AN56" s="34">
        <f>RTM_PXI!P56</f>
        <v>0</v>
      </c>
      <c r="AO56" s="148">
        <f>GDAM_IEX!J56</f>
        <v>0</v>
      </c>
      <c r="AP56" s="148">
        <f>GDAM_IEX!P56</f>
        <v>0</v>
      </c>
      <c r="AQ56" s="148">
        <f>GDAM_PXI!J56</f>
        <v>0</v>
      </c>
      <c r="AR56" s="148">
        <f>GDAM_PXI!P56</f>
        <v>0</v>
      </c>
      <c r="AS56">
        <f>HPX!J56</f>
        <v>0</v>
      </c>
      <c r="AT56">
        <f>HPX!P56</f>
        <v>0</v>
      </c>
    </row>
    <row r="57" spans="1:46">
      <c r="A57" t="s">
        <v>99</v>
      </c>
      <c r="D57">
        <f>TWEPL!R57</f>
        <v>7.7632200000000005</v>
      </c>
      <c r="E57">
        <f>GT_NG!T57</f>
        <v>8.5577981651376174</v>
      </c>
      <c r="F57">
        <f>GT_Spot!T57</f>
        <v>0</v>
      </c>
      <c r="G57">
        <f>PPCL_NG!T57</f>
        <v>0</v>
      </c>
      <c r="H57">
        <f>PPCL_Spot!T57</f>
        <v>0</v>
      </c>
      <c r="I57">
        <f>Bawana_NG!T57</f>
        <v>58.712717929725464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TPDDL_ISGS_exbus!DM57</f>
        <v>318.2706536991297</v>
      </c>
      <c r="P57" s="36">
        <v>72.096877976963711</v>
      </c>
      <c r="Q57" s="36">
        <v>6.7299999999999995</v>
      </c>
      <c r="R57" s="38">
        <v>20.699999999999996</v>
      </c>
      <c r="S57" s="38">
        <v>0</v>
      </c>
      <c r="T57" s="37">
        <f>SUMPRODUCT(LTA!J57:AN57,LTA!J$101:AN$101,LTA!J$105:AN$105)</f>
        <v>96.37</v>
      </c>
      <c r="U57" s="37">
        <f>SUMPRODUCT(LTA!J57:AN57,LTA!J$102:AN$102,LTA!J$105:AN$105)</f>
        <v>357.37496500000003</v>
      </c>
      <c r="V57" s="66">
        <f>SUMPRODUCT(MTOA!B57:G57,MTOA!B$102:G$102,MTOA!B$105:G$105)</f>
        <v>0</v>
      </c>
      <c r="W57" s="66">
        <f>SUMPRODUCT(MTOA!B57:G57,MTOA!B$101:G$101,MTOA!B$105:G$105)</f>
        <v>0</v>
      </c>
      <c r="X57">
        <v>0</v>
      </c>
      <c r="Y57" s="34">
        <f>IEX!J57</f>
        <v>0</v>
      </c>
      <c r="Z57" s="34">
        <f>IEX!P57</f>
        <v>0</v>
      </c>
      <c r="AA57" s="75">
        <f>STOA!J57</f>
        <v>2.2000000000000002</v>
      </c>
      <c r="AB57" s="75">
        <f>-STOA!P57</f>
        <v>0</v>
      </c>
      <c r="AC57">
        <f t="shared" si="0"/>
        <v>8.2119763552760343</v>
      </c>
      <c r="AD57">
        <f t="shared" si="1"/>
        <v>969.40425641568049</v>
      </c>
      <c r="AE57">
        <f>'IDT-1'!F57</f>
        <v>0</v>
      </c>
      <c r="AF57" s="24"/>
      <c r="AG57">
        <f t="shared" si="2"/>
        <v>969.40425641568049</v>
      </c>
      <c r="AI57" s="34">
        <f>PXIL!J57</f>
        <v>0</v>
      </c>
      <c r="AJ57" s="34">
        <f>PXIL!P57</f>
        <v>0</v>
      </c>
      <c r="AK57" s="34">
        <f>RTM_IEX!J57</f>
        <v>28.84</v>
      </c>
      <c r="AL57" s="34">
        <f>RTM_IEX!P57</f>
        <v>0</v>
      </c>
      <c r="AM57" s="34">
        <f>RTM_PXI!J57</f>
        <v>0</v>
      </c>
      <c r="AN57" s="34">
        <f>RTM_PXI!P57</f>
        <v>0</v>
      </c>
      <c r="AO57" s="148">
        <f>GDAM_IEX!J57</f>
        <v>0</v>
      </c>
      <c r="AP57" s="148">
        <f>GDAM_IEX!P57</f>
        <v>0</v>
      </c>
      <c r="AQ57" s="148">
        <f>GDAM_PXI!J57</f>
        <v>0</v>
      </c>
      <c r="AR57" s="148">
        <f>GDAM_PXI!P57</f>
        <v>0</v>
      </c>
      <c r="AS57">
        <f>HPX!J57</f>
        <v>0</v>
      </c>
      <c r="AT57">
        <f>HPX!P57</f>
        <v>0</v>
      </c>
    </row>
    <row r="58" spans="1:46">
      <c r="A58" t="s">
        <v>100</v>
      </c>
      <c r="D58">
        <f>TWEPL!R58</f>
        <v>7.7632200000000005</v>
      </c>
      <c r="E58">
        <f>GT_NG!T58</f>
        <v>8.5577981651376174</v>
      </c>
      <c r="F58">
        <f>GT_Spot!T58</f>
        <v>0</v>
      </c>
      <c r="G58">
        <f>PPCL_NG!T58</f>
        <v>0</v>
      </c>
      <c r="H58">
        <f>PPCL_Spot!T58</f>
        <v>0</v>
      </c>
      <c r="I58">
        <f>Bawana_NG!T58</f>
        <v>58.712717929725464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TPDDL_ISGS_exbus!DM58</f>
        <v>318.2706536991297</v>
      </c>
      <c r="P58" s="36">
        <v>72.096877976963711</v>
      </c>
      <c r="Q58" s="36">
        <v>6.7299999999999995</v>
      </c>
      <c r="R58" s="38">
        <v>20.699999999999996</v>
      </c>
      <c r="S58" s="38">
        <v>0</v>
      </c>
      <c r="T58" s="37">
        <f>SUMPRODUCT(LTA!J58:AN58,LTA!J$101:AN$101,LTA!J$105:AN$105)</f>
        <v>93</v>
      </c>
      <c r="U58" s="37">
        <f>SUMPRODUCT(LTA!J58:AN58,LTA!J$102:AN$102,LTA!J$105:AN$105)</f>
        <v>390.92130100000003</v>
      </c>
      <c r="V58" s="66">
        <f>SUMPRODUCT(MTOA!B58:G58,MTOA!B$102:G$102,MTOA!B$105:G$105)</f>
        <v>0</v>
      </c>
      <c r="W58" s="66">
        <f>SUMPRODUCT(MTOA!B58:G58,MTOA!B$101:G$101,MTOA!B$105:G$105)</f>
        <v>0</v>
      </c>
      <c r="X58">
        <v>0</v>
      </c>
      <c r="Y58" s="34">
        <f>IEX!J58</f>
        <v>0</v>
      </c>
      <c r="Z58" s="34">
        <f>IEX!P58</f>
        <v>0</v>
      </c>
      <c r="AA58" s="75">
        <f>STOA!J58</f>
        <v>2.2000000000000002</v>
      </c>
      <c r="AB58" s="75">
        <f>-STOA!P58</f>
        <v>0</v>
      </c>
      <c r="AC58">
        <f t="shared" si="0"/>
        <v>8.3443295776760351</v>
      </c>
      <c r="AD58">
        <f t="shared" si="1"/>
        <v>985.02823919328046</v>
      </c>
      <c r="AE58">
        <f>'IDT-1'!F58</f>
        <v>0</v>
      </c>
      <c r="AF58" s="24"/>
      <c r="AG58">
        <f t="shared" si="2"/>
        <v>985.02823919328046</v>
      </c>
      <c r="AI58" s="34">
        <f>PXIL!J58</f>
        <v>0</v>
      </c>
      <c r="AJ58" s="34">
        <f>PXIL!P58</f>
        <v>0</v>
      </c>
      <c r="AK58" s="34">
        <f>RTM_IEX!J58</f>
        <v>14.42</v>
      </c>
      <c r="AL58" s="34">
        <f>RTM_IEX!P58</f>
        <v>0</v>
      </c>
      <c r="AM58" s="34">
        <f>RTM_PXI!J58</f>
        <v>0</v>
      </c>
      <c r="AN58" s="34">
        <f>RTM_PXI!P58</f>
        <v>0</v>
      </c>
      <c r="AO58" s="148">
        <f>GDAM_IEX!J58</f>
        <v>0</v>
      </c>
      <c r="AP58" s="148">
        <f>GDAM_IEX!P58</f>
        <v>0</v>
      </c>
      <c r="AQ58" s="148">
        <f>GDAM_PXI!J58</f>
        <v>0</v>
      </c>
      <c r="AR58" s="148">
        <f>GDAM_PXI!P58</f>
        <v>0</v>
      </c>
      <c r="AS58">
        <f>HPX!J58</f>
        <v>0</v>
      </c>
      <c r="AT58">
        <f>HPX!P58</f>
        <v>0</v>
      </c>
    </row>
    <row r="59" spans="1:46">
      <c r="A59" t="s">
        <v>101</v>
      </c>
      <c r="D59">
        <f>TWEPL!R59</f>
        <v>7.7632200000000005</v>
      </c>
      <c r="E59">
        <f>GT_NG!T59</f>
        <v>8.5577981651376174</v>
      </c>
      <c r="F59">
        <f>GT_Spot!T59</f>
        <v>0</v>
      </c>
      <c r="G59">
        <f>PPCL_NG!T59</f>
        <v>0</v>
      </c>
      <c r="H59">
        <f>PPCL_Spot!T59</f>
        <v>0</v>
      </c>
      <c r="I59">
        <f>Bawana_NG!T59</f>
        <v>58.712717929725464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TPDDL_ISGS_exbus!DM59</f>
        <v>315.46029355357661</v>
      </c>
      <c r="P59" s="36">
        <v>72.096877976963711</v>
      </c>
      <c r="Q59" s="36">
        <v>6.7299999999999995</v>
      </c>
      <c r="R59" s="38">
        <v>20.699999999999996</v>
      </c>
      <c r="S59" s="38">
        <v>0</v>
      </c>
      <c r="T59" s="37">
        <f>SUMPRODUCT(LTA!J59:AN59,LTA!J$101:AN$101,LTA!J$105:AN$105)</f>
        <v>89.39</v>
      </c>
      <c r="U59" s="37">
        <f>SUMPRODUCT(LTA!J59:AN59,LTA!J$102:AN$102,LTA!J$105:AN$105)</f>
        <v>384.69588199999998</v>
      </c>
      <c r="V59" s="66">
        <f>SUMPRODUCT(MTOA!B59:G59,MTOA!B$102:G$102,MTOA!B$105:G$105)</f>
        <v>0</v>
      </c>
      <c r="W59" s="66">
        <f>SUMPRODUCT(MTOA!B59:G59,MTOA!B$101:G$101,MTOA!B$105:G$105)</f>
        <v>0</v>
      </c>
      <c r="X59">
        <v>0</v>
      </c>
      <c r="Y59" s="34">
        <f>IEX!J59</f>
        <v>0</v>
      </c>
      <c r="Z59" s="34">
        <f>IEX!P59</f>
        <v>0</v>
      </c>
      <c r="AA59" s="75">
        <f>STOA!J59</f>
        <v>2.2000000000000002</v>
      </c>
      <c r="AB59" s="75">
        <f>-STOA!P59</f>
        <v>0</v>
      </c>
      <c r="AC59">
        <f t="shared" si="0"/>
        <v>8.4803610328533878</v>
      </c>
      <c r="AD59">
        <f t="shared" si="1"/>
        <v>1001.0864285925501</v>
      </c>
      <c r="AE59">
        <f>'IDT-1'!F59</f>
        <v>0</v>
      </c>
      <c r="AF59" s="24"/>
      <c r="AG59">
        <f t="shared" si="2"/>
        <v>1001.0864285925501</v>
      </c>
      <c r="AI59" s="34">
        <f>PXIL!J59</f>
        <v>0</v>
      </c>
      <c r="AJ59" s="34">
        <f>PXIL!P59</f>
        <v>0</v>
      </c>
      <c r="AK59" s="34">
        <f>RTM_IEX!J59</f>
        <v>43.26</v>
      </c>
      <c r="AL59" s="34">
        <f>RTM_IEX!P59</f>
        <v>0</v>
      </c>
      <c r="AM59" s="34">
        <f>RTM_PXI!J59</f>
        <v>0</v>
      </c>
      <c r="AN59" s="34">
        <f>RTM_PXI!P59</f>
        <v>0</v>
      </c>
      <c r="AO59" s="148">
        <f>GDAM_IEX!J59</f>
        <v>0</v>
      </c>
      <c r="AP59" s="148">
        <f>GDAM_IEX!P59</f>
        <v>0</v>
      </c>
      <c r="AQ59" s="148">
        <f>GDAM_PXI!J59</f>
        <v>0</v>
      </c>
      <c r="AR59" s="148">
        <f>GDAM_PXI!P59</f>
        <v>0</v>
      </c>
      <c r="AS59">
        <f>HPX!J59</f>
        <v>0</v>
      </c>
      <c r="AT59">
        <f>HPX!P59</f>
        <v>0</v>
      </c>
    </row>
    <row r="60" spans="1:46">
      <c r="A60" t="s">
        <v>102</v>
      </c>
      <c r="D60">
        <f>TWEPL!R60</f>
        <v>7.7632200000000005</v>
      </c>
      <c r="E60">
        <f>GT_NG!T60</f>
        <v>8.5577981651376174</v>
      </c>
      <c r="F60">
        <f>GT_Spot!T60</f>
        <v>0</v>
      </c>
      <c r="G60">
        <f>PPCL_NG!T60</f>
        <v>0</v>
      </c>
      <c r="H60">
        <f>PPCL_Spot!T60</f>
        <v>0</v>
      </c>
      <c r="I60">
        <f>Bawana_NG!T60</f>
        <v>58.712717929725464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TPDDL_ISGS_exbus!DM60</f>
        <v>315.46029355357661</v>
      </c>
      <c r="P60" s="36">
        <v>72.100000000000009</v>
      </c>
      <c r="Q60" s="36">
        <v>6.7299999999999995</v>
      </c>
      <c r="R60" s="38">
        <v>20.699999999999996</v>
      </c>
      <c r="S60" s="38">
        <v>0</v>
      </c>
      <c r="T60" s="37">
        <f>SUMPRODUCT(LTA!J60:AN60,LTA!J$101:AN$101,LTA!J$105:AN$105)</f>
        <v>82.72</v>
      </c>
      <c r="U60" s="37">
        <f>SUMPRODUCT(LTA!J60:AN60,LTA!J$102:AN$102,LTA!J$105:AN$105)</f>
        <v>376.876778</v>
      </c>
      <c r="V60" s="66">
        <f>SUMPRODUCT(MTOA!B60:G60,MTOA!B$102:G$102,MTOA!B$105:G$105)</f>
        <v>0</v>
      </c>
      <c r="W60" s="66">
        <f>SUMPRODUCT(MTOA!B60:G60,MTOA!B$101:G$101,MTOA!B$105:G$105)</f>
        <v>0</v>
      </c>
      <c r="X60">
        <v>0</v>
      </c>
      <c r="Y60" s="34">
        <f>IEX!J60</f>
        <v>0</v>
      </c>
      <c r="Z60" s="34">
        <f>IEX!P60</f>
        <v>0</v>
      </c>
      <c r="AA60" s="75">
        <f>STOA!J60</f>
        <v>2.2000000000000002</v>
      </c>
      <c r="AB60" s="75">
        <f>-STOA!P60</f>
        <v>0</v>
      </c>
      <c r="AC60">
        <f t="shared" si="0"/>
        <v>8.4798067842468932</v>
      </c>
      <c r="AD60">
        <f t="shared" si="1"/>
        <v>1001.0210008641928</v>
      </c>
      <c r="AE60">
        <f>'IDT-1'!F60</f>
        <v>0</v>
      </c>
      <c r="AF60" s="24"/>
      <c r="AG60">
        <f t="shared" si="2"/>
        <v>1001.0210008641928</v>
      </c>
      <c r="AI60" s="34">
        <f>PXIL!J60</f>
        <v>0</v>
      </c>
      <c r="AJ60" s="34">
        <f>PXIL!P60</f>
        <v>0</v>
      </c>
      <c r="AK60" s="34">
        <f>RTM_IEX!J60</f>
        <v>57.68</v>
      </c>
      <c r="AL60" s="34">
        <f>RTM_IEX!P60</f>
        <v>0</v>
      </c>
      <c r="AM60" s="34">
        <f>RTM_PXI!J60</f>
        <v>0</v>
      </c>
      <c r="AN60" s="34">
        <f>RTM_PXI!P60</f>
        <v>0</v>
      </c>
      <c r="AO60" s="148">
        <f>GDAM_IEX!J60</f>
        <v>0</v>
      </c>
      <c r="AP60" s="148">
        <f>GDAM_IEX!P60</f>
        <v>0</v>
      </c>
      <c r="AQ60" s="148">
        <f>GDAM_PXI!J60</f>
        <v>0</v>
      </c>
      <c r="AR60" s="148">
        <f>GDAM_PXI!P60</f>
        <v>0</v>
      </c>
      <c r="AS60">
        <f>HPX!J60</f>
        <v>0</v>
      </c>
      <c r="AT60">
        <f>HPX!P60</f>
        <v>0</v>
      </c>
    </row>
    <row r="61" spans="1:46">
      <c r="A61" t="s">
        <v>103</v>
      </c>
      <c r="D61">
        <f>TWEPL!R61</f>
        <v>7.7632200000000005</v>
      </c>
      <c r="E61">
        <f>GT_NG!T61</f>
        <v>8.5577981651376174</v>
      </c>
      <c r="F61">
        <f>GT_Spot!T61</f>
        <v>0</v>
      </c>
      <c r="G61">
        <f>PPCL_NG!T61</f>
        <v>0</v>
      </c>
      <c r="H61">
        <f>PPCL_Spot!T61</f>
        <v>0</v>
      </c>
      <c r="I61">
        <f>Bawana_NG!T61</f>
        <v>58.712717929725464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TPDDL_ISGS_exbus!DM61</f>
        <v>320.03260461351516</v>
      </c>
      <c r="P61" s="36">
        <v>72.100000000000009</v>
      </c>
      <c r="Q61" s="36">
        <v>6.7299999999999995</v>
      </c>
      <c r="R61" s="38">
        <v>20.699999999999996</v>
      </c>
      <c r="S61" s="38">
        <v>0</v>
      </c>
      <c r="T61" s="37">
        <f>SUMPRODUCT(LTA!J61:AN61,LTA!J$101:AN$101,LTA!J$105:AN$105)</f>
        <v>78.86</v>
      </c>
      <c r="U61" s="37">
        <f>SUMPRODUCT(LTA!J61:AN61,LTA!J$102:AN$102,LTA!J$105:AN$105)</f>
        <v>408.719019</v>
      </c>
      <c r="V61" s="66">
        <f>SUMPRODUCT(MTOA!B61:G61,MTOA!B$102:G$102,MTOA!B$105:G$105)</f>
        <v>0</v>
      </c>
      <c r="W61" s="66">
        <f>SUMPRODUCT(MTOA!B61:G61,MTOA!B$101:G$101,MTOA!B$105:G$105)</f>
        <v>0</v>
      </c>
      <c r="X61">
        <v>0</v>
      </c>
      <c r="Y61" s="34">
        <f>IEX!J61</f>
        <v>0</v>
      </c>
      <c r="Z61" s="34">
        <f>IEX!P61</f>
        <v>0</v>
      </c>
      <c r="AA61" s="75">
        <f>STOA!J61</f>
        <v>2.2000000000000002</v>
      </c>
      <c r="AB61" s="75">
        <f>-STOA!P61</f>
        <v>0</v>
      </c>
      <c r="AC61">
        <f t="shared" si="0"/>
        <v>8.4302850215503753</v>
      </c>
      <c r="AD61">
        <f t="shared" si="1"/>
        <v>995.17507468682788</v>
      </c>
      <c r="AE61">
        <f>'IDT-1'!F61</f>
        <v>0</v>
      </c>
      <c r="AF61" s="24"/>
      <c r="AG61">
        <f t="shared" si="2"/>
        <v>995.17507468682788</v>
      </c>
      <c r="AI61" s="34">
        <f>PXIL!J61</f>
        <v>0</v>
      </c>
      <c r="AJ61" s="34">
        <f>PXIL!P61</f>
        <v>0</v>
      </c>
      <c r="AK61" s="34">
        <f>RTM_IEX!J61</f>
        <v>19.23</v>
      </c>
      <c r="AL61" s="34">
        <f>RTM_IEX!P61</f>
        <v>0</v>
      </c>
      <c r="AM61" s="34">
        <f>RTM_PXI!J61</f>
        <v>0</v>
      </c>
      <c r="AN61" s="34">
        <f>RTM_PXI!P61</f>
        <v>0</v>
      </c>
      <c r="AO61" s="148">
        <f>GDAM_IEX!J61</f>
        <v>0</v>
      </c>
      <c r="AP61" s="148">
        <f>GDAM_IEX!P61</f>
        <v>0</v>
      </c>
      <c r="AQ61" s="148">
        <f>GDAM_PXI!J61</f>
        <v>0</v>
      </c>
      <c r="AR61" s="148">
        <f>GDAM_PXI!P61</f>
        <v>0</v>
      </c>
      <c r="AS61">
        <f>HPX!J61</f>
        <v>0</v>
      </c>
      <c r="AT61">
        <f>HPX!P61</f>
        <v>0</v>
      </c>
    </row>
    <row r="62" spans="1:46">
      <c r="A62" t="s">
        <v>104</v>
      </c>
      <c r="D62">
        <f>TWEPL!R62</f>
        <v>7.7632200000000005</v>
      </c>
      <c r="E62">
        <f>GT_NG!T62</f>
        <v>8.5577981651376174</v>
      </c>
      <c r="F62">
        <f>GT_Spot!T62</f>
        <v>0</v>
      </c>
      <c r="G62">
        <f>PPCL_NG!T62</f>
        <v>0</v>
      </c>
      <c r="H62">
        <f>PPCL_Spot!T62</f>
        <v>0</v>
      </c>
      <c r="I62">
        <f>Bawana_NG!T62</f>
        <v>58.712717929725464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TPDDL_ISGS_exbus!DM62</f>
        <v>332.04170535523946</v>
      </c>
      <c r="P62" s="36">
        <v>72.100000000000009</v>
      </c>
      <c r="Q62" s="36">
        <v>6.7299999999999995</v>
      </c>
      <c r="R62" s="38">
        <v>20.699999999999996</v>
      </c>
      <c r="S62" s="38">
        <v>0</v>
      </c>
      <c r="T62" s="37">
        <f>SUMPRODUCT(LTA!J62:AN62,LTA!J$101:AN$101,LTA!J$105:AN$105)</f>
        <v>75</v>
      </c>
      <c r="U62" s="37">
        <f>SUMPRODUCT(LTA!J62:AN62,LTA!J$102:AN$102,LTA!J$105:AN$105)</f>
        <v>401.36157600000001</v>
      </c>
      <c r="V62" s="66">
        <f>SUMPRODUCT(MTOA!B62:G62,MTOA!B$102:G$102,MTOA!B$105:G$105)</f>
        <v>0</v>
      </c>
      <c r="W62" s="66">
        <f>SUMPRODUCT(MTOA!B62:G62,MTOA!B$101:G$101,MTOA!B$105:G$105)</f>
        <v>0</v>
      </c>
      <c r="X62">
        <v>0</v>
      </c>
      <c r="Y62" s="34">
        <f>IEX!J62</f>
        <v>0</v>
      </c>
      <c r="Z62" s="34">
        <f>IEX!P62</f>
        <v>0</v>
      </c>
      <c r="AA62" s="75">
        <f>STOA!J62</f>
        <v>2.2000000000000002</v>
      </c>
      <c r="AB62" s="75">
        <f>-STOA!P62</f>
        <v>0</v>
      </c>
      <c r="AC62">
        <f t="shared" si="0"/>
        <v>8.4369349465808607</v>
      </c>
      <c r="AD62">
        <f t="shared" si="1"/>
        <v>995.96008250352168</v>
      </c>
      <c r="AE62">
        <f>'IDT-1'!F62</f>
        <v>0</v>
      </c>
      <c r="AF62" s="24"/>
      <c r="AG62">
        <f t="shared" si="2"/>
        <v>995.96008250352168</v>
      </c>
      <c r="AI62" s="34">
        <f>PXIL!J62</f>
        <v>0</v>
      </c>
      <c r="AJ62" s="34">
        <f>PXIL!P62</f>
        <v>0</v>
      </c>
      <c r="AK62" s="34">
        <f>RTM_IEX!J62</f>
        <v>19.23</v>
      </c>
      <c r="AL62" s="34">
        <f>RTM_IEX!P62</f>
        <v>0</v>
      </c>
      <c r="AM62" s="34">
        <f>RTM_PXI!J62</f>
        <v>0</v>
      </c>
      <c r="AN62" s="34">
        <f>RTM_PXI!P62</f>
        <v>0</v>
      </c>
      <c r="AO62" s="148">
        <f>GDAM_IEX!J62</f>
        <v>0</v>
      </c>
      <c r="AP62" s="148">
        <f>GDAM_IEX!P62</f>
        <v>0</v>
      </c>
      <c r="AQ62" s="148">
        <f>GDAM_PXI!J62</f>
        <v>0</v>
      </c>
      <c r="AR62" s="148">
        <f>GDAM_PXI!P62</f>
        <v>0</v>
      </c>
      <c r="AS62">
        <f>HPX!J62</f>
        <v>0</v>
      </c>
      <c r="AT62">
        <f>HPX!P62</f>
        <v>0</v>
      </c>
    </row>
    <row r="63" spans="1:46">
      <c r="A63" t="s">
        <v>105</v>
      </c>
      <c r="D63">
        <f>TWEPL!R63</f>
        <v>7.7632200000000005</v>
      </c>
      <c r="E63">
        <f>GT_NG!T63</f>
        <v>8.5577981651376174</v>
      </c>
      <c r="F63">
        <f>GT_Spot!T63</f>
        <v>0</v>
      </c>
      <c r="G63">
        <f>PPCL_NG!T63</f>
        <v>0</v>
      </c>
      <c r="H63">
        <f>PPCL_Spot!T63</f>
        <v>0</v>
      </c>
      <c r="I63">
        <f>Bawana_NG!T63</f>
        <v>58.712717929725464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TPDDL_ISGS_exbus!DM63</f>
        <v>332.04307416170104</v>
      </c>
      <c r="P63" s="36">
        <v>72.100000000000009</v>
      </c>
      <c r="Q63" s="36">
        <v>14.419999999999998</v>
      </c>
      <c r="R63" s="38">
        <v>20.700000000000003</v>
      </c>
      <c r="S63" s="38">
        <v>0</v>
      </c>
      <c r="T63" s="37">
        <f>SUMPRODUCT(LTA!J63:AN63,LTA!J$101:AN$101,LTA!J$105:AN$105)</f>
        <v>69.010000000000005</v>
      </c>
      <c r="U63" s="37">
        <f>SUMPRODUCT(LTA!J63:AN63,LTA!J$102:AN$102,LTA!J$105:AN$105)</f>
        <v>400.77121299999999</v>
      </c>
      <c r="V63" s="66">
        <f>SUMPRODUCT(MTOA!B63:G63,MTOA!B$102:G$102,MTOA!B$105:G$105)</f>
        <v>0</v>
      </c>
      <c r="W63" s="66">
        <f>SUMPRODUCT(MTOA!B63:G63,MTOA!B$101:G$101,MTOA!B$105:G$105)</f>
        <v>0</v>
      </c>
      <c r="X63">
        <v>0</v>
      </c>
      <c r="Y63" s="34">
        <f>IEX!J63</f>
        <v>0</v>
      </c>
      <c r="Z63" s="34">
        <f>IEX!P63</f>
        <v>0</v>
      </c>
      <c r="AA63" s="75">
        <f>STOA!J63</f>
        <v>2.2000000000000002</v>
      </c>
      <c r="AB63" s="75">
        <f>-STOA!P63</f>
        <v>0</v>
      </c>
      <c r="AC63">
        <f t="shared" si="0"/>
        <v>8.4462673953551377</v>
      </c>
      <c r="AD63">
        <f t="shared" si="1"/>
        <v>997.06175586120912</v>
      </c>
      <c r="AE63">
        <f>'IDT-1'!F63</f>
        <v>0</v>
      </c>
      <c r="AF63" s="24"/>
      <c r="AG63">
        <f t="shared" si="2"/>
        <v>997.06175586120912</v>
      </c>
      <c r="AI63" s="34">
        <f>PXIL!J63</f>
        <v>0</v>
      </c>
      <c r="AJ63" s="34">
        <f>PXIL!P63</f>
        <v>0</v>
      </c>
      <c r="AK63" s="34">
        <f>RTM_IEX!J63</f>
        <v>19.23</v>
      </c>
      <c r="AL63" s="34">
        <f>RTM_IEX!P63</f>
        <v>0</v>
      </c>
      <c r="AM63" s="34">
        <f>RTM_PXI!J63</f>
        <v>0</v>
      </c>
      <c r="AN63" s="34">
        <f>RTM_PXI!P63</f>
        <v>0</v>
      </c>
      <c r="AO63" s="148">
        <f>GDAM_IEX!J63</f>
        <v>0</v>
      </c>
      <c r="AP63" s="148">
        <f>GDAM_IEX!P63</f>
        <v>0</v>
      </c>
      <c r="AQ63" s="148">
        <f>GDAM_PXI!J63</f>
        <v>0</v>
      </c>
      <c r="AR63" s="148">
        <f>GDAM_PXI!P63</f>
        <v>0</v>
      </c>
      <c r="AS63">
        <f>HPX!J63</f>
        <v>0</v>
      </c>
      <c r="AT63">
        <f>HPX!P63</f>
        <v>0</v>
      </c>
    </row>
    <row r="64" spans="1:46">
      <c r="A64" t="s">
        <v>106</v>
      </c>
      <c r="D64">
        <f>TWEPL!R64</f>
        <v>7.7632200000000005</v>
      </c>
      <c r="E64">
        <f>GT_NG!T64</f>
        <v>8.5577981651376174</v>
      </c>
      <c r="F64">
        <f>GT_Spot!T64</f>
        <v>0</v>
      </c>
      <c r="G64">
        <f>PPCL_NG!T64</f>
        <v>0</v>
      </c>
      <c r="H64">
        <f>PPCL_Spot!T64</f>
        <v>0</v>
      </c>
      <c r="I64">
        <f>Bawana_NG!T64</f>
        <v>58.712717929725464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TPDDL_ISGS_exbus!DM64</f>
        <v>332.04306225287797</v>
      </c>
      <c r="P64" s="36">
        <v>72.100000000000009</v>
      </c>
      <c r="Q64" s="36">
        <v>24.993438359933958</v>
      </c>
      <c r="R64" s="38">
        <v>20.700000000000003</v>
      </c>
      <c r="S64" s="38">
        <v>0</v>
      </c>
      <c r="T64" s="37">
        <f>SUMPRODUCT(LTA!J64:AN64,LTA!J$101:AN$101,LTA!J$105:AN$105)</f>
        <v>61.06</v>
      </c>
      <c r="U64" s="37">
        <f>SUMPRODUCT(LTA!J64:AN64,LTA!J$102:AN$102,LTA!J$105:AN$105)</f>
        <v>394.29009799999994</v>
      </c>
      <c r="V64" s="66">
        <f>SUMPRODUCT(MTOA!B64:G64,MTOA!B$102:G$102,MTOA!B$105:G$105)</f>
        <v>0</v>
      </c>
      <c r="W64" s="66">
        <f>SUMPRODUCT(MTOA!B64:G64,MTOA!B$101:G$101,MTOA!B$105:G$105)</f>
        <v>0</v>
      </c>
      <c r="X64">
        <v>0</v>
      </c>
      <c r="Y64" s="34">
        <f>IEX!J64</f>
        <v>0</v>
      </c>
      <c r="Z64" s="34">
        <f>IEX!P64</f>
        <v>0</v>
      </c>
      <c r="AA64" s="75">
        <f>STOA!J64</f>
        <v>2.2000000000000002</v>
      </c>
      <c r="AB64" s="75">
        <f>-STOA!P64</f>
        <v>0</v>
      </c>
      <c r="AC64">
        <f t="shared" si="0"/>
        <v>8.4138628115444689</v>
      </c>
      <c r="AD64">
        <f t="shared" si="1"/>
        <v>993.23647189613052</v>
      </c>
      <c r="AE64">
        <f>'IDT-1'!F64</f>
        <v>0</v>
      </c>
      <c r="AF64" s="24"/>
      <c r="AG64">
        <f t="shared" si="2"/>
        <v>993.23647189613052</v>
      </c>
      <c r="AI64" s="34">
        <f>PXIL!J64</f>
        <v>0</v>
      </c>
      <c r="AJ64" s="34">
        <f>PXIL!P64</f>
        <v>0</v>
      </c>
      <c r="AK64" s="34">
        <f>RTM_IEX!J64</f>
        <v>19.23</v>
      </c>
      <c r="AL64" s="34">
        <f>RTM_IEX!P64</f>
        <v>0</v>
      </c>
      <c r="AM64" s="34">
        <f>RTM_PXI!J64</f>
        <v>0</v>
      </c>
      <c r="AN64" s="34">
        <f>RTM_PXI!P64</f>
        <v>0</v>
      </c>
      <c r="AO64" s="148">
        <f>GDAM_IEX!J64</f>
        <v>0</v>
      </c>
      <c r="AP64" s="148">
        <f>GDAM_IEX!P64</f>
        <v>0</v>
      </c>
      <c r="AQ64" s="148">
        <f>GDAM_PXI!J64</f>
        <v>0</v>
      </c>
      <c r="AR64" s="148">
        <f>GDAM_PXI!P64</f>
        <v>0</v>
      </c>
      <c r="AS64">
        <f>HPX!J64</f>
        <v>0</v>
      </c>
      <c r="AT64">
        <f>HPX!P64</f>
        <v>0</v>
      </c>
    </row>
    <row r="65" spans="1:46">
      <c r="A65" t="s">
        <v>107</v>
      </c>
      <c r="D65">
        <f>TWEPL!R65</f>
        <v>7.7632200000000005</v>
      </c>
      <c r="E65">
        <f>GT_NG!T65</f>
        <v>8.5577981651376174</v>
      </c>
      <c r="F65">
        <f>GT_Spot!T65</f>
        <v>0</v>
      </c>
      <c r="G65">
        <f>PPCL_NG!T65</f>
        <v>0</v>
      </c>
      <c r="H65">
        <f>PPCL_Spot!T65</f>
        <v>0</v>
      </c>
      <c r="I65">
        <f>Bawana_NG!T65</f>
        <v>58.712717929725464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TPDDL_ISGS_exbus!DM65</f>
        <v>333.41865524658726</v>
      </c>
      <c r="P65" s="36">
        <v>72.100000000000009</v>
      </c>
      <c r="Q65" s="36">
        <v>24.993438359933958</v>
      </c>
      <c r="R65" s="38">
        <v>20.700000000000003</v>
      </c>
      <c r="S65" s="38">
        <v>0</v>
      </c>
      <c r="T65" s="37">
        <f>SUMPRODUCT(LTA!J65:AN65,LTA!J$101:AN$101,LTA!J$105:AN$105)</f>
        <v>51.99</v>
      </c>
      <c r="U65" s="37">
        <f>SUMPRODUCT(LTA!J65:AN65,LTA!J$102:AN$102,LTA!J$105:AN$105)</f>
        <v>387.73440999999997</v>
      </c>
      <c r="V65" s="66">
        <f>SUMPRODUCT(MTOA!B65:G65,MTOA!B$102:G$102,MTOA!B$105:G$105)</f>
        <v>0</v>
      </c>
      <c r="W65" s="66">
        <f>SUMPRODUCT(MTOA!B65:G65,MTOA!B$101:G$101,MTOA!B$105:G$105)</f>
        <v>0</v>
      </c>
      <c r="X65">
        <v>0</v>
      </c>
      <c r="Y65" s="34">
        <f>IEX!J65</f>
        <v>0</v>
      </c>
      <c r="Z65" s="34">
        <f>IEX!P65</f>
        <v>0</v>
      </c>
      <c r="AA65" s="75">
        <f>STOA!J65</f>
        <v>2.2000000000000002</v>
      </c>
      <c r="AB65" s="75">
        <f>-STOA!P65</f>
        <v>0</v>
      </c>
      <c r="AC65">
        <f t="shared" si="0"/>
        <v>8.2537580134916286</v>
      </c>
      <c r="AD65">
        <f t="shared" si="1"/>
        <v>974.33648168789273</v>
      </c>
      <c r="AE65">
        <f>'IDT-1'!F65</f>
        <v>0</v>
      </c>
      <c r="AF65" s="24"/>
      <c r="AG65">
        <f t="shared" si="2"/>
        <v>974.33648168789273</v>
      </c>
      <c r="AI65" s="34">
        <f>PXIL!J65</f>
        <v>0</v>
      </c>
      <c r="AJ65" s="34">
        <f>PXIL!P65</f>
        <v>0</v>
      </c>
      <c r="AK65" s="34">
        <f>RTM_IEX!J65</f>
        <v>14.42</v>
      </c>
      <c r="AL65" s="34">
        <f>RTM_IEX!P65</f>
        <v>0</v>
      </c>
      <c r="AM65" s="34">
        <f>RTM_PXI!J65</f>
        <v>0</v>
      </c>
      <c r="AN65" s="34">
        <f>RTM_PXI!P65</f>
        <v>0</v>
      </c>
      <c r="AO65" s="148">
        <f>GDAM_IEX!J65</f>
        <v>0</v>
      </c>
      <c r="AP65" s="148">
        <f>GDAM_IEX!P65</f>
        <v>0</v>
      </c>
      <c r="AQ65" s="148">
        <f>GDAM_PXI!J65</f>
        <v>0</v>
      </c>
      <c r="AR65" s="148">
        <f>GDAM_PXI!P65</f>
        <v>0</v>
      </c>
      <c r="AS65">
        <f>HPX!J65</f>
        <v>0</v>
      </c>
      <c r="AT65">
        <f>HPX!P65</f>
        <v>0</v>
      </c>
    </row>
    <row r="66" spans="1:46">
      <c r="A66" t="s">
        <v>108</v>
      </c>
      <c r="D66">
        <f>TWEPL!R66</f>
        <v>7.7632200000000005</v>
      </c>
      <c r="E66">
        <f>GT_NG!T66</f>
        <v>8.5577981651376174</v>
      </c>
      <c r="F66">
        <f>GT_Spot!T66</f>
        <v>0</v>
      </c>
      <c r="G66">
        <f>PPCL_NG!T66</f>
        <v>0</v>
      </c>
      <c r="H66">
        <f>PPCL_Spot!T66</f>
        <v>0</v>
      </c>
      <c r="I66">
        <f>Bawana_NG!T66</f>
        <v>58.712717929725464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TPDDL_ISGS_exbus!DM66</f>
        <v>333.41865524658726</v>
      </c>
      <c r="P66" s="36">
        <v>72.100000000000009</v>
      </c>
      <c r="Q66" s="36">
        <v>24.993438359933958</v>
      </c>
      <c r="R66" s="38">
        <v>20.700000000000003</v>
      </c>
      <c r="S66" s="38">
        <v>0</v>
      </c>
      <c r="T66" s="37">
        <f>SUMPRODUCT(LTA!J66:AN66,LTA!J$101:AN$101,LTA!J$105:AN$105)</f>
        <v>44.82</v>
      </c>
      <c r="U66" s="37">
        <f>SUMPRODUCT(LTA!J66:AN66,LTA!J$102:AN$102,LTA!J$105:AN$105)</f>
        <v>380.60104899999999</v>
      </c>
      <c r="V66" s="66">
        <f>SUMPRODUCT(MTOA!B66:G66,MTOA!B$102:G$102,MTOA!B$105:G$105)</f>
        <v>0</v>
      </c>
      <c r="W66" s="66">
        <f>SUMPRODUCT(MTOA!B66:G66,MTOA!B$101:G$101,MTOA!B$105:G$105)</f>
        <v>0</v>
      </c>
      <c r="X66">
        <v>0</v>
      </c>
      <c r="Y66" s="34">
        <f>IEX!J66</f>
        <v>0</v>
      </c>
      <c r="Z66" s="34">
        <f>IEX!P66</f>
        <v>0</v>
      </c>
      <c r="AA66" s="75">
        <f>STOA!J66</f>
        <v>2.2000000000000002</v>
      </c>
      <c r="AB66" s="75">
        <f>-STOA!P66</f>
        <v>0</v>
      </c>
      <c r="AC66">
        <f t="shared" si="0"/>
        <v>8.1336097810916304</v>
      </c>
      <c r="AD66">
        <f t="shared" si="1"/>
        <v>960.15326892029282</v>
      </c>
      <c r="AE66">
        <f>'IDT-1'!F66</f>
        <v>0</v>
      </c>
      <c r="AF66" s="24"/>
      <c r="AG66">
        <f t="shared" si="2"/>
        <v>960.15326892029282</v>
      </c>
      <c r="AI66" s="34">
        <f>PXIL!J66</f>
        <v>0</v>
      </c>
      <c r="AJ66" s="34">
        <f>PXIL!P66</f>
        <v>0</v>
      </c>
      <c r="AK66" s="34">
        <f>RTM_IEX!J66</f>
        <v>14.42</v>
      </c>
      <c r="AL66" s="34">
        <f>RTM_IEX!P66</f>
        <v>0</v>
      </c>
      <c r="AM66" s="34">
        <f>RTM_PXI!J66</f>
        <v>0</v>
      </c>
      <c r="AN66" s="34">
        <f>RTM_PXI!P66</f>
        <v>0</v>
      </c>
      <c r="AO66" s="148">
        <f>GDAM_IEX!J66</f>
        <v>0</v>
      </c>
      <c r="AP66" s="148">
        <f>GDAM_IEX!P66</f>
        <v>0</v>
      </c>
      <c r="AQ66" s="148">
        <f>GDAM_PXI!J66</f>
        <v>0</v>
      </c>
      <c r="AR66" s="148">
        <f>GDAM_PXI!P66</f>
        <v>0</v>
      </c>
      <c r="AS66">
        <f>HPX!J66</f>
        <v>0</v>
      </c>
      <c r="AT66">
        <f>HPX!P66</f>
        <v>0</v>
      </c>
    </row>
    <row r="67" spans="1:46">
      <c r="A67" t="s">
        <v>109</v>
      </c>
      <c r="D67">
        <f>TWEPL!R67</f>
        <v>7.7632200000000005</v>
      </c>
      <c r="E67">
        <f>GT_NG!T67</f>
        <v>8.5577981651376174</v>
      </c>
      <c r="F67">
        <f>GT_Spot!T67</f>
        <v>0</v>
      </c>
      <c r="G67">
        <f>PPCL_NG!T67</f>
        <v>0</v>
      </c>
      <c r="H67">
        <f>PPCL_Spot!T67</f>
        <v>0</v>
      </c>
      <c r="I67">
        <f>Bawana_NG!T67</f>
        <v>52.822385403965136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TPDDL_ISGS_exbus!DM67</f>
        <v>336.4017717405589</v>
      </c>
      <c r="P67" s="36">
        <v>72.100000000000009</v>
      </c>
      <c r="Q67" s="36">
        <v>24.993438359933958</v>
      </c>
      <c r="R67" s="38">
        <v>20.227752471947561</v>
      </c>
      <c r="S67" s="38">
        <v>0</v>
      </c>
      <c r="T67" s="37">
        <f>SUMPRODUCT(LTA!J67:AN67,LTA!J$101:AN$101,LTA!J$105:AN$105)</f>
        <v>35.519999999999996</v>
      </c>
      <c r="U67" s="37">
        <f>SUMPRODUCT(LTA!J67:AN67,LTA!J$102:AN$102,LTA!J$105:AN$105)</f>
        <v>370.32212000000004</v>
      </c>
      <c r="V67" s="66">
        <f>SUMPRODUCT(MTOA!B67:G67,MTOA!B$102:G$102,MTOA!B$105:G$105)</f>
        <v>0</v>
      </c>
      <c r="W67" s="66">
        <f>SUMPRODUCT(MTOA!B67:G67,MTOA!B$101:G$101,MTOA!B$105:G$105)</f>
        <v>0</v>
      </c>
      <c r="X67">
        <v>0</v>
      </c>
      <c r="Y67" s="34">
        <f>IEX!J67</f>
        <v>0</v>
      </c>
      <c r="Z67" s="34">
        <f>IEX!P67</f>
        <v>0</v>
      </c>
      <c r="AA67" s="75">
        <f>STOA!J67</f>
        <v>2.2000000000000002</v>
      </c>
      <c r="AB67" s="75">
        <f>-STOA!P67</f>
        <v>0</v>
      </c>
      <c r="AC67">
        <f t="shared" si="0"/>
        <v>8.0214832835889638</v>
      </c>
      <c r="AD67">
        <f t="shared" si="1"/>
        <v>946.91700285795434</v>
      </c>
      <c r="AE67">
        <f>'IDT-1'!F67</f>
        <v>0</v>
      </c>
      <c r="AF67" s="24"/>
      <c r="AG67">
        <f t="shared" si="2"/>
        <v>946.91700285795434</v>
      </c>
      <c r="AI67" s="34">
        <f>PXIL!J67</f>
        <v>0</v>
      </c>
      <c r="AJ67" s="34">
        <f>PXIL!P67</f>
        <v>0</v>
      </c>
      <c r="AK67" s="34">
        <f>RTM_IEX!J67</f>
        <v>24.03</v>
      </c>
      <c r="AL67" s="34">
        <f>RTM_IEX!P67</f>
        <v>0</v>
      </c>
      <c r="AM67" s="34">
        <f>RTM_PXI!J67</f>
        <v>0</v>
      </c>
      <c r="AN67" s="34">
        <f>RTM_PXI!P67</f>
        <v>0</v>
      </c>
      <c r="AO67" s="148">
        <f>GDAM_IEX!J67</f>
        <v>0</v>
      </c>
      <c r="AP67" s="148">
        <f>GDAM_IEX!P67</f>
        <v>0</v>
      </c>
      <c r="AQ67" s="148">
        <f>GDAM_PXI!J67</f>
        <v>0</v>
      </c>
      <c r="AR67" s="148">
        <f>GDAM_PXI!P67</f>
        <v>0</v>
      </c>
      <c r="AS67">
        <f>HPX!J67</f>
        <v>0</v>
      </c>
      <c r="AT67">
        <f>HPX!P67</f>
        <v>0</v>
      </c>
    </row>
    <row r="68" spans="1:46">
      <c r="A68" t="s">
        <v>110</v>
      </c>
      <c r="D68">
        <f>TWEPL!R68</f>
        <v>7.7632200000000005</v>
      </c>
      <c r="E68">
        <f>GT_NG!T68</f>
        <v>8.5577981651376174</v>
      </c>
      <c r="F68">
        <f>GT_Spot!T68</f>
        <v>0</v>
      </c>
      <c r="G68">
        <f>PPCL_NG!T68</f>
        <v>0</v>
      </c>
      <c r="H68">
        <f>PPCL_Spot!T68</f>
        <v>0</v>
      </c>
      <c r="I68">
        <f>Bawana_NG!T68</f>
        <v>52.822385403965136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TPDDL_ISGS_exbus!DM68</f>
        <v>366.57529165677403</v>
      </c>
      <c r="P68" s="36">
        <v>72.100000000000009</v>
      </c>
      <c r="Q68" s="36">
        <v>24.993438359933958</v>
      </c>
      <c r="R68" s="38">
        <v>17.27</v>
      </c>
      <c r="S68" s="38">
        <v>0</v>
      </c>
      <c r="T68" s="37">
        <f>SUMPRODUCT(LTA!J68:AN68,LTA!J$101:AN$101,LTA!J$105:AN$105)</f>
        <v>25.990000000000002</v>
      </c>
      <c r="U68" s="37">
        <f>SUMPRODUCT(LTA!J68:AN68,LTA!J$102:AN$102,LTA!J$105:AN$105)</f>
        <v>391.90279399999997</v>
      </c>
      <c r="V68" s="66">
        <f>SUMPRODUCT(MTOA!B68:G68,MTOA!B$102:G$102,MTOA!B$105:G$105)</f>
        <v>0</v>
      </c>
      <c r="W68" s="66">
        <f>SUMPRODUCT(MTOA!B68:G68,MTOA!B$101:G$101,MTOA!B$105:G$105)</f>
        <v>0</v>
      </c>
      <c r="X68">
        <v>0</v>
      </c>
      <c r="Y68" s="34">
        <f>IEX!J68</f>
        <v>0</v>
      </c>
      <c r="Z68" s="34">
        <f>IEX!P68</f>
        <v>0</v>
      </c>
      <c r="AA68" s="75">
        <f>STOA!J68</f>
        <v>2.2000000000000002</v>
      </c>
      <c r="AB68" s="75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8.2341809689697012</v>
      </c>
      <c r="AD68">
        <f t="shared" ref="AD68:AD98" si="4">SUM(B68:AB68,AI68:AT68)-AC68</f>
        <v>951.94074661684112</v>
      </c>
      <c r="AE68">
        <f>'IDT-1'!F68</f>
        <v>0</v>
      </c>
      <c r="AF68" s="24"/>
      <c r="AG68">
        <f t="shared" ref="AG68:AG98" si="5">SUM(AD68:AF68)</f>
        <v>951.94074661684112</v>
      </c>
      <c r="AI68" s="34">
        <f>PXIL!J68</f>
        <v>0</v>
      </c>
      <c r="AJ68" s="34">
        <f>PXIL!P68</f>
        <v>0</v>
      </c>
      <c r="AK68" s="34">
        <f>RTM_IEX!J68</f>
        <v>0</v>
      </c>
      <c r="AL68" s="34">
        <f>RTM_IEX!P68</f>
        <v>-10</v>
      </c>
      <c r="AM68" s="34">
        <f>RTM_PXI!J68</f>
        <v>0</v>
      </c>
      <c r="AN68" s="34">
        <f>RTM_PXI!P68</f>
        <v>0</v>
      </c>
      <c r="AO68" s="148">
        <f>GDAM_IEX!J68</f>
        <v>0</v>
      </c>
      <c r="AP68" s="148">
        <f>GDAM_IEX!P68</f>
        <v>0</v>
      </c>
      <c r="AQ68" s="148">
        <f>GDAM_PXI!J68</f>
        <v>0</v>
      </c>
      <c r="AR68" s="148">
        <f>GDAM_PXI!P68</f>
        <v>0</v>
      </c>
      <c r="AS68">
        <f>HPX!J68</f>
        <v>0</v>
      </c>
      <c r="AT68">
        <f>HPX!P68</f>
        <v>0</v>
      </c>
    </row>
    <row r="69" spans="1:46">
      <c r="A69" t="s">
        <v>111</v>
      </c>
      <c r="D69">
        <f>TWEPL!R69</f>
        <v>7.7632200000000005</v>
      </c>
      <c r="E69">
        <f>GT_NG!T69</f>
        <v>8.5577981651376174</v>
      </c>
      <c r="F69">
        <f>GT_Spot!T69</f>
        <v>0</v>
      </c>
      <c r="G69">
        <f>PPCL_NG!T69</f>
        <v>0</v>
      </c>
      <c r="H69">
        <f>PPCL_Spot!T69</f>
        <v>0</v>
      </c>
      <c r="I69">
        <f>Bawana_NG!T69</f>
        <v>69.61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TPDDL_ISGS_exbus!DM69</f>
        <v>434.62221851650514</v>
      </c>
      <c r="P69" s="36">
        <v>72.100000000000009</v>
      </c>
      <c r="Q69" s="36">
        <v>24.992936890351391</v>
      </c>
      <c r="R69" s="38">
        <v>9.5825451647183861</v>
      </c>
      <c r="S69" s="38">
        <v>0</v>
      </c>
      <c r="T69" s="37">
        <f>SUMPRODUCT(LTA!J69:AN69,LTA!J$101:AN$101,LTA!J$105:AN$105)</f>
        <v>16.420000000000002</v>
      </c>
      <c r="U69" s="37">
        <f>SUMPRODUCT(LTA!J69:AN69,LTA!J$102:AN$102,LTA!J$105:AN$105)</f>
        <v>396.96504799999997</v>
      </c>
      <c r="V69" s="66">
        <f>SUMPRODUCT(MTOA!B69:G69,MTOA!B$102:G$102,MTOA!B$105:G$105)</f>
        <v>0</v>
      </c>
      <c r="W69" s="66">
        <f>SUMPRODUCT(MTOA!B69:G69,MTOA!B$101:G$101,MTOA!B$105:G$105)</f>
        <v>0</v>
      </c>
      <c r="X69">
        <v>0</v>
      </c>
      <c r="Y69" s="34">
        <f>IEX!J69</f>
        <v>0</v>
      </c>
      <c r="Z69" s="34">
        <f>IEX!P69</f>
        <v>0</v>
      </c>
      <c r="AA69" s="75">
        <f>STOA!J69</f>
        <v>2.2000000000000002</v>
      </c>
      <c r="AB69" s="75">
        <f>-STOA!P69</f>
        <v>0</v>
      </c>
      <c r="AC69">
        <f t="shared" si="3"/>
        <v>8.8867030064617207</v>
      </c>
      <c r="AD69">
        <f t="shared" si="4"/>
        <v>1018.9270637302508</v>
      </c>
      <c r="AE69">
        <f>'IDT-1'!F69</f>
        <v>-72.480999999999995</v>
      </c>
      <c r="AF69" s="24"/>
      <c r="AG69">
        <f t="shared" si="5"/>
        <v>946.44606373025078</v>
      </c>
      <c r="AI69" s="34">
        <f>PXIL!J69</f>
        <v>0</v>
      </c>
      <c r="AJ69" s="34">
        <f>PXIL!P69</f>
        <v>0</v>
      </c>
      <c r="AK69" s="34">
        <f>RTM_IEX!J69</f>
        <v>0</v>
      </c>
      <c r="AL69" s="34">
        <f>RTM_IEX!P69</f>
        <v>-15</v>
      </c>
      <c r="AM69" s="34">
        <f>RTM_PXI!J69</f>
        <v>0</v>
      </c>
      <c r="AN69" s="34">
        <f>RTM_PXI!P69</f>
        <v>0</v>
      </c>
      <c r="AO69" s="148">
        <f>GDAM_IEX!J69</f>
        <v>0</v>
      </c>
      <c r="AP69" s="148">
        <f>GDAM_IEX!P69</f>
        <v>0</v>
      </c>
      <c r="AQ69" s="148">
        <f>GDAM_PXI!J69</f>
        <v>0</v>
      </c>
      <c r="AR69" s="148">
        <f>GDAM_PXI!P69</f>
        <v>0</v>
      </c>
      <c r="AS69">
        <f>HPX!J69</f>
        <v>0</v>
      </c>
      <c r="AT69">
        <f>HPX!P69</f>
        <v>0</v>
      </c>
    </row>
    <row r="70" spans="1:46">
      <c r="A70" t="s">
        <v>112</v>
      </c>
      <c r="D70">
        <f>TWEPL!R70</f>
        <v>7.7632200000000005</v>
      </c>
      <c r="E70">
        <f>GT_NG!T70</f>
        <v>8.5577981651376174</v>
      </c>
      <c r="F70">
        <f>GT_Spot!T70</f>
        <v>0</v>
      </c>
      <c r="G70">
        <f>PPCL_NG!T70</f>
        <v>0</v>
      </c>
      <c r="H70">
        <f>PPCL_Spot!T70</f>
        <v>0</v>
      </c>
      <c r="I70">
        <f>Bawana_NG!T70</f>
        <v>69.61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TPDDL_ISGS_exbus!DM70</f>
        <v>469.71610524941991</v>
      </c>
      <c r="P70" s="36">
        <v>72.100000000000009</v>
      </c>
      <c r="Q70" s="36">
        <v>24.992936890351391</v>
      </c>
      <c r="R70" s="38">
        <v>4.54</v>
      </c>
      <c r="S70" s="38">
        <v>0</v>
      </c>
      <c r="T70" s="37">
        <f>SUMPRODUCT(LTA!J70:AN70,LTA!J$101:AN$101,LTA!J$105:AN$105)</f>
        <v>12.02</v>
      </c>
      <c r="U70" s="37">
        <f>SUMPRODUCT(LTA!J70:AN70,LTA!J$102:AN$102,LTA!J$105:AN$105)</f>
        <v>391.78815599999996</v>
      </c>
      <c r="V70" s="66">
        <f>SUMPRODUCT(MTOA!B70:G70,MTOA!B$102:G$102,MTOA!B$105:G$105)</f>
        <v>0</v>
      </c>
      <c r="W70" s="66">
        <f>SUMPRODUCT(MTOA!B70:G70,MTOA!B$101:G$101,MTOA!B$105:G$105)</f>
        <v>0</v>
      </c>
      <c r="X70">
        <v>0</v>
      </c>
      <c r="Y70" s="34">
        <f>IEX!J70</f>
        <v>0</v>
      </c>
      <c r="Z70" s="34">
        <f>IEX!P70</f>
        <v>0</v>
      </c>
      <c r="AA70" s="75">
        <f>STOA!J70</f>
        <v>2.2000000000000002</v>
      </c>
      <c r="AB70" s="75">
        <f>-STOA!P70</f>
        <v>0</v>
      </c>
      <c r="AC70">
        <f t="shared" si="3"/>
        <v>9.1010441714590158</v>
      </c>
      <c r="AD70">
        <f t="shared" si="4"/>
        <v>1034.1871721334498</v>
      </c>
      <c r="AE70">
        <f>'IDT-1'!F70</f>
        <v>-82.582999999999998</v>
      </c>
      <c r="AF70" s="24"/>
      <c r="AG70">
        <f t="shared" si="5"/>
        <v>951.60417213344988</v>
      </c>
      <c r="AI70" s="34">
        <f>PXIL!J70</f>
        <v>0</v>
      </c>
      <c r="AJ70" s="34">
        <f>PXIL!P70</f>
        <v>0</v>
      </c>
      <c r="AK70" s="34">
        <f>RTM_IEX!J70</f>
        <v>0</v>
      </c>
      <c r="AL70" s="34">
        <f>RTM_IEX!P70</f>
        <v>-20</v>
      </c>
      <c r="AM70" s="34">
        <f>RTM_PXI!J70</f>
        <v>0</v>
      </c>
      <c r="AN70" s="34">
        <f>RTM_PXI!P70</f>
        <v>0</v>
      </c>
      <c r="AO70" s="148">
        <f>GDAM_IEX!J70</f>
        <v>0</v>
      </c>
      <c r="AP70" s="148">
        <f>GDAM_IEX!P70</f>
        <v>0</v>
      </c>
      <c r="AQ70" s="148">
        <f>GDAM_PXI!J70</f>
        <v>0</v>
      </c>
      <c r="AR70" s="148">
        <f>GDAM_PXI!P70</f>
        <v>0</v>
      </c>
      <c r="AS70">
        <f>HPX!J70</f>
        <v>0</v>
      </c>
      <c r="AT70">
        <f>HPX!P70</f>
        <v>0</v>
      </c>
    </row>
    <row r="71" spans="1:46">
      <c r="A71" t="s">
        <v>113</v>
      </c>
      <c r="D71">
        <f>TWEPL!R71</f>
        <v>7.7632200000000005</v>
      </c>
      <c r="E71">
        <f>GT_NG!T71</f>
        <v>8.5577981651376174</v>
      </c>
      <c r="F71">
        <f>GT_Spot!T71</f>
        <v>0</v>
      </c>
      <c r="G71">
        <f>PPCL_NG!T71</f>
        <v>0</v>
      </c>
      <c r="H71">
        <f>PPCL_Spot!T71</f>
        <v>0</v>
      </c>
      <c r="I71">
        <f>Bawana_NG!T71</f>
        <v>69.61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TPDDL_ISGS_exbus!DM71</f>
        <v>481.36896782719248</v>
      </c>
      <c r="P71" s="36">
        <v>72.100000000000009</v>
      </c>
      <c r="Q71" s="36">
        <v>24.992936890351391</v>
      </c>
      <c r="R71" s="38">
        <v>2.21</v>
      </c>
      <c r="S71" s="38">
        <v>0</v>
      </c>
      <c r="T71" s="37">
        <f>SUMPRODUCT(LTA!J71:AN71,LTA!J$101:AN$101,LTA!J$105:AN$105)</f>
        <v>8.01</v>
      </c>
      <c r="U71" s="37">
        <f>SUMPRODUCT(LTA!J71:AN71,LTA!J$102:AN$102,LTA!J$105:AN$105)</f>
        <v>388.27311299999997</v>
      </c>
      <c r="V71" s="66">
        <f>SUMPRODUCT(MTOA!B71:G71,MTOA!B$102:G$102,MTOA!B$105:G$105)</f>
        <v>0</v>
      </c>
      <c r="W71" s="66">
        <f>SUMPRODUCT(MTOA!B71:G71,MTOA!B$101:G$101,MTOA!B$105:G$105)</f>
        <v>0</v>
      </c>
      <c r="X71">
        <v>0</v>
      </c>
      <c r="Y71" s="34">
        <f>IEX!J71</f>
        <v>0</v>
      </c>
      <c r="Z71" s="34">
        <f>IEX!P71</f>
        <v>0</v>
      </c>
      <c r="AA71" s="75">
        <f>STOA!J71</f>
        <v>2.2999999999999998</v>
      </c>
      <c r="AB71" s="75">
        <f>-STOA!P71</f>
        <v>0</v>
      </c>
      <c r="AC71">
        <f t="shared" si="3"/>
        <v>9.0492165941131919</v>
      </c>
      <c r="AD71">
        <f t="shared" si="4"/>
        <v>1044.1368192885682</v>
      </c>
      <c r="AE71">
        <f>'IDT-1'!F71</f>
        <v>-81.201999999999998</v>
      </c>
      <c r="AF71" s="24"/>
      <c r="AG71">
        <f t="shared" si="5"/>
        <v>962.93481928856818</v>
      </c>
      <c r="AI71" s="34">
        <f>PXIL!J71</f>
        <v>0</v>
      </c>
      <c r="AJ71" s="34">
        <f>PXIL!P71</f>
        <v>0</v>
      </c>
      <c r="AK71" s="34">
        <f>RTM_IEX!J71</f>
        <v>0</v>
      </c>
      <c r="AL71" s="34">
        <f>RTM_IEX!P71</f>
        <v>-12</v>
      </c>
      <c r="AM71" s="34">
        <f>RTM_PXI!J71</f>
        <v>0</v>
      </c>
      <c r="AN71" s="34">
        <f>RTM_PXI!P71</f>
        <v>0</v>
      </c>
      <c r="AO71" s="148">
        <f>GDAM_IEX!J71</f>
        <v>0</v>
      </c>
      <c r="AP71" s="148">
        <f>GDAM_IEX!P71</f>
        <v>0</v>
      </c>
      <c r="AQ71" s="148">
        <f>GDAM_PXI!J71</f>
        <v>0</v>
      </c>
      <c r="AR71" s="148">
        <f>GDAM_PXI!P71</f>
        <v>0</v>
      </c>
      <c r="AS71">
        <f>HPX!J71</f>
        <v>0</v>
      </c>
      <c r="AT71">
        <f>HPX!P71</f>
        <v>0</v>
      </c>
    </row>
    <row r="72" spans="1:46">
      <c r="A72" t="s">
        <v>114</v>
      </c>
      <c r="D72">
        <f>TWEPL!R72</f>
        <v>7.7632200000000005</v>
      </c>
      <c r="E72">
        <f>GT_NG!T72</f>
        <v>8.5577981651376174</v>
      </c>
      <c r="F72">
        <f>GT_Spot!T72</f>
        <v>0</v>
      </c>
      <c r="G72">
        <f>PPCL_NG!T72</f>
        <v>0</v>
      </c>
      <c r="H72">
        <f>PPCL_Spot!T72</f>
        <v>0</v>
      </c>
      <c r="I72">
        <f>Bawana_NG!T72</f>
        <v>69.61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TPDDL_ISGS_exbus!DM72</f>
        <v>495.04911582719245</v>
      </c>
      <c r="P72" s="36">
        <v>72.100000000000009</v>
      </c>
      <c r="Q72" s="36">
        <v>24.992936890351391</v>
      </c>
      <c r="R72" s="38">
        <v>0.38</v>
      </c>
      <c r="S72" s="38">
        <v>0</v>
      </c>
      <c r="T72" s="37">
        <f>SUMPRODUCT(LTA!J72:AN72,LTA!J$101:AN$101,LTA!J$105:AN$105)</f>
        <v>3.39</v>
      </c>
      <c r="U72" s="37">
        <f>SUMPRODUCT(LTA!J72:AN72,LTA!J$102:AN$102,LTA!J$105:AN$105)</f>
        <v>385.76251499999995</v>
      </c>
      <c r="V72" s="66">
        <f>SUMPRODUCT(MTOA!B72:G72,MTOA!B$102:G$102,MTOA!B$105:G$105)</f>
        <v>0</v>
      </c>
      <c r="W72" s="66">
        <f>SUMPRODUCT(MTOA!B72:G72,MTOA!B$101:G$101,MTOA!B$105:G$105)</f>
        <v>0</v>
      </c>
      <c r="X72">
        <v>0</v>
      </c>
      <c r="Y72" s="34">
        <f>IEX!J72</f>
        <v>0</v>
      </c>
      <c r="Z72" s="34">
        <f>IEX!P72</f>
        <v>0</v>
      </c>
      <c r="AA72" s="75">
        <f>STOA!J72</f>
        <v>2.2999999999999998</v>
      </c>
      <c r="AB72" s="75">
        <f>-STOA!P72</f>
        <v>0</v>
      </c>
      <c r="AC72">
        <f t="shared" si="3"/>
        <v>9.080389656388304</v>
      </c>
      <c r="AD72">
        <f t="shared" si="4"/>
        <v>1049.8251962262932</v>
      </c>
      <c r="AE72">
        <f>'IDT-1'!F72</f>
        <v>-64.849999999999994</v>
      </c>
      <c r="AF72" s="24"/>
      <c r="AG72">
        <f t="shared" si="5"/>
        <v>984.97519622629318</v>
      </c>
      <c r="AI72" s="34">
        <f>PXIL!J72</f>
        <v>0</v>
      </c>
      <c r="AJ72" s="34">
        <f>PXIL!P72</f>
        <v>0</v>
      </c>
      <c r="AK72" s="34">
        <f>RTM_IEX!J72</f>
        <v>0</v>
      </c>
      <c r="AL72" s="34">
        <f>RTM_IEX!P72</f>
        <v>-11</v>
      </c>
      <c r="AM72" s="34">
        <f>RTM_PXI!J72</f>
        <v>0</v>
      </c>
      <c r="AN72" s="34">
        <f>RTM_PXI!P72</f>
        <v>0</v>
      </c>
      <c r="AO72" s="148">
        <f>GDAM_IEX!J72</f>
        <v>0</v>
      </c>
      <c r="AP72" s="148">
        <f>GDAM_IEX!P72</f>
        <v>0</v>
      </c>
      <c r="AQ72" s="148">
        <f>GDAM_PXI!J72</f>
        <v>0</v>
      </c>
      <c r="AR72" s="148">
        <f>GDAM_PXI!P72</f>
        <v>0</v>
      </c>
      <c r="AS72">
        <f>HPX!J72</f>
        <v>0</v>
      </c>
      <c r="AT72">
        <f>HPX!P72</f>
        <v>0</v>
      </c>
    </row>
    <row r="73" spans="1:46">
      <c r="A73" t="s">
        <v>115</v>
      </c>
      <c r="D73">
        <f>TWEPL!R73</f>
        <v>7.7632200000000005</v>
      </c>
      <c r="E73">
        <f>GT_NG!T73</f>
        <v>8.5577981651376174</v>
      </c>
      <c r="F73">
        <f>GT_Spot!T73</f>
        <v>0</v>
      </c>
      <c r="G73">
        <f>PPCL_NG!T73</f>
        <v>0</v>
      </c>
      <c r="H73">
        <f>PPCL_Spot!T73</f>
        <v>0</v>
      </c>
      <c r="I73">
        <f>Bawana_NG!T73</f>
        <v>67.430000000000007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TPDDL_ISGS_exbus!DM73</f>
        <v>512.54158664409294</v>
      </c>
      <c r="P73" s="36">
        <v>72.100000000000009</v>
      </c>
      <c r="Q73" s="36">
        <v>24.992936890351391</v>
      </c>
      <c r="R73" s="38">
        <v>0</v>
      </c>
      <c r="S73" s="38">
        <v>0</v>
      </c>
      <c r="T73" s="37">
        <f>SUMPRODUCT(LTA!J73:AN73,LTA!J$101:AN$101,LTA!J$105:AN$105)</f>
        <v>1.1100000000000001</v>
      </c>
      <c r="U73" s="37">
        <f>SUMPRODUCT(LTA!J73:AN73,LTA!J$102:AN$102,LTA!J$105:AN$105)</f>
        <v>382.24999999999994</v>
      </c>
      <c r="V73" s="66">
        <f>SUMPRODUCT(MTOA!B73:G73,MTOA!B$102:G$102,MTOA!B$105:G$105)</f>
        <v>0</v>
      </c>
      <c r="W73" s="66">
        <f>SUMPRODUCT(MTOA!B73:G73,MTOA!B$101:G$101,MTOA!B$105:G$105)</f>
        <v>0</v>
      </c>
      <c r="X73">
        <v>0</v>
      </c>
      <c r="Y73" s="34">
        <f>IEX!J73</f>
        <v>0</v>
      </c>
      <c r="Z73" s="34">
        <f>IEX!P73</f>
        <v>0</v>
      </c>
      <c r="AA73" s="75">
        <f>STOA!J73</f>
        <v>2.2999999999999998</v>
      </c>
      <c r="AB73" s="75">
        <f>-STOA!P73</f>
        <v>0</v>
      </c>
      <c r="AC73">
        <f t="shared" si="3"/>
        <v>9.1656364429751562</v>
      </c>
      <c r="AD73">
        <f t="shared" si="4"/>
        <v>1057.8799052566067</v>
      </c>
      <c r="AE73">
        <f>'IDT-1'!F73</f>
        <v>-63.128</v>
      </c>
      <c r="AF73" s="24"/>
      <c r="AG73">
        <f t="shared" si="5"/>
        <v>994.75190525660662</v>
      </c>
      <c r="AI73" s="34">
        <f>PXIL!J73</f>
        <v>0</v>
      </c>
      <c r="AJ73" s="34">
        <f>PXIL!P73</f>
        <v>0</v>
      </c>
      <c r="AK73" s="34">
        <f>RTM_IEX!J73</f>
        <v>0</v>
      </c>
      <c r="AL73" s="34">
        <f>RTM_IEX!P73</f>
        <v>-12</v>
      </c>
      <c r="AM73" s="34">
        <f>RTM_PXI!J73</f>
        <v>0</v>
      </c>
      <c r="AN73" s="34">
        <f>RTM_PXI!P73</f>
        <v>0</v>
      </c>
      <c r="AO73" s="148">
        <f>GDAM_IEX!J73</f>
        <v>0</v>
      </c>
      <c r="AP73" s="148">
        <f>GDAM_IEX!P73</f>
        <v>0</v>
      </c>
      <c r="AQ73" s="148">
        <f>GDAM_PXI!J73</f>
        <v>0</v>
      </c>
      <c r="AR73" s="148">
        <f>GDAM_PXI!P73</f>
        <v>0</v>
      </c>
      <c r="AS73">
        <f>HPX!J73</f>
        <v>0</v>
      </c>
      <c r="AT73">
        <f>HPX!P73</f>
        <v>0</v>
      </c>
    </row>
    <row r="74" spans="1:46">
      <c r="A74" t="s">
        <v>116</v>
      </c>
      <c r="D74">
        <f>TWEPL!R74</f>
        <v>7.7632200000000005</v>
      </c>
      <c r="E74">
        <f>GT_NG!T74</f>
        <v>8.5577981651376174</v>
      </c>
      <c r="F74">
        <f>GT_Spot!T74</f>
        <v>0</v>
      </c>
      <c r="G74">
        <f>PPCL_NG!T74</f>
        <v>0</v>
      </c>
      <c r="H74">
        <f>PPCL_Spot!T74</f>
        <v>0</v>
      </c>
      <c r="I74">
        <f>Bawana_NG!T74</f>
        <v>67.430000000000007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TPDDL_ISGS_exbus!DM74</f>
        <v>544.85066229662345</v>
      </c>
      <c r="P74" s="36">
        <v>72.100000000000009</v>
      </c>
      <c r="Q74" s="36">
        <v>24.992936890351391</v>
      </c>
      <c r="R74" s="38">
        <v>0</v>
      </c>
      <c r="S74" s="38">
        <v>0</v>
      </c>
      <c r="T74" s="37">
        <f>SUMPRODUCT(LTA!J74:AN74,LTA!J$101:AN$101,LTA!J$105:AN$105)</f>
        <v>0.09</v>
      </c>
      <c r="U74" s="37">
        <f>SUMPRODUCT(LTA!J74:AN74,LTA!J$102:AN$102,LTA!J$105:AN$105)</f>
        <v>382.24999999999994</v>
      </c>
      <c r="V74" s="66">
        <f>SUMPRODUCT(MTOA!B74:G74,MTOA!B$102:G$102,MTOA!B$105:G$105)</f>
        <v>0</v>
      </c>
      <c r="W74" s="66">
        <f>SUMPRODUCT(MTOA!B74:G74,MTOA!B$101:G$101,MTOA!B$105:G$105)</f>
        <v>0</v>
      </c>
      <c r="X74">
        <v>0</v>
      </c>
      <c r="Y74" s="34">
        <f>IEX!J74</f>
        <v>0</v>
      </c>
      <c r="Z74" s="34">
        <f>IEX!P74</f>
        <v>0</v>
      </c>
      <c r="AA74" s="75">
        <f>STOA!J74</f>
        <v>2.2999999999999998</v>
      </c>
      <c r="AB74" s="75">
        <f>-STOA!P74</f>
        <v>0</v>
      </c>
      <c r="AC74">
        <f t="shared" si="3"/>
        <v>9.403051205281745</v>
      </c>
      <c r="AD74">
        <f t="shared" si="4"/>
        <v>1091.9315661468306</v>
      </c>
      <c r="AE74">
        <f>'IDT-1'!F74</f>
        <v>-83.575000000000003</v>
      </c>
      <c r="AF74" s="24"/>
      <c r="AG74">
        <f t="shared" si="5"/>
        <v>1008.3565661468306</v>
      </c>
      <c r="AI74" s="34">
        <f>PXIL!J74</f>
        <v>0</v>
      </c>
      <c r="AJ74" s="34">
        <f>PXIL!P74</f>
        <v>0</v>
      </c>
      <c r="AK74" s="34">
        <f>RTM_IEX!J74</f>
        <v>0</v>
      </c>
      <c r="AL74" s="34">
        <f>RTM_IEX!P74</f>
        <v>-9</v>
      </c>
      <c r="AM74" s="34">
        <f>RTM_PXI!J74</f>
        <v>0</v>
      </c>
      <c r="AN74" s="34">
        <f>RTM_PXI!P74</f>
        <v>0</v>
      </c>
      <c r="AO74" s="148">
        <f>GDAM_IEX!J74</f>
        <v>0</v>
      </c>
      <c r="AP74" s="148">
        <f>GDAM_IEX!P74</f>
        <v>0</v>
      </c>
      <c r="AQ74" s="148">
        <f>GDAM_PXI!J74</f>
        <v>0</v>
      </c>
      <c r="AR74" s="148">
        <f>GDAM_PXI!P74</f>
        <v>0</v>
      </c>
      <c r="AS74">
        <f>HPX!J74</f>
        <v>0</v>
      </c>
      <c r="AT74">
        <f>HPX!P74</f>
        <v>0</v>
      </c>
    </row>
    <row r="75" spans="1:46">
      <c r="A75" t="s">
        <v>117</v>
      </c>
      <c r="D75">
        <f>TWEPL!R75</f>
        <v>7.7632200000000005</v>
      </c>
      <c r="E75">
        <f>GT_NG!T75</f>
        <v>-0.11915823995627228</v>
      </c>
      <c r="F75">
        <f>GT_Spot!T75</f>
        <v>0</v>
      </c>
      <c r="G75">
        <f>PPCL_NG!T75</f>
        <v>0</v>
      </c>
      <c r="H75">
        <f>PPCL_Spot!T75</f>
        <v>0</v>
      </c>
      <c r="I75">
        <f>Bawana_NG!T75</f>
        <v>68.52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TPDDL_ISGS_exbus!DM75</f>
        <v>567.1241003611151</v>
      </c>
      <c r="P75" s="36">
        <v>72.100000000000009</v>
      </c>
      <c r="Q75" s="36">
        <v>24.992936890351391</v>
      </c>
      <c r="R75" s="38">
        <v>0</v>
      </c>
      <c r="S75" s="38">
        <v>0</v>
      </c>
      <c r="T75" s="37">
        <f>SUMPRODUCT(LTA!J75:AN75,LTA!J$101:AN$101,LTA!J$105:AN$105)</f>
        <v>0</v>
      </c>
      <c r="U75" s="37">
        <f>SUMPRODUCT(LTA!J75:AN75,LTA!J$102:AN$102,LTA!J$105:AN$105)</f>
        <v>383.71999999999997</v>
      </c>
      <c r="V75" s="66">
        <f>SUMPRODUCT(MTOA!B75:G75,MTOA!B$102:G$102,MTOA!B$105:G$105)</f>
        <v>0</v>
      </c>
      <c r="W75" s="66">
        <f>SUMPRODUCT(MTOA!B75:G75,MTOA!B$101:G$101,MTOA!B$105:G$105)</f>
        <v>0</v>
      </c>
      <c r="X75">
        <v>0</v>
      </c>
      <c r="Y75" s="34">
        <f>IEX!J75</f>
        <v>0</v>
      </c>
      <c r="Z75" s="34">
        <f>IEX!P75</f>
        <v>0</v>
      </c>
      <c r="AA75" s="75">
        <f>STOA!J75</f>
        <v>2.2999999999999998</v>
      </c>
      <c r="AB75" s="75">
        <f>-STOA!P75</f>
        <v>0</v>
      </c>
      <c r="AC75">
        <f t="shared" si="3"/>
        <v>9.5230776732314322</v>
      </c>
      <c r="AD75">
        <f t="shared" si="4"/>
        <v>1109.8780213382788</v>
      </c>
      <c r="AE75">
        <f>'IDT-1'!F75</f>
        <v>-88.468999999999994</v>
      </c>
      <c r="AF75" s="24"/>
      <c r="AG75">
        <f t="shared" si="5"/>
        <v>1021.4090213382788</v>
      </c>
      <c r="AI75" s="34">
        <f>PXIL!J75</f>
        <v>0</v>
      </c>
      <c r="AJ75" s="34">
        <f>PXIL!P75</f>
        <v>0</v>
      </c>
      <c r="AK75" s="34">
        <f>RTM_IEX!J75</f>
        <v>0</v>
      </c>
      <c r="AL75" s="34">
        <f>RTM_IEX!P75</f>
        <v>-7</v>
      </c>
      <c r="AM75" s="34">
        <f>RTM_PXI!J75</f>
        <v>0</v>
      </c>
      <c r="AN75" s="34">
        <f>RTM_PXI!P75</f>
        <v>0</v>
      </c>
      <c r="AO75" s="148">
        <f>GDAM_IEX!J75</f>
        <v>0</v>
      </c>
      <c r="AP75" s="148">
        <f>GDAM_IEX!P75</f>
        <v>0</v>
      </c>
      <c r="AQ75" s="148">
        <f>GDAM_PXI!J75</f>
        <v>0</v>
      </c>
      <c r="AR75" s="148">
        <f>GDAM_PXI!P75</f>
        <v>0</v>
      </c>
      <c r="AS75">
        <f>HPX!J75</f>
        <v>0</v>
      </c>
      <c r="AT75">
        <f>HPX!P75</f>
        <v>0</v>
      </c>
    </row>
    <row r="76" spans="1:46">
      <c r="A76" t="s">
        <v>118</v>
      </c>
      <c r="D76">
        <f>TWEPL!R76</f>
        <v>7.7632200000000005</v>
      </c>
      <c r="E76">
        <f>GT_NG!T76</f>
        <v>10.902978955998909</v>
      </c>
      <c r="F76">
        <f>GT_Spot!T76</f>
        <v>0</v>
      </c>
      <c r="G76">
        <f>PPCL_NG!T76</f>
        <v>0</v>
      </c>
      <c r="H76">
        <f>PPCL_Spot!T76</f>
        <v>0</v>
      </c>
      <c r="I76">
        <f>Bawana_NG!T76</f>
        <v>68.52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TPDDL_ISGS_exbus!DM76</f>
        <v>571.13763299614357</v>
      </c>
      <c r="P76" s="36">
        <v>72.100000000000009</v>
      </c>
      <c r="Q76" s="36">
        <v>24.992936890351391</v>
      </c>
      <c r="R76" s="38">
        <v>0</v>
      </c>
      <c r="S76" s="38">
        <v>0</v>
      </c>
      <c r="T76" s="37">
        <f>SUMPRODUCT(LTA!J76:AN76,LTA!J$101:AN$101,LTA!J$105:AN$105)</f>
        <v>0</v>
      </c>
      <c r="U76" s="37">
        <f>SUMPRODUCT(LTA!J76:AN76,LTA!J$102:AN$102,LTA!J$105:AN$105)</f>
        <v>383.69999999999993</v>
      </c>
      <c r="V76" s="66">
        <f>SUMPRODUCT(MTOA!B76:G76,MTOA!B$102:G$102,MTOA!B$105:G$105)</f>
        <v>0</v>
      </c>
      <c r="W76" s="66">
        <f>SUMPRODUCT(MTOA!B76:G76,MTOA!B$101:G$101,MTOA!B$105:G$105)</f>
        <v>0</v>
      </c>
      <c r="X76">
        <v>0</v>
      </c>
      <c r="Y76" s="34">
        <f>IEX!J76</f>
        <v>0</v>
      </c>
      <c r="Z76" s="34">
        <f>IEX!P76</f>
        <v>0</v>
      </c>
      <c r="AA76" s="75">
        <f>STOA!J76</f>
        <v>2.2999999999999998</v>
      </c>
      <c r="AB76" s="75">
        <f>-STOA!P76</f>
        <v>0</v>
      </c>
      <c r="AC76">
        <f t="shared" si="3"/>
        <v>9.6471989623511707</v>
      </c>
      <c r="AD76">
        <f t="shared" si="4"/>
        <v>1124.7695698801426</v>
      </c>
      <c r="AE76">
        <f>'IDT-1'!F76</f>
        <v>-92.903999999999996</v>
      </c>
      <c r="AF76" s="24"/>
      <c r="AG76">
        <f t="shared" si="5"/>
        <v>1031.8655698801426</v>
      </c>
      <c r="AI76" s="34">
        <f>PXIL!J76</f>
        <v>0</v>
      </c>
      <c r="AJ76" s="34">
        <f>PXIL!P76</f>
        <v>0</v>
      </c>
      <c r="AK76" s="34">
        <f>RTM_IEX!J76</f>
        <v>0</v>
      </c>
      <c r="AL76" s="34">
        <f>RTM_IEX!P76</f>
        <v>-7</v>
      </c>
      <c r="AM76" s="34">
        <f>RTM_PXI!J76</f>
        <v>0</v>
      </c>
      <c r="AN76" s="34">
        <f>RTM_PXI!P76</f>
        <v>0</v>
      </c>
      <c r="AO76" s="148">
        <f>GDAM_IEX!J76</f>
        <v>0</v>
      </c>
      <c r="AP76" s="148">
        <f>GDAM_IEX!P76</f>
        <v>0</v>
      </c>
      <c r="AQ76" s="148">
        <f>GDAM_PXI!J76</f>
        <v>0</v>
      </c>
      <c r="AR76" s="148">
        <f>GDAM_PXI!P76</f>
        <v>0</v>
      </c>
      <c r="AS76">
        <f>HPX!J76</f>
        <v>0</v>
      </c>
      <c r="AT76">
        <f>HPX!P76</f>
        <v>0</v>
      </c>
    </row>
    <row r="77" spans="1:46">
      <c r="A77" t="s">
        <v>119</v>
      </c>
      <c r="D77">
        <f>TWEPL!R77</f>
        <v>7.7632200000000005</v>
      </c>
      <c r="E77">
        <f>GT_NG!T77</f>
        <v>10.902978955998909</v>
      </c>
      <c r="F77">
        <f>GT_Spot!T77</f>
        <v>0</v>
      </c>
      <c r="G77">
        <f>PPCL_NG!T77</f>
        <v>0</v>
      </c>
      <c r="H77">
        <f>PPCL_Spot!T77</f>
        <v>0</v>
      </c>
      <c r="I77">
        <f>Bawana_NG!T77</f>
        <v>68.52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TPDDL_ISGS_exbus!DM77</f>
        <v>566.25458084429374</v>
      </c>
      <c r="P77" s="36">
        <v>72.100000000000009</v>
      </c>
      <c r="Q77" s="36">
        <v>24.992936890351391</v>
      </c>
      <c r="R77" s="38">
        <v>0</v>
      </c>
      <c r="S77" s="38">
        <v>0</v>
      </c>
      <c r="T77" s="37">
        <f>SUMPRODUCT(LTA!J77:AN77,LTA!J$101:AN$101,LTA!J$105:AN$105)</f>
        <v>0</v>
      </c>
      <c r="U77" s="37">
        <f>SUMPRODUCT(LTA!J77:AN77,LTA!J$102:AN$102,LTA!J$105:AN$105)</f>
        <v>388.90999999999997</v>
      </c>
      <c r="V77" s="66">
        <f>SUMPRODUCT(MTOA!B77:G77,MTOA!B$102:G$102,MTOA!B$105:G$105)</f>
        <v>0</v>
      </c>
      <c r="W77" s="66">
        <f>SUMPRODUCT(MTOA!B77:G77,MTOA!B$101:G$101,MTOA!B$105:G$105)</f>
        <v>0</v>
      </c>
      <c r="X77">
        <v>0</v>
      </c>
      <c r="Y77" s="34">
        <f>IEX!J77</f>
        <v>0</v>
      </c>
      <c r="Z77" s="34">
        <f>IEX!P77</f>
        <v>0</v>
      </c>
      <c r="AA77" s="75">
        <f>STOA!J77</f>
        <v>2.2999999999999998</v>
      </c>
      <c r="AB77" s="75">
        <f>-STOA!P77</f>
        <v>0</v>
      </c>
      <c r="AC77">
        <f t="shared" si="3"/>
        <v>9.5906472202014097</v>
      </c>
      <c r="AD77">
        <f t="shared" si="4"/>
        <v>1132.1530694704427</v>
      </c>
      <c r="AE77">
        <f>'IDT-1'!F77</f>
        <v>-100.334</v>
      </c>
      <c r="AF77" s="24"/>
      <c r="AG77">
        <f t="shared" si="5"/>
        <v>1031.8190694704426</v>
      </c>
      <c r="AI77" s="34">
        <f>PXIL!J77</f>
        <v>0</v>
      </c>
      <c r="AJ77" s="34">
        <f>PXIL!P77</f>
        <v>0</v>
      </c>
      <c r="AK77" s="34">
        <f>RTM_IEX!J77</f>
        <v>0</v>
      </c>
      <c r="AL77" s="34">
        <f>RTM_IEX!P77</f>
        <v>0</v>
      </c>
      <c r="AM77" s="34">
        <f>RTM_PXI!J77</f>
        <v>0</v>
      </c>
      <c r="AN77" s="34">
        <f>RTM_PXI!P77</f>
        <v>0</v>
      </c>
      <c r="AO77" s="148">
        <f>GDAM_IEX!J77</f>
        <v>0</v>
      </c>
      <c r="AP77" s="148">
        <f>GDAM_IEX!P77</f>
        <v>0</v>
      </c>
      <c r="AQ77" s="148">
        <f>GDAM_PXI!J77</f>
        <v>0</v>
      </c>
      <c r="AR77" s="148">
        <f>GDAM_PXI!P77</f>
        <v>0</v>
      </c>
      <c r="AS77">
        <f>HPX!J77</f>
        <v>0</v>
      </c>
      <c r="AT77">
        <f>HPX!P77</f>
        <v>0</v>
      </c>
    </row>
    <row r="78" spans="1:46">
      <c r="A78" t="s">
        <v>120</v>
      </c>
      <c r="D78">
        <f>TWEPL!R78</f>
        <v>7.7632200000000005</v>
      </c>
      <c r="E78">
        <f>GT_NG!T78</f>
        <v>10.902978955998909</v>
      </c>
      <c r="F78">
        <f>GT_Spot!T78</f>
        <v>0</v>
      </c>
      <c r="G78">
        <f>PPCL_NG!T78</f>
        <v>0</v>
      </c>
      <c r="H78">
        <f>PPCL_Spot!T78</f>
        <v>0</v>
      </c>
      <c r="I78">
        <f>Bawana_NG!T78</f>
        <v>68.52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TPDDL_ISGS_exbus!DM78</f>
        <v>565.91374919036582</v>
      </c>
      <c r="P78" s="36">
        <v>72.100000000000009</v>
      </c>
      <c r="Q78" s="36">
        <v>24.992936890351391</v>
      </c>
      <c r="R78" s="38">
        <v>0</v>
      </c>
      <c r="S78" s="38">
        <v>0</v>
      </c>
      <c r="T78" s="37">
        <f>SUMPRODUCT(LTA!J78:AN78,LTA!J$101:AN$101,LTA!J$105:AN$105)</f>
        <v>0</v>
      </c>
      <c r="U78" s="37">
        <f>SUMPRODUCT(LTA!J78:AN78,LTA!J$102:AN$102,LTA!J$105:AN$105)</f>
        <v>388.81</v>
      </c>
      <c r="V78" s="66">
        <f>SUMPRODUCT(MTOA!B78:G78,MTOA!B$102:G$102,MTOA!B$105:G$105)</f>
        <v>0</v>
      </c>
      <c r="W78" s="66">
        <f>SUMPRODUCT(MTOA!B78:G78,MTOA!B$101:G$101,MTOA!B$105:G$105)</f>
        <v>0</v>
      </c>
      <c r="X78">
        <v>0</v>
      </c>
      <c r="Y78" s="34">
        <f>IEX!J78</f>
        <v>0</v>
      </c>
      <c r="Z78" s="34">
        <f>IEX!P78</f>
        <v>0</v>
      </c>
      <c r="AA78" s="75">
        <f>STOA!J78</f>
        <v>2.2999999999999998</v>
      </c>
      <c r="AB78" s="75">
        <f>-STOA!P78</f>
        <v>0</v>
      </c>
      <c r="AC78">
        <f t="shared" si="3"/>
        <v>9.5869442343084152</v>
      </c>
      <c r="AD78">
        <f t="shared" si="4"/>
        <v>1131.7159408024077</v>
      </c>
      <c r="AE78">
        <f>'IDT-1'!F78</f>
        <v>-113.17100000000001</v>
      </c>
      <c r="AF78" s="24"/>
      <c r="AG78">
        <f t="shared" si="5"/>
        <v>1018.5449408024076</v>
      </c>
      <c r="AI78" s="34">
        <f>PXIL!J78</f>
        <v>0</v>
      </c>
      <c r="AJ78" s="34">
        <f>PXIL!P78</f>
        <v>0</v>
      </c>
      <c r="AK78" s="34">
        <f>RTM_IEX!J78</f>
        <v>0</v>
      </c>
      <c r="AL78" s="34">
        <f>RTM_IEX!P78</f>
        <v>0</v>
      </c>
      <c r="AM78" s="34">
        <f>RTM_PXI!J78</f>
        <v>0</v>
      </c>
      <c r="AN78" s="34">
        <f>RTM_PXI!P78</f>
        <v>0</v>
      </c>
      <c r="AO78" s="148">
        <f>GDAM_IEX!J78</f>
        <v>0</v>
      </c>
      <c r="AP78" s="148">
        <f>GDAM_IEX!P78</f>
        <v>0</v>
      </c>
      <c r="AQ78" s="148">
        <f>GDAM_PXI!J78</f>
        <v>0</v>
      </c>
      <c r="AR78" s="148">
        <f>GDAM_PXI!P78</f>
        <v>0</v>
      </c>
      <c r="AS78">
        <f>HPX!J78</f>
        <v>0</v>
      </c>
      <c r="AT78">
        <f>HPX!P78</f>
        <v>0</v>
      </c>
    </row>
    <row r="79" spans="1:46">
      <c r="A79" t="s">
        <v>121</v>
      </c>
      <c r="D79">
        <f>TWEPL!R79</f>
        <v>7.7632200000000005</v>
      </c>
      <c r="E79">
        <f>GT_NG!T79</f>
        <v>11.218951290923611</v>
      </c>
      <c r="F79">
        <f>GT_Spot!T79</f>
        <v>0</v>
      </c>
      <c r="G79">
        <f>PPCL_NG!T79</f>
        <v>0</v>
      </c>
      <c r="H79">
        <f>PPCL_Spot!T79</f>
        <v>0</v>
      </c>
      <c r="I79">
        <f>Bawana_NG!T79</f>
        <v>69.61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TPDDL_ISGS_exbus!DM79</f>
        <v>560.60692535426404</v>
      </c>
      <c r="P79" s="36">
        <v>72.100000000000009</v>
      </c>
      <c r="Q79" s="36">
        <v>24.992936890351391</v>
      </c>
      <c r="R79" s="38">
        <v>0</v>
      </c>
      <c r="S79" s="38">
        <v>0</v>
      </c>
      <c r="T79" s="37">
        <f>SUMPRODUCT(LTA!J79:AN79,LTA!J$101:AN$101,LTA!J$105:AN$105)</f>
        <v>0</v>
      </c>
      <c r="U79" s="37">
        <f>SUMPRODUCT(LTA!J79:AN79,LTA!J$102:AN$102,LTA!J$105:AN$105)</f>
        <v>388.6</v>
      </c>
      <c r="V79" s="66">
        <f>SUMPRODUCT(MTOA!B79:G79,MTOA!B$102:G$102,MTOA!B$105:G$105)</f>
        <v>0</v>
      </c>
      <c r="W79" s="66">
        <f>SUMPRODUCT(MTOA!B79:G79,MTOA!B$101:G$101,MTOA!B$105:G$105)</f>
        <v>0</v>
      </c>
      <c r="X79">
        <v>0</v>
      </c>
      <c r="Y79" s="34">
        <f>IEX!J79</f>
        <v>0</v>
      </c>
      <c r="Z79" s="34">
        <f>IEX!P79</f>
        <v>0</v>
      </c>
      <c r="AA79" s="75">
        <f>STOA!J79</f>
        <v>2.2999999999999998</v>
      </c>
      <c r="AB79" s="75">
        <f>-STOA!P79</f>
        <v>0</v>
      </c>
      <c r="AC79">
        <f t="shared" si="3"/>
        <v>9.5524130816985284</v>
      </c>
      <c r="AD79">
        <f t="shared" si="4"/>
        <v>1127.6396204538407</v>
      </c>
      <c r="AE79">
        <f>'IDT-1'!F79</f>
        <v>-130.983</v>
      </c>
      <c r="AF79" s="24"/>
      <c r="AG79">
        <f t="shared" si="5"/>
        <v>996.65662045384079</v>
      </c>
      <c r="AI79" s="34">
        <f>PXIL!J79</f>
        <v>0</v>
      </c>
      <c r="AJ79" s="34">
        <f>PXIL!P79</f>
        <v>0</v>
      </c>
      <c r="AK79" s="34">
        <f>RTM_IEX!J79</f>
        <v>0</v>
      </c>
      <c r="AL79" s="34">
        <f>RTM_IEX!P79</f>
        <v>0</v>
      </c>
      <c r="AM79" s="34">
        <f>RTM_PXI!J79</f>
        <v>0</v>
      </c>
      <c r="AN79" s="34">
        <f>RTM_PXI!P79</f>
        <v>0</v>
      </c>
      <c r="AO79" s="148">
        <f>GDAM_IEX!J79</f>
        <v>0</v>
      </c>
      <c r="AP79" s="148">
        <f>GDAM_IEX!P79</f>
        <v>0</v>
      </c>
      <c r="AQ79" s="148">
        <f>GDAM_PXI!J79</f>
        <v>0</v>
      </c>
      <c r="AR79" s="148">
        <f>GDAM_PXI!P79</f>
        <v>0</v>
      </c>
      <c r="AS79">
        <f>HPX!J79</f>
        <v>0</v>
      </c>
      <c r="AT79">
        <f>HPX!P79</f>
        <v>0</v>
      </c>
    </row>
    <row r="80" spans="1:46">
      <c r="A80" t="s">
        <v>122</v>
      </c>
      <c r="D80">
        <f>TWEPL!R80</f>
        <v>7.7632200000000005</v>
      </c>
      <c r="E80">
        <f>GT_NG!T80</f>
        <v>11.218951290923611</v>
      </c>
      <c r="F80">
        <f>GT_Spot!T80</f>
        <v>0</v>
      </c>
      <c r="G80">
        <f>PPCL_NG!T80</f>
        <v>0</v>
      </c>
      <c r="H80">
        <f>PPCL_Spot!T80</f>
        <v>0</v>
      </c>
      <c r="I80">
        <f>Bawana_NG!T80</f>
        <v>69.61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TPDDL_ISGS_exbus!DM80</f>
        <v>531.21723731660722</v>
      </c>
      <c r="P80" s="36">
        <v>72.100000000000009</v>
      </c>
      <c r="Q80" s="36">
        <v>24.992936890351391</v>
      </c>
      <c r="R80" s="38">
        <v>0</v>
      </c>
      <c r="S80" s="38">
        <v>0</v>
      </c>
      <c r="T80" s="37">
        <f>SUMPRODUCT(LTA!J80:AN80,LTA!J$101:AN$101,LTA!J$105:AN$105)</f>
        <v>0</v>
      </c>
      <c r="U80" s="37">
        <f>SUMPRODUCT(LTA!J80:AN80,LTA!J$102:AN$102,LTA!J$105:AN$105)</f>
        <v>388.5</v>
      </c>
      <c r="V80" s="66">
        <f>SUMPRODUCT(MTOA!B80:G80,MTOA!B$102:G$102,MTOA!B$105:G$105)</f>
        <v>0</v>
      </c>
      <c r="W80" s="66">
        <f>SUMPRODUCT(MTOA!B80:G80,MTOA!B$101:G$101,MTOA!B$105:G$105)</f>
        <v>0</v>
      </c>
      <c r="X80">
        <v>0</v>
      </c>
      <c r="Y80" s="34">
        <f>IEX!J80</f>
        <v>0</v>
      </c>
      <c r="Z80" s="34">
        <f>IEX!P80</f>
        <v>0</v>
      </c>
      <c r="AA80" s="75">
        <f>STOA!J80</f>
        <v>2.2999999999999998</v>
      </c>
      <c r="AB80" s="75">
        <f>-STOA!P80</f>
        <v>0</v>
      </c>
      <c r="AC80">
        <f t="shared" si="3"/>
        <v>9.3046997021822104</v>
      </c>
      <c r="AD80">
        <f t="shared" si="4"/>
        <v>1098.3976457957001</v>
      </c>
      <c r="AE80">
        <f>'IDT-1'!F80</f>
        <v>-124.54</v>
      </c>
      <c r="AF80" s="24"/>
      <c r="AG80">
        <f t="shared" si="5"/>
        <v>973.85764579570014</v>
      </c>
      <c r="AI80" s="34">
        <f>PXIL!J80</f>
        <v>0</v>
      </c>
      <c r="AJ80" s="34">
        <f>PXIL!P80</f>
        <v>0</v>
      </c>
      <c r="AK80" s="34">
        <f>RTM_IEX!J80</f>
        <v>0</v>
      </c>
      <c r="AL80" s="34">
        <f>RTM_IEX!P80</f>
        <v>0</v>
      </c>
      <c r="AM80" s="34">
        <f>RTM_PXI!J80</f>
        <v>0</v>
      </c>
      <c r="AN80" s="34">
        <f>RTM_PXI!P80</f>
        <v>0</v>
      </c>
      <c r="AO80" s="148">
        <f>GDAM_IEX!J80</f>
        <v>0</v>
      </c>
      <c r="AP80" s="148">
        <f>GDAM_IEX!P80</f>
        <v>0</v>
      </c>
      <c r="AQ80" s="148">
        <f>GDAM_PXI!J80</f>
        <v>0</v>
      </c>
      <c r="AR80" s="148">
        <f>GDAM_PXI!P80</f>
        <v>0</v>
      </c>
      <c r="AS80">
        <f>HPX!J80</f>
        <v>0</v>
      </c>
      <c r="AT80">
        <f>HPX!P80</f>
        <v>0</v>
      </c>
    </row>
    <row r="81" spans="1:46">
      <c r="A81" t="s">
        <v>123</v>
      </c>
      <c r="D81">
        <f>TWEPL!R81</f>
        <v>7.7632200000000005</v>
      </c>
      <c r="E81">
        <f>GT_NG!T81</f>
        <v>10.587026116259478</v>
      </c>
      <c r="F81">
        <f>GT_Spot!T81</f>
        <v>0</v>
      </c>
      <c r="G81">
        <f>PPCL_NG!T81</f>
        <v>0</v>
      </c>
      <c r="H81">
        <f>PPCL_Spot!T81</f>
        <v>0</v>
      </c>
      <c r="I81">
        <f>Bawana_NG!T81</f>
        <v>52.822385403965136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TPDDL_ISGS_exbus!DM81</f>
        <v>516.92227775431707</v>
      </c>
      <c r="P81" s="36">
        <v>72.100000000000009</v>
      </c>
      <c r="Q81" s="36">
        <v>24.992936890351391</v>
      </c>
      <c r="R81" s="38">
        <v>0</v>
      </c>
      <c r="S81" s="38">
        <v>0</v>
      </c>
      <c r="T81" s="37">
        <f>SUMPRODUCT(LTA!J81:AN81,LTA!J$101:AN$101,LTA!J$105:AN$105)</f>
        <v>0</v>
      </c>
      <c r="U81" s="37">
        <f>SUMPRODUCT(LTA!J81:AN81,LTA!J$102:AN$102,LTA!J$105:AN$105)</f>
        <v>388.43</v>
      </c>
      <c r="V81" s="66">
        <f>SUMPRODUCT(MTOA!B81:G81,MTOA!B$102:G$102,MTOA!B$105:G$105)</f>
        <v>0</v>
      </c>
      <c r="W81" s="66">
        <f>SUMPRODUCT(MTOA!B81:G81,MTOA!B$101:G$101,MTOA!B$105:G$105)</f>
        <v>0</v>
      </c>
      <c r="X81">
        <v>0</v>
      </c>
      <c r="Y81" s="34">
        <f>IEX!J81</f>
        <v>0</v>
      </c>
      <c r="Z81" s="34">
        <f>IEX!P81</f>
        <v>0</v>
      </c>
      <c r="AA81" s="75">
        <f>STOA!J81</f>
        <v>2.2999999999999998</v>
      </c>
      <c r="AB81" s="75">
        <f>-STOA!P81</f>
        <v>0</v>
      </c>
      <c r="AC81">
        <f t="shared" si="3"/>
        <v>9.0377099077851017</v>
      </c>
      <c r="AD81">
        <f t="shared" si="4"/>
        <v>1066.880136257108</v>
      </c>
      <c r="AE81">
        <f>'IDT-1'!F81</f>
        <v>-109.952</v>
      </c>
      <c r="AF81" s="24"/>
      <c r="AG81">
        <f t="shared" si="5"/>
        <v>956.92813625710801</v>
      </c>
      <c r="AI81" s="34">
        <f>PXIL!J81</f>
        <v>0</v>
      </c>
      <c r="AJ81" s="34">
        <f>PXIL!P81</f>
        <v>0</v>
      </c>
      <c r="AK81" s="34">
        <f>RTM_IEX!J81</f>
        <v>0</v>
      </c>
      <c r="AL81" s="34">
        <f>RTM_IEX!P81</f>
        <v>0</v>
      </c>
      <c r="AM81" s="34">
        <f>RTM_PXI!J81</f>
        <v>0</v>
      </c>
      <c r="AN81" s="34">
        <f>RTM_PXI!P81</f>
        <v>0</v>
      </c>
      <c r="AO81" s="148">
        <f>GDAM_IEX!J81</f>
        <v>0</v>
      </c>
      <c r="AP81" s="148">
        <f>GDAM_IEX!P81</f>
        <v>0</v>
      </c>
      <c r="AQ81" s="148">
        <f>GDAM_PXI!J81</f>
        <v>0</v>
      </c>
      <c r="AR81" s="148">
        <f>GDAM_PXI!P81</f>
        <v>0</v>
      </c>
      <c r="AS81">
        <f>HPX!J81</f>
        <v>0</v>
      </c>
      <c r="AT81">
        <f>HPX!P81</f>
        <v>0</v>
      </c>
    </row>
    <row r="82" spans="1:46">
      <c r="A82" t="s">
        <v>124</v>
      </c>
      <c r="D82">
        <f>TWEPL!R82</f>
        <v>7.7632200000000005</v>
      </c>
      <c r="E82">
        <f>GT_NG!T82</f>
        <v>10.587026116259478</v>
      </c>
      <c r="F82">
        <f>GT_Spot!T82</f>
        <v>0</v>
      </c>
      <c r="G82">
        <f>PPCL_NG!T82</f>
        <v>0</v>
      </c>
      <c r="H82">
        <f>PPCL_Spot!T82</f>
        <v>0</v>
      </c>
      <c r="I82">
        <f>Bawana_NG!T82</f>
        <v>52.822385403965136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TPDDL_ISGS_exbus!DM82</f>
        <v>471.04297987349702</v>
      </c>
      <c r="P82" s="36">
        <v>72.100000000000009</v>
      </c>
      <c r="Q82" s="36">
        <v>24.992936890351391</v>
      </c>
      <c r="R82" s="38">
        <v>0</v>
      </c>
      <c r="S82" s="38">
        <v>0</v>
      </c>
      <c r="T82" s="37">
        <f>SUMPRODUCT(LTA!J82:AN82,LTA!J$101:AN$101,LTA!J$105:AN$105)</f>
        <v>0</v>
      </c>
      <c r="U82" s="37">
        <f>SUMPRODUCT(LTA!J82:AN82,LTA!J$102:AN$102,LTA!J$105:AN$105)</f>
        <v>388.37</v>
      </c>
      <c r="V82" s="66">
        <f>SUMPRODUCT(MTOA!B82:G82,MTOA!B$102:G$102,MTOA!B$105:G$105)</f>
        <v>0</v>
      </c>
      <c r="W82" s="66">
        <f>SUMPRODUCT(MTOA!B82:G82,MTOA!B$101:G$101,MTOA!B$105:G$105)</f>
        <v>0</v>
      </c>
      <c r="X82">
        <v>0</v>
      </c>
      <c r="Y82" s="34">
        <f>IEX!J82</f>
        <v>0</v>
      </c>
      <c r="Z82" s="34">
        <f>IEX!P82</f>
        <v>0</v>
      </c>
      <c r="AA82" s="75">
        <f>STOA!J82</f>
        <v>2.2999999999999998</v>
      </c>
      <c r="AB82" s="75">
        <f>-STOA!P82</f>
        <v>0</v>
      </c>
      <c r="AC82">
        <f t="shared" si="3"/>
        <v>8.6518198055862126</v>
      </c>
      <c r="AD82">
        <f t="shared" si="4"/>
        <v>1021.3267284784868</v>
      </c>
      <c r="AE82">
        <f>'IDT-1'!F82</f>
        <v>-93.087000000000003</v>
      </c>
      <c r="AF82" s="24"/>
      <c r="AG82">
        <f t="shared" si="5"/>
        <v>928.23972847848677</v>
      </c>
      <c r="AI82" s="34">
        <f>PXIL!J82</f>
        <v>0</v>
      </c>
      <c r="AJ82" s="34">
        <f>PXIL!P82</f>
        <v>0</v>
      </c>
      <c r="AK82" s="34">
        <f>RTM_IEX!J82</f>
        <v>0</v>
      </c>
      <c r="AL82" s="34">
        <f>RTM_IEX!P82</f>
        <v>0</v>
      </c>
      <c r="AM82" s="34">
        <f>RTM_PXI!J82</f>
        <v>0</v>
      </c>
      <c r="AN82" s="34">
        <f>RTM_PXI!P82</f>
        <v>0</v>
      </c>
      <c r="AO82" s="148">
        <f>GDAM_IEX!J82</f>
        <v>0</v>
      </c>
      <c r="AP82" s="148">
        <f>GDAM_IEX!P82</f>
        <v>0</v>
      </c>
      <c r="AQ82" s="148">
        <f>GDAM_PXI!J82</f>
        <v>0</v>
      </c>
      <c r="AR82" s="148">
        <f>GDAM_PXI!P82</f>
        <v>0</v>
      </c>
      <c r="AS82">
        <f>HPX!J82</f>
        <v>0</v>
      </c>
      <c r="AT82">
        <f>HPX!P82</f>
        <v>0</v>
      </c>
    </row>
    <row r="83" spans="1:46">
      <c r="A83" t="s">
        <v>125</v>
      </c>
      <c r="D83">
        <f>TWEPL!R83</f>
        <v>7.7632200000000005</v>
      </c>
      <c r="E83">
        <f>GT_NG!T83</f>
        <v>10.587026116259478</v>
      </c>
      <c r="F83">
        <f>GT_Spot!T83</f>
        <v>0</v>
      </c>
      <c r="G83">
        <f>PPCL_NG!T83</f>
        <v>0</v>
      </c>
      <c r="H83">
        <f>PPCL_Spot!T83</f>
        <v>0</v>
      </c>
      <c r="I83">
        <f>Bawana_NG!T83</f>
        <v>52.822385403965136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TPDDL_ISGS_exbus!DM83</f>
        <v>391.29176663453723</v>
      </c>
      <c r="P83" s="36">
        <v>72.100000000000009</v>
      </c>
      <c r="Q83" s="36">
        <v>24.993438359933958</v>
      </c>
      <c r="R83" s="38">
        <v>0</v>
      </c>
      <c r="S83" s="38">
        <v>0</v>
      </c>
      <c r="T83" s="37">
        <f>SUMPRODUCT(LTA!J83:AN83,LTA!J$101:AN$101,LTA!J$105:AN$105)</f>
        <v>0</v>
      </c>
      <c r="U83" s="37">
        <f>SUMPRODUCT(LTA!J83:AN83,LTA!J$102:AN$102,LTA!J$105:AN$105)</f>
        <v>388.21</v>
      </c>
      <c r="V83" s="66">
        <f>SUMPRODUCT(MTOA!B83:G83,MTOA!B$102:G$102,MTOA!B$105:G$105)</f>
        <v>0</v>
      </c>
      <c r="W83" s="66">
        <f>SUMPRODUCT(MTOA!B83:G83,MTOA!B$101:G$101,MTOA!B$105:G$105)</f>
        <v>0</v>
      </c>
      <c r="X83">
        <v>0</v>
      </c>
      <c r="Y83" s="34">
        <f>IEX!J83</f>
        <v>0</v>
      </c>
      <c r="Z83" s="34">
        <f>IEX!P83</f>
        <v>0</v>
      </c>
      <c r="AA83" s="75">
        <f>STOA!J83</f>
        <v>2.2999999999999998</v>
      </c>
      <c r="AB83" s="75">
        <f>-STOA!P83</f>
        <v>0</v>
      </c>
      <c r="AC83">
        <f t="shared" si="3"/>
        <v>8.1499929812212244</v>
      </c>
      <c r="AD83">
        <f t="shared" si="4"/>
        <v>921.91784353347452</v>
      </c>
      <c r="AE83">
        <f>'IDT-1'!F83</f>
        <v>-26.108000000000001</v>
      </c>
      <c r="AF83" s="24"/>
      <c r="AG83">
        <f t="shared" si="5"/>
        <v>895.80984353347458</v>
      </c>
      <c r="AI83" s="34">
        <f>PXIL!J83</f>
        <v>0</v>
      </c>
      <c r="AJ83" s="34">
        <f>PXIL!P83</f>
        <v>0</v>
      </c>
      <c r="AK83" s="34">
        <f>RTM_IEX!J83</f>
        <v>0</v>
      </c>
      <c r="AL83" s="34">
        <f>RTM_IEX!P83</f>
        <v>-20</v>
      </c>
      <c r="AM83" s="34">
        <f>RTM_PXI!J83</f>
        <v>0</v>
      </c>
      <c r="AN83" s="34">
        <f>RTM_PXI!P83</f>
        <v>0</v>
      </c>
      <c r="AO83" s="148">
        <f>GDAM_IEX!J83</f>
        <v>0</v>
      </c>
      <c r="AP83" s="148">
        <f>GDAM_IEX!P83</f>
        <v>0</v>
      </c>
      <c r="AQ83" s="148">
        <f>GDAM_PXI!J83</f>
        <v>0</v>
      </c>
      <c r="AR83" s="148">
        <f>GDAM_PXI!P83</f>
        <v>0</v>
      </c>
      <c r="AS83">
        <f>HPX!J83</f>
        <v>0</v>
      </c>
      <c r="AT83">
        <f>HPX!P83</f>
        <v>0</v>
      </c>
    </row>
    <row r="84" spans="1:46">
      <c r="A84" t="s">
        <v>126</v>
      </c>
      <c r="D84">
        <f>TWEPL!R84</f>
        <v>7.7632200000000005</v>
      </c>
      <c r="E84">
        <f>GT_NG!T84</f>
        <v>10.587026116259478</v>
      </c>
      <c r="F84">
        <f>GT_Spot!T84</f>
        <v>0</v>
      </c>
      <c r="G84">
        <f>PPCL_NG!T84</f>
        <v>0</v>
      </c>
      <c r="H84">
        <f>PPCL_Spot!T84</f>
        <v>0</v>
      </c>
      <c r="I84">
        <f>Bawana_NG!T84</f>
        <v>52.822385403965136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TPDDL_ISGS_exbus!DM84</f>
        <v>351.75207608037977</v>
      </c>
      <c r="P84" s="36">
        <v>72.100000000000009</v>
      </c>
      <c r="Q84" s="36">
        <v>24.993438359933958</v>
      </c>
      <c r="R84" s="38">
        <v>0</v>
      </c>
      <c r="S84" s="38">
        <v>0</v>
      </c>
      <c r="T84" s="37">
        <f>SUMPRODUCT(LTA!J84:AN84,LTA!J$101:AN$101,LTA!J$105:AN$105)</f>
        <v>0</v>
      </c>
      <c r="U84" s="37">
        <f>SUMPRODUCT(LTA!J84:AN84,LTA!J$102:AN$102,LTA!J$105:AN$105)</f>
        <v>365.53</v>
      </c>
      <c r="V84" s="66">
        <f>SUMPRODUCT(MTOA!B84:G84,MTOA!B$102:G$102,MTOA!B$105:G$105)</f>
        <v>0</v>
      </c>
      <c r="W84" s="66">
        <f>SUMPRODUCT(MTOA!B84:G84,MTOA!B$101:G$101,MTOA!B$105:G$105)</f>
        <v>0</v>
      </c>
      <c r="X84">
        <v>0</v>
      </c>
      <c r="Y84" s="34">
        <f>IEX!J84</f>
        <v>0</v>
      </c>
      <c r="Z84" s="34">
        <f>IEX!P84</f>
        <v>0</v>
      </c>
      <c r="AA84" s="75">
        <f>STOA!J84</f>
        <v>2.2999999999999998</v>
      </c>
      <c r="AB84" s="75">
        <f>-STOA!P84</f>
        <v>0</v>
      </c>
      <c r="AC84">
        <f t="shared" si="3"/>
        <v>7.6273475805663029</v>
      </c>
      <c r="AD84">
        <f t="shared" si="4"/>
        <v>860.22079837997205</v>
      </c>
      <c r="AE84">
        <f>'IDT-1'!F84</f>
        <v>0</v>
      </c>
      <c r="AF84" s="24"/>
      <c r="AG84">
        <f t="shared" si="5"/>
        <v>860.22079837997205</v>
      </c>
      <c r="AI84" s="34">
        <f>PXIL!J84</f>
        <v>0</v>
      </c>
      <c r="AJ84" s="34">
        <f>PXIL!P84</f>
        <v>0</v>
      </c>
      <c r="AK84" s="34">
        <f>RTM_IEX!J84</f>
        <v>0</v>
      </c>
      <c r="AL84" s="34">
        <f>RTM_IEX!P84</f>
        <v>-20</v>
      </c>
      <c r="AM84" s="34">
        <f>RTM_PXI!J84</f>
        <v>0</v>
      </c>
      <c r="AN84" s="34">
        <f>RTM_PXI!P84</f>
        <v>0</v>
      </c>
      <c r="AO84" s="148">
        <f>GDAM_IEX!J84</f>
        <v>0</v>
      </c>
      <c r="AP84" s="148">
        <f>GDAM_IEX!P84</f>
        <v>0</v>
      </c>
      <c r="AQ84" s="148">
        <f>GDAM_PXI!J84</f>
        <v>0</v>
      </c>
      <c r="AR84" s="148">
        <f>GDAM_PXI!P84</f>
        <v>0</v>
      </c>
      <c r="AS84">
        <f>HPX!J84</f>
        <v>0</v>
      </c>
      <c r="AT84">
        <f>HPX!P84</f>
        <v>0</v>
      </c>
    </row>
    <row r="85" spans="1:46">
      <c r="A85" t="s">
        <v>127</v>
      </c>
      <c r="D85">
        <f>TWEPL!R85</f>
        <v>7.7632200000000005</v>
      </c>
      <c r="E85">
        <f>GT_NG!T85</f>
        <v>10.587026116259478</v>
      </c>
      <c r="F85">
        <f>GT_Spot!T85</f>
        <v>0</v>
      </c>
      <c r="G85">
        <f>PPCL_NG!T85</f>
        <v>0</v>
      </c>
      <c r="H85">
        <f>PPCL_Spot!T85</f>
        <v>0</v>
      </c>
      <c r="I85">
        <f>Bawana_NG!T85</f>
        <v>52.822385403965136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TPDDL_ISGS_exbus!DM85</f>
        <v>347.71043472925908</v>
      </c>
      <c r="P85" s="36">
        <v>72.100000000000009</v>
      </c>
      <c r="Q85" s="36">
        <v>14.419999999999998</v>
      </c>
      <c r="R85" s="38">
        <v>0</v>
      </c>
      <c r="S85" s="38">
        <v>0</v>
      </c>
      <c r="T85" s="37">
        <f>SUMPRODUCT(LTA!J85:AN85,LTA!J$101:AN$101,LTA!J$105:AN$105)</f>
        <v>0</v>
      </c>
      <c r="U85" s="37">
        <f>SUMPRODUCT(LTA!J85:AN85,LTA!J$102:AN$102,LTA!J$105:AN$105)</f>
        <v>346.25</v>
      </c>
      <c r="V85" s="66">
        <f>SUMPRODUCT(MTOA!B85:G85,MTOA!B$102:G$102,MTOA!B$105:G$105)</f>
        <v>0</v>
      </c>
      <c r="W85" s="66">
        <f>SUMPRODUCT(MTOA!B85:G85,MTOA!B$101:G$101,MTOA!B$105:G$105)</f>
        <v>0</v>
      </c>
      <c r="X85">
        <v>0</v>
      </c>
      <c r="Y85" s="34">
        <f>IEX!J85</f>
        <v>0</v>
      </c>
      <c r="Z85" s="34">
        <f>IEX!P85</f>
        <v>0</v>
      </c>
      <c r="AA85" s="75">
        <f>STOA!J85</f>
        <v>2.2999999999999998</v>
      </c>
      <c r="AB85" s="75">
        <f>-STOA!P85</f>
        <v>0</v>
      </c>
      <c r="AC85">
        <f t="shared" si="3"/>
        <v>7.2579173337445537</v>
      </c>
      <c r="AD85">
        <f t="shared" si="4"/>
        <v>836.6951489157392</v>
      </c>
      <c r="AE85">
        <f>'IDT-1'!F85</f>
        <v>0</v>
      </c>
      <c r="AF85" s="24"/>
      <c r="AG85">
        <f t="shared" si="5"/>
        <v>836.6951489157392</v>
      </c>
      <c r="AI85" s="34">
        <f>PXIL!J85</f>
        <v>0</v>
      </c>
      <c r="AJ85" s="34">
        <f>PXIL!P85</f>
        <v>0</v>
      </c>
      <c r="AK85" s="34">
        <f>RTM_IEX!J85</f>
        <v>0</v>
      </c>
      <c r="AL85" s="34">
        <f>RTM_IEX!P85</f>
        <v>-10</v>
      </c>
      <c r="AM85" s="34">
        <f>RTM_PXI!J85</f>
        <v>0</v>
      </c>
      <c r="AN85" s="34">
        <f>RTM_PXI!P85</f>
        <v>0</v>
      </c>
      <c r="AO85" s="148">
        <f>GDAM_IEX!J85</f>
        <v>0</v>
      </c>
      <c r="AP85" s="148">
        <f>GDAM_IEX!P85</f>
        <v>0</v>
      </c>
      <c r="AQ85" s="148">
        <f>GDAM_PXI!J85</f>
        <v>0</v>
      </c>
      <c r="AR85" s="148">
        <f>GDAM_PXI!P85</f>
        <v>0</v>
      </c>
      <c r="AS85">
        <f>HPX!J85</f>
        <v>0</v>
      </c>
      <c r="AT85">
        <f>HPX!P85</f>
        <v>0</v>
      </c>
    </row>
    <row r="86" spans="1:46">
      <c r="A86" t="s">
        <v>128</v>
      </c>
      <c r="D86">
        <f>TWEPL!R86</f>
        <v>7.7632200000000005</v>
      </c>
      <c r="E86">
        <f>GT_NG!T86</f>
        <v>10.587026116259478</v>
      </c>
      <c r="F86">
        <f>GT_Spot!T86</f>
        <v>0</v>
      </c>
      <c r="G86">
        <f>PPCL_NG!T86</f>
        <v>0</v>
      </c>
      <c r="H86">
        <f>PPCL_Spot!T86</f>
        <v>0</v>
      </c>
      <c r="I86">
        <f>Bawana_NG!T86</f>
        <v>52.822385403965136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TPDDL_ISGS_exbus!DM86</f>
        <v>337.39348441020877</v>
      </c>
      <c r="P86" s="36">
        <v>72.100000000000009</v>
      </c>
      <c r="Q86" s="36">
        <v>6.7299999999999995</v>
      </c>
      <c r="R86" s="38">
        <v>0</v>
      </c>
      <c r="S86" s="38">
        <v>0</v>
      </c>
      <c r="T86" s="37">
        <f>SUMPRODUCT(LTA!J86:AN86,LTA!J$101:AN$101,LTA!J$105:AN$105)</f>
        <v>0</v>
      </c>
      <c r="U86" s="37">
        <f>SUMPRODUCT(LTA!J86:AN86,LTA!J$102:AN$102,LTA!J$105:AN$105)</f>
        <v>346.1</v>
      </c>
      <c r="V86" s="66">
        <f>SUMPRODUCT(MTOA!B86:G86,MTOA!B$102:G$102,MTOA!B$105:G$105)</f>
        <v>0</v>
      </c>
      <c r="W86" s="66">
        <f>SUMPRODUCT(MTOA!B86:G86,MTOA!B$101:G$101,MTOA!B$105:G$105)</f>
        <v>0</v>
      </c>
      <c r="X86">
        <v>0</v>
      </c>
      <c r="Y86" s="34">
        <f>IEX!J86</f>
        <v>0</v>
      </c>
      <c r="Z86" s="34">
        <f>IEX!P86</f>
        <v>0</v>
      </c>
      <c r="AA86" s="75">
        <f>STOA!J86</f>
        <v>2.2999999999999998</v>
      </c>
      <c r="AB86" s="75">
        <f>-STOA!P86</f>
        <v>0</v>
      </c>
      <c r="AC86">
        <f t="shared" si="3"/>
        <v>7.1053989510645312</v>
      </c>
      <c r="AD86">
        <f t="shared" si="4"/>
        <v>818.69071697936886</v>
      </c>
      <c r="AE86">
        <f>'IDT-1'!F86</f>
        <v>-7.7119999999999997</v>
      </c>
      <c r="AF86" s="24"/>
      <c r="AG86">
        <f t="shared" si="5"/>
        <v>810.97871697936887</v>
      </c>
      <c r="AI86" s="34">
        <f>PXIL!J86</f>
        <v>0</v>
      </c>
      <c r="AJ86" s="34">
        <f>PXIL!P86</f>
        <v>0</v>
      </c>
      <c r="AK86" s="34">
        <f>RTM_IEX!J86</f>
        <v>0</v>
      </c>
      <c r="AL86" s="34">
        <f>RTM_IEX!P86</f>
        <v>-10</v>
      </c>
      <c r="AM86" s="34">
        <f>RTM_PXI!J86</f>
        <v>0</v>
      </c>
      <c r="AN86" s="34">
        <f>RTM_PXI!P86</f>
        <v>0</v>
      </c>
      <c r="AO86" s="148">
        <f>GDAM_IEX!J86</f>
        <v>0</v>
      </c>
      <c r="AP86" s="148">
        <f>GDAM_IEX!P86</f>
        <v>0</v>
      </c>
      <c r="AQ86" s="148">
        <f>GDAM_PXI!J86</f>
        <v>0</v>
      </c>
      <c r="AR86" s="148">
        <f>GDAM_PXI!P86</f>
        <v>0</v>
      </c>
      <c r="AS86">
        <f>HPX!J86</f>
        <v>0</v>
      </c>
      <c r="AT86">
        <f>HPX!P86</f>
        <v>0</v>
      </c>
    </row>
    <row r="87" spans="1:46">
      <c r="A87" t="s">
        <v>129</v>
      </c>
      <c r="D87">
        <f>TWEPL!R87</f>
        <v>7.7632200000000005</v>
      </c>
      <c r="E87">
        <f>GT_NG!T87</f>
        <v>10.587026116259478</v>
      </c>
      <c r="F87">
        <f>GT_Spot!T87</f>
        <v>0</v>
      </c>
      <c r="G87">
        <f>PPCL_NG!T87</f>
        <v>0</v>
      </c>
      <c r="H87">
        <f>PPCL_Spot!T87</f>
        <v>0</v>
      </c>
      <c r="I87">
        <f>Bawana_NG!T87</f>
        <v>52.822385403965136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TPDDL_ISGS_exbus!DM87</f>
        <v>333.49876714895856</v>
      </c>
      <c r="P87" s="36">
        <v>72.099999999999994</v>
      </c>
      <c r="Q87" s="36">
        <v>6.7299999999999995</v>
      </c>
      <c r="R87" s="38">
        <v>0</v>
      </c>
      <c r="S87" s="38">
        <v>0</v>
      </c>
      <c r="T87" s="37">
        <f>SUMPRODUCT(LTA!J87:AN87,LTA!J$101:AN$101,LTA!J$105:AN$105)</f>
        <v>0</v>
      </c>
      <c r="U87" s="37">
        <f>SUMPRODUCT(LTA!J87:AN87,LTA!J$102:AN$102,LTA!J$105:AN$105)</f>
        <v>306.08999999999997</v>
      </c>
      <c r="V87" s="66">
        <f>SUMPRODUCT(MTOA!B87:G87,MTOA!B$102:G$102,MTOA!B$105:G$105)</f>
        <v>0</v>
      </c>
      <c r="W87" s="66">
        <f>SUMPRODUCT(MTOA!B87:G87,MTOA!B$101:G$101,MTOA!B$105:G$105)</f>
        <v>0</v>
      </c>
      <c r="X87">
        <v>0</v>
      </c>
      <c r="Y87" s="34">
        <f>IEX!J87</f>
        <v>0</v>
      </c>
      <c r="Z87" s="34">
        <f>IEX!P87</f>
        <v>0</v>
      </c>
      <c r="AA87" s="75">
        <f>STOA!J87</f>
        <v>2.2000000000000002</v>
      </c>
      <c r="AB87" s="75">
        <f>-STOA!P87</f>
        <v>0</v>
      </c>
      <c r="AC87">
        <f t="shared" si="3"/>
        <v>6.6510477488211395</v>
      </c>
      <c r="AD87">
        <f t="shared" si="4"/>
        <v>785.14035092036215</v>
      </c>
      <c r="AE87">
        <f>'IDT-1'!F87</f>
        <v>-15.629</v>
      </c>
      <c r="AF87" s="24"/>
      <c r="AG87">
        <f t="shared" si="5"/>
        <v>769.51135092036213</v>
      </c>
      <c r="AI87" s="34">
        <f>PXIL!J87</f>
        <v>0</v>
      </c>
      <c r="AJ87" s="34">
        <f>PXIL!P87</f>
        <v>0</v>
      </c>
      <c r="AK87" s="34">
        <f>RTM_IEX!J87</f>
        <v>0</v>
      </c>
      <c r="AL87" s="34">
        <f>RTM_IEX!P87</f>
        <v>0</v>
      </c>
      <c r="AM87" s="34">
        <f>RTM_PXI!J87</f>
        <v>0</v>
      </c>
      <c r="AN87" s="34">
        <f>RTM_PXI!P87</f>
        <v>0</v>
      </c>
      <c r="AO87" s="148">
        <f>GDAM_IEX!J87</f>
        <v>0</v>
      </c>
      <c r="AP87" s="148">
        <f>GDAM_IEX!P87</f>
        <v>0</v>
      </c>
      <c r="AQ87" s="148">
        <f>GDAM_PXI!J87</f>
        <v>0</v>
      </c>
      <c r="AR87" s="148">
        <f>GDAM_PXI!P87</f>
        <v>0</v>
      </c>
      <c r="AS87">
        <f>HPX!J87</f>
        <v>0</v>
      </c>
      <c r="AT87">
        <f>HPX!P87</f>
        <v>0</v>
      </c>
    </row>
    <row r="88" spans="1:46">
      <c r="A88" t="s">
        <v>130</v>
      </c>
      <c r="D88">
        <f>TWEPL!R88</f>
        <v>7.7632200000000005</v>
      </c>
      <c r="E88">
        <f>GT_NG!T88</f>
        <v>10.587026116259478</v>
      </c>
      <c r="F88">
        <f>GT_Spot!T88</f>
        <v>0</v>
      </c>
      <c r="G88">
        <f>PPCL_NG!T88</f>
        <v>0</v>
      </c>
      <c r="H88">
        <f>PPCL_Spot!T88</f>
        <v>0</v>
      </c>
      <c r="I88">
        <f>Bawana_NG!T88</f>
        <v>52.822385403965136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TPDDL_ISGS_exbus!DM88</f>
        <v>333.49876714895856</v>
      </c>
      <c r="P88" s="36">
        <v>72.100000000000009</v>
      </c>
      <c r="Q88" s="36">
        <v>6.7299999999999995</v>
      </c>
      <c r="R88" s="38">
        <v>0</v>
      </c>
      <c r="S88" s="38">
        <v>0</v>
      </c>
      <c r="T88" s="37">
        <f>SUMPRODUCT(LTA!J88:AN88,LTA!J$101:AN$101,LTA!J$105:AN$105)</f>
        <v>0</v>
      </c>
      <c r="U88" s="37">
        <f>SUMPRODUCT(LTA!J88:AN88,LTA!J$102:AN$102,LTA!J$105:AN$105)</f>
        <v>305.77999999999997</v>
      </c>
      <c r="V88" s="66">
        <f>SUMPRODUCT(MTOA!B88:G88,MTOA!B$102:G$102,MTOA!B$105:G$105)</f>
        <v>0</v>
      </c>
      <c r="W88" s="66">
        <f>SUMPRODUCT(MTOA!B88:G88,MTOA!B$101:G$101,MTOA!B$105:G$105)</f>
        <v>0</v>
      </c>
      <c r="X88">
        <v>0</v>
      </c>
      <c r="Y88" s="34">
        <f>IEX!J88</f>
        <v>0</v>
      </c>
      <c r="Z88" s="34">
        <f>IEX!P88</f>
        <v>0</v>
      </c>
      <c r="AA88" s="75">
        <f>STOA!J88</f>
        <v>2.2000000000000002</v>
      </c>
      <c r="AB88" s="75">
        <f>-STOA!P88</f>
        <v>0</v>
      </c>
      <c r="AC88">
        <f t="shared" si="3"/>
        <v>6.6484437488211388</v>
      </c>
      <c r="AD88">
        <f t="shared" si="4"/>
        <v>784.83295492036211</v>
      </c>
      <c r="AE88">
        <f>'IDT-1'!F88</f>
        <v>-27.709</v>
      </c>
      <c r="AF88" s="24"/>
      <c r="AG88">
        <f t="shared" si="5"/>
        <v>757.12395492036217</v>
      </c>
      <c r="AI88" s="34">
        <f>PXIL!J88</f>
        <v>0</v>
      </c>
      <c r="AJ88" s="34">
        <f>PXIL!P88</f>
        <v>0</v>
      </c>
      <c r="AK88" s="34">
        <f>RTM_IEX!J88</f>
        <v>0</v>
      </c>
      <c r="AL88" s="34">
        <f>RTM_IEX!P88</f>
        <v>0</v>
      </c>
      <c r="AM88" s="34">
        <f>RTM_PXI!J88</f>
        <v>0</v>
      </c>
      <c r="AN88" s="34">
        <f>RTM_PXI!P88</f>
        <v>0</v>
      </c>
      <c r="AO88" s="148">
        <f>GDAM_IEX!J88</f>
        <v>0</v>
      </c>
      <c r="AP88" s="148">
        <f>GDAM_IEX!P88</f>
        <v>0</v>
      </c>
      <c r="AQ88" s="148">
        <f>GDAM_PXI!J88</f>
        <v>0</v>
      </c>
      <c r="AR88" s="148">
        <f>GDAM_PXI!P88</f>
        <v>0</v>
      </c>
      <c r="AS88">
        <f>HPX!J88</f>
        <v>0</v>
      </c>
      <c r="AT88">
        <f>HPX!P88</f>
        <v>0</v>
      </c>
    </row>
    <row r="89" spans="1:46">
      <c r="A89" t="s">
        <v>131</v>
      </c>
      <c r="D89">
        <f>TWEPL!R89</f>
        <v>7.7632200000000005</v>
      </c>
      <c r="E89">
        <f>GT_NG!T89</f>
        <v>10.587026116259478</v>
      </c>
      <c r="F89">
        <f>GT_Spot!T89</f>
        <v>0</v>
      </c>
      <c r="G89">
        <f>PPCL_NG!T89</f>
        <v>0</v>
      </c>
      <c r="H89">
        <f>PPCL_Spot!T89</f>
        <v>0</v>
      </c>
      <c r="I89">
        <f>Bawana_NG!T89</f>
        <v>52.822385403965136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TPDDL_ISGS_exbus!DM89</f>
        <v>333.70511714895861</v>
      </c>
      <c r="P89" s="36">
        <v>72.100000000000009</v>
      </c>
      <c r="Q89" s="36">
        <v>6.7299999999999995</v>
      </c>
      <c r="R89" s="38">
        <v>0</v>
      </c>
      <c r="S89" s="38">
        <v>0</v>
      </c>
      <c r="T89" s="37">
        <f>SUMPRODUCT(LTA!J89:AN89,LTA!J$101:AN$101,LTA!J$105:AN$105)</f>
        <v>0</v>
      </c>
      <c r="U89" s="37">
        <f>SUMPRODUCT(LTA!J89:AN89,LTA!J$102:AN$102,LTA!J$105:AN$105)</f>
        <v>267.33</v>
      </c>
      <c r="V89" s="66">
        <f>SUMPRODUCT(MTOA!B89:G89,MTOA!B$102:G$102,MTOA!B$105:G$105)</f>
        <v>0</v>
      </c>
      <c r="W89" s="66">
        <f>SUMPRODUCT(MTOA!B89:G89,MTOA!B$101:G$101,MTOA!B$105:G$105)</f>
        <v>0</v>
      </c>
      <c r="X89">
        <v>0</v>
      </c>
      <c r="Y89" s="34">
        <f>IEX!J89</f>
        <v>0</v>
      </c>
      <c r="Z89" s="34">
        <f>IEX!P89</f>
        <v>0</v>
      </c>
      <c r="AA89" s="75">
        <f>STOA!J89</f>
        <v>2.2000000000000002</v>
      </c>
      <c r="AB89" s="75">
        <f>-STOA!P89</f>
        <v>0</v>
      </c>
      <c r="AC89">
        <f t="shared" si="3"/>
        <v>6.4079210888211389</v>
      </c>
      <c r="AD89">
        <f t="shared" si="4"/>
        <v>756.43982758036213</v>
      </c>
      <c r="AE89">
        <f>'IDT-1'!F89</f>
        <v>-5.19</v>
      </c>
      <c r="AF89" s="24"/>
      <c r="AG89">
        <f t="shared" si="5"/>
        <v>751.24982758036208</v>
      </c>
      <c r="AI89" s="34">
        <f>PXIL!J89</f>
        <v>0</v>
      </c>
      <c r="AJ89" s="34">
        <f>PXIL!P89</f>
        <v>0</v>
      </c>
      <c r="AK89" s="34">
        <f>RTM_IEX!J89</f>
        <v>9.61</v>
      </c>
      <c r="AL89" s="34">
        <f>RTM_IEX!P89</f>
        <v>0</v>
      </c>
      <c r="AM89" s="34">
        <f>RTM_PXI!J89</f>
        <v>0</v>
      </c>
      <c r="AN89" s="34">
        <f>RTM_PXI!P89</f>
        <v>0</v>
      </c>
      <c r="AO89" s="148">
        <f>GDAM_IEX!J89</f>
        <v>0</v>
      </c>
      <c r="AP89" s="148">
        <f>GDAM_IEX!P89</f>
        <v>0</v>
      </c>
      <c r="AQ89" s="148">
        <f>GDAM_PXI!J89</f>
        <v>0</v>
      </c>
      <c r="AR89" s="148">
        <f>GDAM_PXI!P89</f>
        <v>0</v>
      </c>
      <c r="AS89">
        <f>HPX!J89</f>
        <v>0</v>
      </c>
      <c r="AT89">
        <f>HPX!P89</f>
        <v>0</v>
      </c>
    </row>
    <row r="90" spans="1:46">
      <c r="A90" t="s">
        <v>132</v>
      </c>
      <c r="D90">
        <f>TWEPL!R90</f>
        <v>7.7632200000000005</v>
      </c>
      <c r="E90">
        <f>GT_NG!T90</f>
        <v>10.587026116259478</v>
      </c>
      <c r="F90">
        <f>GT_Spot!T90</f>
        <v>0</v>
      </c>
      <c r="G90">
        <f>PPCL_NG!T90</f>
        <v>0</v>
      </c>
      <c r="H90">
        <f>PPCL_Spot!T90</f>
        <v>0</v>
      </c>
      <c r="I90">
        <f>Bawana_NG!T90</f>
        <v>52.822385403965136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TPDDL_ISGS_exbus!DM90</f>
        <v>330.85455966036858</v>
      </c>
      <c r="P90" s="36">
        <v>72.100000000000009</v>
      </c>
      <c r="Q90" s="36">
        <v>6.7299999999999995</v>
      </c>
      <c r="R90" s="38">
        <v>0</v>
      </c>
      <c r="S90" s="38">
        <v>0</v>
      </c>
      <c r="T90" s="37">
        <f>SUMPRODUCT(LTA!J90:AN90,LTA!J$101:AN$101,LTA!J$105:AN$105)</f>
        <v>0</v>
      </c>
      <c r="U90" s="37">
        <f>SUMPRODUCT(LTA!J90:AN90,LTA!J$102:AN$102,LTA!J$105:AN$105)</f>
        <v>267.33</v>
      </c>
      <c r="V90" s="66">
        <f>SUMPRODUCT(MTOA!B90:G90,MTOA!B$102:G$102,MTOA!B$105:G$105)</f>
        <v>0</v>
      </c>
      <c r="W90" s="66">
        <f>SUMPRODUCT(MTOA!B90:G90,MTOA!B$101:G$101,MTOA!B$105:G$105)</f>
        <v>0</v>
      </c>
      <c r="X90">
        <v>0</v>
      </c>
      <c r="Y90" s="34">
        <f>IEX!J90</f>
        <v>0</v>
      </c>
      <c r="Z90" s="34">
        <f>IEX!P90</f>
        <v>0</v>
      </c>
      <c r="AA90" s="75">
        <f>STOA!J90</f>
        <v>2.2000000000000002</v>
      </c>
      <c r="AB90" s="75">
        <f>-STOA!P90</f>
        <v>0</v>
      </c>
      <c r="AC90">
        <f t="shared" si="3"/>
        <v>6.3032524059169832</v>
      </c>
      <c r="AD90">
        <f t="shared" si="4"/>
        <v>744.08393877467631</v>
      </c>
      <c r="AE90">
        <f>'IDT-1'!F90</f>
        <v>0</v>
      </c>
      <c r="AF90" s="24"/>
      <c r="AG90">
        <f t="shared" si="5"/>
        <v>744.08393877467631</v>
      </c>
      <c r="AI90" s="34">
        <f>PXIL!J90</f>
        <v>0</v>
      </c>
      <c r="AJ90" s="34">
        <f>PXIL!P90</f>
        <v>0</v>
      </c>
      <c r="AK90" s="34">
        <f>RTM_IEX!J90</f>
        <v>0</v>
      </c>
      <c r="AL90" s="34">
        <f>RTM_IEX!P90</f>
        <v>0</v>
      </c>
      <c r="AM90" s="34">
        <f>RTM_PXI!J90</f>
        <v>0</v>
      </c>
      <c r="AN90" s="34">
        <f>RTM_PXI!P90</f>
        <v>0</v>
      </c>
      <c r="AO90" s="148">
        <f>GDAM_IEX!J90</f>
        <v>0</v>
      </c>
      <c r="AP90" s="148">
        <f>GDAM_IEX!P90</f>
        <v>0</v>
      </c>
      <c r="AQ90" s="148">
        <f>GDAM_PXI!J90</f>
        <v>0</v>
      </c>
      <c r="AR90" s="148">
        <f>GDAM_PXI!P90</f>
        <v>0</v>
      </c>
      <c r="AS90">
        <f>HPX!J90</f>
        <v>0</v>
      </c>
      <c r="AT90">
        <f>HPX!P90</f>
        <v>0</v>
      </c>
    </row>
    <row r="91" spans="1:46">
      <c r="A91" t="s">
        <v>133</v>
      </c>
      <c r="D91">
        <f>TWEPL!R91</f>
        <v>7.7632200000000005</v>
      </c>
      <c r="E91">
        <f>GT_NG!T91</f>
        <v>10.587026116259478</v>
      </c>
      <c r="F91">
        <f>GT_Spot!T91</f>
        <v>0</v>
      </c>
      <c r="G91">
        <f>PPCL_NG!T91</f>
        <v>0</v>
      </c>
      <c r="H91">
        <f>PPCL_Spot!T91</f>
        <v>0</v>
      </c>
      <c r="I91">
        <f>Bawana_NG!T91</f>
        <v>52.822385403965136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TPDDL_ISGS_exbus!DM91</f>
        <v>329.56234237909257</v>
      </c>
      <c r="P91" s="36">
        <v>72.099999999999994</v>
      </c>
      <c r="Q91" s="36">
        <v>6.7299999999999995</v>
      </c>
      <c r="R91" s="38">
        <v>0</v>
      </c>
      <c r="S91" s="38">
        <v>0</v>
      </c>
      <c r="T91" s="37">
        <f>SUMPRODUCT(LTA!J91:AN91,LTA!J$101:AN$101,LTA!J$105:AN$105)</f>
        <v>0</v>
      </c>
      <c r="U91" s="37">
        <f>SUMPRODUCT(LTA!J91:AN91,LTA!J$102:AN$102,LTA!J$105:AN$105)</f>
        <v>267.25</v>
      </c>
      <c r="V91" s="66">
        <f>SUMPRODUCT(MTOA!B91:G91,MTOA!B$102:G$102,MTOA!B$105:G$105)</f>
        <v>0</v>
      </c>
      <c r="W91" s="66">
        <f>SUMPRODUCT(MTOA!B91:G91,MTOA!B$101:G$101,MTOA!B$105:G$105)</f>
        <v>0</v>
      </c>
      <c r="X91">
        <v>0</v>
      </c>
      <c r="Y91" s="34">
        <f>IEX!J91</f>
        <v>0</v>
      </c>
      <c r="Z91" s="34">
        <f>IEX!P91</f>
        <v>0</v>
      </c>
      <c r="AA91" s="75">
        <f>STOA!J91</f>
        <v>2.2000000000000002</v>
      </c>
      <c r="AB91" s="75">
        <f>-STOA!P91</f>
        <v>0</v>
      </c>
      <c r="AC91">
        <f t="shared" si="3"/>
        <v>6.3764373580031553</v>
      </c>
      <c r="AD91">
        <f t="shared" si="4"/>
        <v>732.63853654131412</v>
      </c>
      <c r="AE91">
        <f>'IDT-1'!F91</f>
        <v>0</v>
      </c>
      <c r="AF91" s="24"/>
      <c r="AG91">
        <f t="shared" si="5"/>
        <v>732.63853654131412</v>
      </c>
      <c r="AI91" s="34">
        <f>PXIL!J91</f>
        <v>0</v>
      </c>
      <c r="AJ91" s="34">
        <f>PXIL!P91</f>
        <v>0</v>
      </c>
      <c r="AK91" s="34">
        <f>RTM_IEX!J91</f>
        <v>0</v>
      </c>
      <c r="AL91" s="34">
        <f>RTM_IEX!P91</f>
        <v>-10</v>
      </c>
      <c r="AM91" s="34">
        <f>RTM_PXI!J91</f>
        <v>0</v>
      </c>
      <c r="AN91" s="34">
        <f>RTM_PXI!P91</f>
        <v>0</v>
      </c>
      <c r="AO91" s="148">
        <f>GDAM_IEX!J91</f>
        <v>0</v>
      </c>
      <c r="AP91" s="148">
        <f>GDAM_IEX!P91</f>
        <v>0</v>
      </c>
      <c r="AQ91" s="148">
        <f>GDAM_PXI!J91</f>
        <v>0</v>
      </c>
      <c r="AR91" s="148">
        <f>GDAM_PXI!P91</f>
        <v>0</v>
      </c>
      <c r="AS91">
        <f>HPX!J91</f>
        <v>0</v>
      </c>
      <c r="AT91">
        <f>HPX!P91</f>
        <v>0</v>
      </c>
    </row>
    <row r="92" spans="1:46">
      <c r="A92" t="s">
        <v>134</v>
      </c>
      <c r="D92">
        <f>TWEPL!R92</f>
        <v>7.7632200000000005</v>
      </c>
      <c r="E92">
        <f>GT_NG!T92</f>
        <v>10.587026116259478</v>
      </c>
      <c r="F92">
        <f>GT_Spot!T92</f>
        <v>0</v>
      </c>
      <c r="G92">
        <f>PPCL_NG!T92</f>
        <v>0</v>
      </c>
      <c r="H92">
        <f>PPCL_Spot!T92</f>
        <v>0</v>
      </c>
      <c r="I92">
        <f>Bawana_NG!T92</f>
        <v>52.822385403965136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TPDDL_ISGS_exbus!DM92</f>
        <v>329.56234237909257</v>
      </c>
      <c r="P92" s="36">
        <v>72.099999999999994</v>
      </c>
      <c r="Q92" s="36">
        <v>6.7299999999999995</v>
      </c>
      <c r="R92" s="38">
        <v>0</v>
      </c>
      <c r="S92" s="38">
        <v>0</v>
      </c>
      <c r="T92" s="37">
        <f>SUMPRODUCT(LTA!J92:AN92,LTA!J$101:AN$101,LTA!J$105:AN$105)</f>
        <v>0</v>
      </c>
      <c r="U92" s="37">
        <f>SUMPRODUCT(LTA!J92:AN92,LTA!J$102:AN$102,LTA!J$105:AN$105)</f>
        <v>267.25</v>
      </c>
      <c r="V92" s="66">
        <f>SUMPRODUCT(MTOA!B92:G92,MTOA!B$102:G$102,MTOA!B$105:G$105)</f>
        <v>0</v>
      </c>
      <c r="W92" s="66">
        <f>SUMPRODUCT(MTOA!B92:G92,MTOA!B$101:G$101,MTOA!B$105:G$105)</f>
        <v>0</v>
      </c>
      <c r="X92">
        <v>0</v>
      </c>
      <c r="Y92" s="34">
        <f>IEX!J92</f>
        <v>0</v>
      </c>
      <c r="Z92" s="34">
        <f>IEX!P92</f>
        <v>0</v>
      </c>
      <c r="AA92" s="75">
        <f>STOA!J92</f>
        <v>2.2000000000000002</v>
      </c>
      <c r="AB92" s="75">
        <f>-STOA!P92</f>
        <v>0</v>
      </c>
      <c r="AC92">
        <f t="shared" si="3"/>
        <v>6.4442066198022676</v>
      </c>
      <c r="AD92">
        <f t="shared" si="4"/>
        <v>724.57076727951505</v>
      </c>
      <c r="AE92">
        <f>'IDT-1'!F92</f>
        <v>0</v>
      </c>
      <c r="AF92" s="24"/>
      <c r="AG92">
        <f t="shared" si="5"/>
        <v>724.57076727951505</v>
      </c>
      <c r="AI92" s="34">
        <f>PXIL!J92</f>
        <v>0</v>
      </c>
      <c r="AJ92" s="34">
        <f>PXIL!P92</f>
        <v>0</v>
      </c>
      <c r="AK92" s="34">
        <f>RTM_IEX!J92</f>
        <v>0</v>
      </c>
      <c r="AL92" s="34">
        <f>RTM_IEX!P92</f>
        <v>-18</v>
      </c>
      <c r="AM92" s="34">
        <f>RTM_PXI!J92</f>
        <v>0</v>
      </c>
      <c r="AN92" s="34">
        <f>RTM_PXI!P92</f>
        <v>0</v>
      </c>
      <c r="AO92" s="148">
        <f>GDAM_IEX!J92</f>
        <v>0</v>
      </c>
      <c r="AP92" s="148">
        <f>GDAM_IEX!P92</f>
        <v>0</v>
      </c>
      <c r="AQ92" s="148">
        <f>GDAM_PXI!J92</f>
        <v>0</v>
      </c>
      <c r="AR92" s="148">
        <f>GDAM_PXI!P92</f>
        <v>0</v>
      </c>
      <c r="AS92">
        <f>HPX!J92</f>
        <v>0</v>
      </c>
      <c r="AT92">
        <f>HPX!P92</f>
        <v>0</v>
      </c>
    </row>
    <row r="93" spans="1:46">
      <c r="A93" t="s">
        <v>135</v>
      </c>
      <c r="D93">
        <f>TWEPL!R93</f>
        <v>7.7632200000000005</v>
      </c>
      <c r="E93">
        <f>GT_NG!T93</f>
        <v>10.587026116259478</v>
      </c>
      <c r="F93">
        <f>GT_Spot!T93</f>
        <v>0</v>
      </c>
      <c r="G93">
        <f>PPCL_NG!T93</f>
        <v>0</v>
      </c>
      <c r="H93">
        <f>PPCL_Spot!T93</f>
        <v>0</v>
      </c>
      <c r="I93">
        <f>Bawana_NG!T93</f>
        <v>58.397300171050809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TPDDL_ISGS_exbus!DM93</f>
        <v>332.90149519692613</v>
      </c>
      <c r="P93" s="36">
        <v>72.099999999999994</v>
      </c>
      <c r="Q93" s="36">
        <v>6.7299999999999995</v>
      </c>
      <c r="R93" s="38">
        <v>0</v>
      </c>
      <c r="S93" s="38">
        <v>0</v>
      </c>
      <c r="T93" s="37">
        <f>SUMPRODUCT(LTA!J93:AN93,LTA!J$101:AN$101,LTA!J$105:AN$105)</f>
        <v>0</v>
      </c>
      <c r="U93" s="37">
        <f>SUMPRODUCT(LTA!J93:AN93,LTA!J$102:AN$102,LTA!J$105:AN$105)</f>
        <v>223.68000000000004</v>
      </c>
      <c r="V93" s="66">
        <f>SUMPRODUCT(MTOA!B93:G93,MTOA!B$102:G$102,MTOA!B$105:G$105)</f>
        <v>0</v>
      </c>
      <c r="W93" s="66">
        <f>SUMPRODUCT(MTOA!B93:G93,MTOA!B$101:G$101,MTOA!B$105:G$105)</f>
        <v>0</v>
      </c>
      <c r="X93">
        <v>0</v>
      </c>
      <c r="Y93" s="34">
        <f>IEX!J93</f>
        <v>0</v>
      </c>
      <c r="Z93" s="34">
        <f>IEX!P93</f>
        <v>0</v>
      </c>
      <c r="AA93" s="75">
        <f>STOA!J93</f>
        <v>2.2000000000000002</v>
      </c>
      <c r="AB93" s="75">
        <f>-STOA!P93</f>
        <v>0</v>
      </c>
      <c r="AC93">
        <f t="shared" si="3"/>
        <v>6.0006159484675861</v>
      </c>
      <c r="AD93">
        <f t="shared" si="4"/>
        <v>708.3584255357689</v>
      </c>
      <c r="AE93">
        <f>'IDT-1'!F93</f>
        <v>0</v>
      </c>
      <c r="AF93" s="24"/>
      <c r="AG93">
        <f t="shared" si="5"/>
        <v>708.3584255357689</v>
      </c>
      <c r="AI93" s="34">
        <f>PXIL!J93</f>
        <v>0</v>
      </c>
      <c r="AJ93" s="34">
        <f>PXIL!P93</f>
        <v>0</v>
      </c>
      <c r="AK93" s="34">
        <f>RTM_IEX!J93</f>
        <v>0</v>
      </c>
      <c r="AL93" s="34">
        <f>RTM_IEX!P93</f>
        <v>0</v>
      </c>
      <c r="AM93" s="34">
        <f>RTM_PXI!J93</f>
        <v>0</v>
      </c>
      <c r="AN93" s="34">
        <f>RTM_PXI!P93</f>
        <v>0</v>
      </c>
      <c r="AO93" s="148">
        <f>GDAM_IEX!J93</f>
        <v>0</v>
      </c>
      <c r="AP93" s="148">
        <f>GDAM_IEX!P93</f>
        <v>0</v>
      </c>
      <c r="AQ93" s="148">
        <f>GDAM_PXI!J93</f>
        <v>0</v>
      </c>
      <c r="AR93" s="148">
        <f>GDAM_PXI!P93</f>
        <v>0</v>
      </c>
      <c r="AS93">
        <f>HPX!J93</f>
        <v>0</v>
      </c>
      <c r="AT93">
        <f>HPX!P93</f>
        <v>0</v>
      </c>
    </row>
    <row r="94" spans="1:46">
      <c r="A94" t="s">
        <v>136</v>
      </c>
      <c r="D94">
        <f>TWEPL!R94</f>
        <v>7.7632200000000005</v>
      </c>
      <c r="E94">
        <f>GT_NG!T94</f>
        <v>10.587026116259478</v>
      </c>
      <c r="F94">
        <f>GT_Spot!T94</f>
        <v>0</v>
      </c>
      <c r="G94">
        <f>PPCL_NG!T94</f>
        <v>0</v>
      </c>
      <c r="H94">
        <f>PPCL_Spot!T94</f>
        <v>0</v>
      </c>
      <c r="I94">
        <f>Bawana_NG!T94</f>
        <v>58.397300171050809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TPDDL_ISGS_exbus!DM94</f>
        <v>332.9015033383792</v>
      </c>
      <c r="P94" s="36">
        <v>72.099999999999994</v>
      </c>
      <c r="Q94" s="36">
        <v>6.7299999999999995</v>
      </c>
      <c r="R94" s="38">
        <v>0</v>
      </c>
      <c r="S94" s="38">
        <v>0</v>
      </c>
      <c r="T94" s="37">
        <f>SUMPRODUCT(LTA!J94:AN94,LTA!J$101:AN$101,LTA!J$105:AN$105)</f>
        <v>0</v>
      </c>
      <c r="U94" s="37">
        <f>SUMPRODUCT(LTA!J94:AN94,LTA!J$102:AN$102,LTA!J$105:AN$105)</f>
        <v>227.91</v>
      </c>
      <c r="V94" s="66">
        <f>SUMPRODUCT(MTOA!B94:G94,MTOA!B$102:G$102,MTOA!B$105:G$105)</f>
        <v>0</v>
      </c>
      <c r="W94" s="66">
        <f>SUMPRODUCT(MTOA!B94:G94,MTOA!B$101:G$101,MTOA!B$105:G$105)</f>
        <v>0</v>
      </c>
      <c r="X94">
        <v>0</v>
      </c>
      <c r="Y94" s="34">
        <f>IEX!J94</f>
        <v>0</v>
      </c>
      <c r="Z94" s="34">
        <f>IEX!P94</f>
        <v>0</v>
      </c>
      <c r="AA94" s="75">
        <f>STOA!J94</f>
        <v>2.2000000000000002</v>
      </c>
      <c r="AB94" s="75">
        <f>-STOA!P94</f>
        <v>0</v>
      </c>
      <c r="AC94">
        <f t="shared" si="3"/>
        <v>6.1632153827291285</v>
      </c>
      <c r="AD94">
        <f t="shared" si="4"/>
        <v>697.42583424296038</v>
      </c>
      <c r="AE94">
        <f>'IDT-1'!F94</f>
        <v>0</v>
      </c>
      <c r="AF94" s="24"/>
      <c r="AG94">
        <f t="shared" si="5"/>
        <v>697.42583424296038</v>
      </c>
      <c r="AI94" s="34">
        <f>PXIL!J94</f>
        <v>0</v>
      </c>
      <c r="AJ94" s="34">
        <f>PXIL!P94</f>
        <v>0</v>
      </c>
      <c r="AK94" s="34">
        <f>RTM_IEX!J94</f>
        <v>0</v>
      </c>
      <c r="AL94" s="34">
        <f>RTM_IEX!P94</f>
        <v>-15</v>
      </c>
      <c r="AM94" s="34">
        <f>RTM_PXI!J94</f>
        <v>0</v>
      </c>
      <c r="AN94" s="34">
        <f>RTM_PXI!P94</f>
        <v>0</v>
      </c>
      <c r="AO94" s="148">
        <f>GDAM_IEX!J94</f>
        <v>0</v>
      </c>
      <c r="AP94" s="148">
        <f>GDAM_IEX!P94</f>
        <v>0</v>
      </c>
      <c r="AQ94" s="148">
        <f>GDAM_PXI!J94</f>
        <v>0</v>
      </c>
      <c r="AR94" s="148">
        <f>GDAM_PXI!P94</f>
        <v>0</v>
      </c>
      <c r="AS94">
        <f>HPX!J94</f>
        <v>0</v>
      </c>
      <c r="AT94">
        <f>HPX!P94</f>
        <v>0</v>
      </c>
    </row>
    <row r="95" spans="1:46">
      <c r="A95" t="s">
        <v>137</v>
      </c>
      <c r="D95">
        <f>TWEPL!R95</f>
        <v>7.7632200000000005</v>
      </c>
      <c r="E95">
        <f>GT_NG!T95</f>
        <v>10.587026116259478</v>
      </c>
      <c r="F95">
        <f>GT_Spot!T95</f>
        <v>0</v>
      </c>
      <c r="G95">
        <f>PPCL_NG!T95</f>
        <v>0</v>
      </c>
      <c r="H95">
        <f>PPCL_Spot!T95</f>
        <v>0</v>
      </c>
      <c r="I95">
        <f>Bawana_NG!T95</f>
        <v>58.397300171050809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TPDDL_ISGS_exbus!DM95</f>
        <v>327.11088306961955</v>
      </c>
      <c r="P95" s="36">
        <v>52.87</v>
      </c>
      <c r="Q95" s="36">
        <v>6.7299999999999995</v>
      </c>
      <c r="R95" s="38">
        <v>0</v>
      </c>
      <c r="S95" s="38">
        <v>0</v>
      </c>
      <c r="T95" s="37">
        <f>SUMPRODUCT(LTA!J95:AN95,LTA!J$101:AN$101,LTA!J$105:AN$105)</f>
        <v>0</v>
      </c>
      <c r="U95" s="37">
        <f>SUMPRODUCT(LTA!J95:AN95,LTA!J$102:AN$102,LTA!J$105:AN$105)</f>
        <v>227.91</v>
      </c>
      <c r="V95" s="66">
        <f>SUMPRODUCT(MTOA!B95:G95,MTOA!B$102:G$102,MTOA!B$105:G$105)</f>
        <v>0</v>
      </c>
      <c r="W95" s="66">
        <f>SUMPRODUCT(MTOA!B95:G95,MTOA!B$101:G$101,MTOA!B$105:G$105)</f>
        <v>0</v>
      </c>
      <c r="X95">
        <v>0</v>
      </c>
      <c r="Y95" s="34">
        <f>IEX!J95</f>
        <v>0</v>
      </c>
      <c r="Z95" s="34">
        <f>IEX!P95</f>
        <v>0</v>
      </c>
      <c r="AA95" s="75">
        <f>STOA!J95</f>
        <v>2.2000000000000002</v>
      </c>
      <c r="AB95" s="75">
        <f>-STOA!P95</f>
        <v>0</v>
      </c>
      <c r="AC95">
        <f t="shared" si="3"/>
        <v>5.8259748065982109</v>
      </c>
      <c r="AD95">
        <f t="shared" si="4"/>
        <v>687.74245455033167</v>
      </c>
      <c r="AE95">
        <f>'IDT-1'!F95</f>
        <v>0</v>
      </c>
      <c r="AF95" s="24"/>
      <c r="AG95">
        <f t="shared" si="5"/>
        <v>687.74245455033167</v>
      </c>
      <c r="AI95" s="34">
        <f>PXIL!J95</f>
        <v>0</v>
      </c>
      <c r="AJ95" s="34">
        <f>PXIL!P95</f>
        <v>0</v>
      </c>
      <c r="AK95" s="34">
        <f>RTM_IEX!J95</f>
        <v>0</v>
      </c>
      <c r="AL95" s="34">
        <f>RTM_IEX!P95</f>
        <v>0</v>
      </c>
      <c r="AM95" s="34">
        <f>RTM_PXI!J95</f>
        <v>0</v>
      </c>
      <c r="AN95" s="34">
        <f>RTM_PXI!P95</f>
        <v>0</v>
      </c>
      <c r="AO95" s="148">
        <f>GDAM_IEX!J95</f>
        <v>0</v>
      </c>
      <c r="AP95" s="148">
        <f>GDAM_IEX!P95</f>
        <v>0</v>
      </c>
      <c r="AQ95" s="148">
        <f>GDAM_PXI!J95</f>
        <v>0</v>
      </c>
      <c r="AR95" s="148">
        <f>GDAM_PXI!P95</f>
        <v>0</v>
      </c>
      <c r="AS95">
        <f>HPX!J95</f>
        <v>0</v>
      </c>
      <c r="AT95">
        <f>HPX!P95</f>
        <v>0</v>
      </c>
    </row>
    <row r="96" spans="1:46">
      <c r="A96" t="s">
        <v>138</v>
      </c>
      <c r="D96">
        <f>TWEPL!R96</f>
        <v>7.7632200000000005</v>
      </c>
      <c r="E96">
        <f>GT_NG!T96</f>
        <v>10.587026116259478</v>
      </c>
      <c r="F96">
        <f>GT_Spot!T96</f>
        <v>0</v>
      </c>
      <c r="G96">
        <f>PPCL_NG!T96</f>
        <v>0</v>
      </c>
      <c r="H96">
        <f>PPCL_Spot!T96</f>
        <v>0</v>
      </c>
      <c r="I96">
        <f>Bawana_NG!T96</f>
        <v>58.397300171050809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TPDDL_ISGS_exbus!DM96</f>
        <v>327.11089342098643</v>
      </c>
      <c r="P96" s="36">
        <v>28.84</v>
      </c>
      <c r="Q96" s="36">
        <v>6.7299999999999995</v>
      </c>
      <c r="R96" s="38">
        <v>0</v>
      </c>
      <c r="S96" s="38">
        <v>0</v>
      </c>
      <c r="T96" s="37">
        <f>SUMPRODUCT(LTA!J96:AN96,LTA!J$101:AN$101,LTA!J$105:AN$105)</f>
        <v>0</v>
      </c>
      <c r="U96" s="37">
        <f>SUMPRODUCT(LTA!J96:AN96,LTA!J$102:AN$102,LTA!J$105:AN$105)</f>
        <v>227.91</v>
      </c>
      <c r="V96" s="66">
        <f>SUMPRODUCT(MTOA!B96:G96,MTOA!B$102:G$102,MTOA!B$105:G$105)</f>
        <v>0</v>
      </c>
      <c r="W96" s="66">
        <f>SUMPRODUCT(MTOA!B96:G96,MTOA!B$101:G$101,MTOA!B$105:G$105)</f>
        <v>0</v>
      </c>
      <c r="X96">
        <v>0</v>
      </c>
      <c r="Y96" s="34">
        <f>IEX!J96</f>
        <v>0</v>
      </c>
      <c r="Z96" s="34">
        <f>IEX!P96</f>
        <v>0</v>
      </c>
      <c r="AA96" s="75">
        <f>STOA!J96</f>
        <v>2.2000000000000002</v>
      </c>
      <c r="AB96" s="75">
        <f>-STOA!P96</f>
        <v>0</v>
      </c>
      <c r="AC96">
        <f t="shared" si="3"/>
        <v>5.6241228935496927</v>
      </c>
      <c r="AD96">
        <f t="shared" si="4"/>
        <v>663.91431681474705</v>
      </c>
      <c r="AE96">
        <f>'IDT-1'!F96</f>
        <v>0</v>
      </c>
      <c r="AF96" s="24"/>
      <c r="AG96">
        <f t="shared" si="5"/>
        <v>663.91431681474705</v>
      </c>
      <c r="AI96" s="34">
        <f>PXIL!J96</f>
        <v>0</v>
      </c>
      <c r="AJ96" s="34">
        <f>PXIL!P96</f>
        <v>0</v>
      </c>
      <c r="AK96" s="34">
        <f>RTM_IEX!J96</f>
        <v>0</v>
      </c>
      <c r="AL96" s="34">
        <f>RTM_IEX!P96</f>
        <v>0</v>
      </c>
      <c r="AM96" s="34">
        <f>RTM_PXI!J96</f>
        <v>0</v>
      </c>
      <c r="AN96" s="34">
        <f>RTM_PXI!P96</f>
        <v>0</v>
      </c>
      <c r="AO96" s="148">
        <f>GDAM_IEX!J96</f>
        <v>0</v>
      </c>
      <c r="AP96" s="148">
        <f>GDAM_IEX!P96</f>
        <v>0</v>
      </c>
      <c r="AQ96" s="148">
        <f>GDAM_PXI!J96</f>
        <v>0</v>
      </c>
      <c r="AR96" s="148">
        <f>GDAM_PXI!P96</f>
        <v>0</v>
      </c>
      <c r="AS96">
        <f>HPX!J96</f>
        <v>0</v>
      </c>
      <c r="AT96">
        <f>HPX!P96</f>
        <v>0</v>
      </c>
    </row>
    <row r="97" spans="1:46">
      <c r="A97" t="s">
        <v>139</v>
      </c>
      <c r="D97">
        <f>TWEPL!R97</f>
        <v>7.7632200000000005</v>
      </c>
      <c r="E97">
        <f>GT_NG!T97</f>
        <v>10.587026116259478</v>
      </c>
      <c r="F97">
        <f>GT_Spot!T97</f>
        <v>0</v>
      </c>
      <c r="G97">
        <f>PPCL_NG!T97</f>
        <v>0</v>
      </c>
      <c r="H97">
        <f>PPCL_Spot!T97</f>
        <v>0</v>
      </c>
      <c r="I97">
        <f>Bawana_NG!T97</f>
        <v>58.397300171050809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TPDDL_ISGS_exbus!DM97</f>
        <v>327.11088062070849</v>
      </c>
      <c r="P97" s="36">
        <v>19.23</v>
      </c>
      <c r="Q97" s="36">
        <v>6.7299999999999995</v>
      </c>
      <c r="R97" s="38">
        <v>0</v>
      </c>
      <c r="S97" s="38">
        <v>0</v>
      </c>
      <c r="T97" s="37">
        <f>SUMPRODUCT(LTA!J97:AN97,LTA!J$101:AN$101,LTA!J$105:AN$105)</f>
        <v>0</v>
      </c>
      <c r="U97" s="37">
        <f>SUMPRODUCT(LTA!J97:AN97,LTA!J$102:AN$102,LTA!J$105:AN$105)</f>
        <v>227.91</v>
      </c>
      <c r="V97" s="66">
        <f>SUMPRODUCT(MTOA!B97:G97,MTOA!B$102:G$102,MTOA!B$105:G$105)</f>
        <v>0</v>
      </c>
      <c r="W97" s="66">
        <f>SUMPRODUCT(MTOA!B97:G97,MTOA!B$101:G$101,MTOA!B$105:G$105)</f>
        <v>0</v>
      </c>
      <c r="X97">
        <v>0</v>
      </c>
      <c r="Y97" s="34">
        <f>IEX!J97</f>
        <v>0</v>
      </c>
      <c r="Z97" s="34">
        <f>IEX!P97</f>
        <v>0</v>
      </c>
      <c r="AA97" s="75">
        <f>STOA!J97</f>
        <v>2.2000000000000002</v>
      </c>
      <c r="AB97" s="75">
        <f>-STOA!P97</f>
        <v>0</v>
      </c>
      <c r="AC97">
        <f t="shared" si="3"/>
        <v>5.5433987860273586</v>
      </c>
      <c r="AD97">
        <f t="shared" si="4"/>
        <v>654.38502812199147</v>
      </c>
      <c r="AE97">
        <f>'IDT-1'!F97</f>
        <v>0</v>
      </c>
      <c r="AF97" s="24"/>
      <c r="AG97">
        <f t="shared" si="5"/>
        <v>654.38502812199147</v>
      </c>
      <c r="AI97" s="34">
        <f>PXIL!J97</f>
        <v>0</v>
      </c>
      <c r="AJ97" s="34">
        <f>PXIL!P97</f>
        <v>0</v>
      </c>
      <c r="AK97" s="34">
        <f>RTM_IEX!J97</f>
        <v>0</v>
      </c>
      <c r="AL97" s="34">
        <f>RTM_IEX!P97</f>
        <v>0</v>
      </c>
      <c r="AM97" s="34">
        <f>RTM_PXI!J97</f>
        <v>0</v>
      </c>
      <c r="AN97" s="34">
        <f>RTM_PXI!P97</f>
        <v>0</v>
      </c>
      <c r="AO97" s="148">
        <f>GDAM_IEX!J97</f>
        <v>0</v>
      </c>
      <c r="AP97" s="148">
        <f>GDAM_IEX!P97</f>
        <v>0</v>
      </c>
      <c r="AQ97" s="148">
        <f>GDAM_PXI!J97</f>
        <v>0</v>
      </c>
      <c r="AR97" s="148">
        <f>GDAM_PXI!P97</f>
        <v>0</v>
      </c>
      <c r="AS97">
        <f>HPX!J97</f>
        <v>0</v>
      </c>
      <c r="AT97">
        <f>HPX!P97</f>
        <v>0</v>
      </c>
    </row>
    <row r="98" spans="1:46">
      <c r="A98" t="s">
        <v>140</v>
      </c>
      <c r="D98">
        <f>TWEPL!R98</f>
        <v>7.7632200000000005</v>
      </c>
      <c r="E98">
        <f>GT_NG!T98</f>
        <v>10.587026116259478</v>
      </c>
      <c r="F98">
        <f>GT_Spot!T98</f>
        <v>0</v>
      </c>
      <c r="G98">
        <f>PPCL_NG!T98</f>
        <v>0</v>
      </c>
      <c r="H98">
        <f>PPCL_Spot!T98</f>
        <v>0</v>
      </c>
      <c r="I98">
        <f>Bawana_NG!T98</f>
        <v>58.397300171050809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TPDDL_ISGS_exbus!DM98</f>
        <v>327.52358341410525</v>
      </c>
      <c r="P98" s="36">
        <v>19.23</v>
      </c>
      <c r="Q98" s="36">
        <v>6.7299999999999995</v>
      </c>
      <c r="R98" s="38">
        <v>0</v>
      </c>
      <c r="S98" s="38">
        <v>0</v>
      </c>
      <c r="T98" s="37">
        <f>SUMPRODUCT(LTA!J98:AN98,LTA!J$101:AN$101,LTA!J$105:AN$105)</f>
        <v>0</v>
      </c>
      <c r="U98" s="37">
        <f>SUMPRODUCT(LTA!J98:AN98,LTA!J$102:AN$102,LTA!J$105:AN$105)</f>
        <v>227.91</v>
      </c>
      <c r="V98" s="66">
        <f>SUMPRODUCT(MTOA!B98:G98,MTOA!B$102:G$102,MTOA!B$105:G$105)</f>
        <v>0</v>
      </c>
      <c r="W98" s="66">
        <f>SUMPRODUCT(MTOA!B98:G98,MTOA!B$101:G$101,MTOA!B$105:G$105)</f>
        <v>0</v>
      </c>
      <c r="X98">
        <v>0</v>
      </c>
      <c r="Y98" s="34">
        <f>IEX!J98</f>
        <v>0</v>
      </c>
      <c r="Z98" s="34">
        <f>IEX!P98</f>
        <v>0</v>
      </c>
      <c r="AA98" s="75">
        <f>STOA!J98</f>
        <v>2.2000000000000002</v>
      </c>
      <c r="AB98" s="75">
        <f>-STOA!P98</f>
        <v>0</v>
      </c>
      <c r="AC98">
        <f t="shared" si="3"/>
        <v>5.6993463285398942</v>
      </c>
      <c r="AD98">
        <f t="shared" si="4"/>
        <v>636.64178337287569</v>
      </c>
      <c r="AE98">
        <f>'IDT-1'!F98</f>
        <v>0</v>
      </c>
      <c r="AF98" s="24"/>
      <c r="AG98">
        <f t="shared" si="5"/>
        <v>636.64178337287569</v>
      </c>
      <c r="AI98" s="34">
        <f>PXIL!J98</f>
        <v>0</v>
      </c>
      <c r="AJ98" s="34">
        <f>PXIL!P98</f>
        <v>0</v>
      </c>
      <c r="AK98" s="34">
        <f>RTM_IEX!J98</f>
        <v>0</v>
      </c>
      <c r="AL98" s="34">
        <f>RTM_IEX!P98</f>
        <v>-18</v>
      </c>
      <c r="AM98" s="34">
        <f>RTM_PXI!J98</f>
        <v>0</v>
      </c>
      <c r="AN98" s="34">
        <f>RTM_PXI!P98</f>
        <v>0</v>
      </c>
      <c r="AO98" s="148">
        <f>GDAM_IEX!J98</f>
        <v>0</v>
      </c>
      <c r="AP98" s="148">
        <f>GDAM_IEX!P98</f>
        <v>0</v>
      </c>
      <c r="AQ98" s="148">
        <f>GDAM_PXI!J98</f>
        <v>0</v>
      </c>
      <c r="AR98" s="148">
        <f>GDAM_PXI!P98</f>
        <v>0</v>
      </c>
      <c r="AS98">
        <f>HPX!J98</f>
        <v>0</v>
      </c>
      <c r="AT98">
        <f>HPX!P98</f>
        <v>0</v>
      </c>
    </row>
    <row r="99" spans="1:46">
      <c r="A99" t="s">
        <v>141</v>
      </c>
      <c r="C99">
        <f t="shared" ref="C99:AT99" si="6">SUM(C3:C98)/4000</f>
        <v>0</v>
      </c>
      <c r="D99">
        <f t="shared" si="6"/>
        <v>0.18566282250000021</v>
      </c>
      <c r="E99">
        <f t="shared" si="6"/>
        <v>0.2130174869743145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1.411192093717003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9.212017845570827</v>
      </c>
      <c r="P99" s="36">
        <f t="shared" si="6"/>
        <v>1.4004401584827235</v>
      </c>
      <c r="Q99" s="36">
        <f t="shared" si="6"/>
        <v>0.3746704219969702</v>
      </c>
      <c r="R99" s="38">
        <f>SUM(R3:R98)/4000</f>
        <v>0.19819257440916654</v>
      </c>
      <c r="S99" s="38">
        <f t="shared" si="6"/>
        <v>0</v>
      </c>
      <c r="T99" s="37">
        <f t="shared" si="6"/>
        <v>0.66593749999999996</v>
      </c>
      <c r="U99" s="37">
        <f t="shared" si="6"/>
        <v>8.3530110267500017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-4.7750000000000001E-2</v>
      </c>
      <c r="AA99" s="75">
        <f t="shared" si="6"/>
        <v>5.379999999999998E-2</v>
      </c>
      <c r="AB99" s="75">
        <f t="shared" si="6"/>
        <v>0</v>
      </c>
      <c r="AC99">
        <f t="shared" si="6"/>
        <v>0.18946078501635322</v>
      </c>
      <c r="AD99">
        <f t="shared" si="6"/>
        <v>21.815013645384663</v>
      </c>
      <c r="AE99">
        <f t="shared" si="6"/>
        <v>-0.55489274999999993</v>
      </c>
      <c r="AG99">
        <f t="shared" si="6"/>
        <v>21.260120895384652</v>
      </c>
      <c r="AI99">
        <f t="shared" si="6"/>
        <v>0</v>
      </c>
      <c r="AJ99">
        <f t="shared" si="6"/>
        <v>0</v>
      </c>
      <c r="AK99">
        <f t="shared" si="6"/>
        <v>0.21053249999999996</v>
      </c>
      <c r="AL99">
        <f t="shared" si="6"/>
        <v>-0.22625000000000001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</sheetData>
  <mergeCells count="38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R1:R2"/>
    <mergeCell ref="S1:S2"/>
    <mergeCell ref="G1:G2"/>
    <mergeCell ref="H1:H2"/>
    <mergeCell ref="I1:I2"/>
    <mergeCell ref="J1:J2"/>
    <mergeCell ref="K1:K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Z89" activePane="bottomRight" state="frozen"/>
      <selection activeCell="M3" sqref="M3:M98"/>
      <selection pane="topRight" activeCell="M3" sqref="M3:M98"/>
      <selection pane="bottomLeft" activeCell="M3" sqref="M3:M98"/>
      <selection pane="bottomRight" activeCell="AT101" sqref="AT101:AU102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190">
        <f>Allocation_SG!A1</f>
        <v>45269</v>
      </c>
      <c r="B1" s="215"/>
      <c r="C1" s="215"/>
      <c r="D1" s="226" t="s">
        <v>434</v>
      </c>
      <c r="E1" s="215" t="s">
        <v>188</v>
      </c>
      <c r="F1" s="215" t="s">
        <v>189</v>
      </c>
      <c r="G1" s="215" t="s">
        <v>186</v>
      </c>
      <c r="H1" s="215" t="s">
        <v>187</v>
      </c>
      <c r="I1" s="215" t="s">
        <v>190</v>
      </c>
      <c r="J1" s="215" t="s">
        <v>192</v>
      </c>
      <c r="K1" s="215" t="s">
        <v>281</v>
      </c>
      <c r="L1" s="215" t="s">
        <v>196</v>
      </c>
      <c r="M1" s="215" t="s">
        <v>197</v>
      </c>
      <c r="N1" s="215" t="s">
        <v>198</v>
      </c>
      <c r="O1" s="215" t="s">
        <v>193</v>
      </c>
      <c r="P1" s="223" t="s">
        <v>143</v>
      </c>
      <c r="Q1" s="223" t="s">
        <v>144</v>
      </c>
      <c r="R1" s="227" t="s">
        <v>314</v>
      </c>
      <c r="S1" s="227" t="s">
        <v>452</v>
      </c>
      <c r="T1" s="40" t="s">
        <v>282</v>
      </c>
      <c r="U1" s="224" t="s">
        <v>283</v>
      </c>
      <c r="V1" s="65" t="s">
        <v>295</v>
      </c>
      <c r="W1" s="65" t="s">
        <v>282</v>
      </c>
      <c r="X1" s="215" t="s">
        <v>313</v>
      </c>
      <c r="Y1" s="221" t="s">
        <v>218</v>
      </c>
      <c r="Z1" s="221" t="s">
        <v>219</v>
      </c>
      <c r="AA1" s="225" t="s">
        <v>194</v>
      </c>
      <c r="AB1" s="225" t="s">
        <v>195</v>
      </c>
      <c r="AC1" s="25" t="s">
        <v>185</v>
      </c>
      <c r="AD1" s="215" t="s">
        <v>142</v>
      </c>
      <c r="AG1" s="215" t="s">
        <v>272</v>
      </c>
      <c r="AI1" s="221" t="s">
        <v>352</v>
      </c>
      <c r="AJ1" s="221" t="s">
        <v>353</v>
      </c>
      <c r="AK1" s="221" t="s">
        <v>354</v>
      </c>
      <c r="AL1" s="221" t="s">
        <v>355</v>
      </c>
      <c r="AM1" s="221" t="s">
        <v>356</v>
      </c>
      <c r="AN1" s="221" t="s">
        <v>357</v>
      </c>
      <c r="AO1" s="228" t="s">
        <v>373</v>
      </c>
      <c r="AP1" s="228" t="s">
        <v>374</v>
      </c>
      <c r="AQ1" s="228" t="s">
        <v>375</v>
      </c>
      <c r="AR1" s="228" t="s">
        <v>376</v>
      </c>
      <c r="AS1" s="221" t="s">
        <v>525</v>
      </c>
      <c r="AT1" s="221" t="s">
        <v>526</v>
      </c>
    </row>
    <row r="2" spans="1:46">
      <c r="A2" s="25" t="s">
        <v>44</v>
      </c>
      <c r="B2" s="215"/>
      <c r="C2" s="215"/>
      <c r="D2" s="226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23"/>
      <c r="Q2" s="223"/>
      <c r="R2" s="227"/>
      <c r="S2" s="227"/>
      <c r="T2" s="40" t="s">
        <v>294</v>
      </c>
      <c r="U2" s="224"/>
      <c r="V2" s="65" t="s">
        <v>284</v>
      </c>
      <c r="W2" s="65" t="s">
        <v>284</v>
      </c>
      <c r="X2" s="215"/>
      <c r="Y2" s="221"/>
      <c r="Z2" s="221"/>
      <c r="AA2" s="225"/>
      <c r="AB2" s="225"/>
      <c r="AC2" s="25">
        <f>Losses!B3</f>
        <v>8.3999999999999995E-3</v>
      </c>
      <c r="AD2" s="215"/>
      <c r="AE2" t="s">
        <v>270</v>
      </c>
      <c r="AG2" s="215"/>
      <c r="AI2" s="221"/>
      <c r="AJ2" s="221"/>
      <c r="AK2" s="221"/>
      <c r="AL2" s="221"/>
      <c r="AM2" s="221"/>
      <c r="AN2" s="221"/>
      <c r="AO2" s="228"/>
      <c r="AP2" s="228"/>
      <c r="AQ2" s="228"/>
      <c r="AR2" s="228"/>
      <c r="AS2" s="221"/>
      <c r="AT2" s="221"/>
    </row>
    <row r="3" spans="1:46">
      <c r="A3" t="s">
        <v>45</v>
      </c>
      <c r="D3">
        <f>TWEPL!S3</f>
        <v>1.2393000000000001</v>
      </c>
      <c r="E3">
        <f>GT_NG!S3</f>
        <v>1.4676554498902707</v>
      </c>
      <c r="F3">
        <f>GT_Spot!S3</f>
        <v>0</v>
      </c>
      <c r="G3">
        <f>PPCL_NG!S3</f>
        <v>0</v>
      </c>
      <c r="H3">
        <f>PPCL_Spot!S3</f>
        <v>0</v>
      </c>
      <c r="I3">
        <f>Bawana_NG!S3</f>
        <v>14.770462478588954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NDMC_ISGS_exbus!DM3</f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SUMPRODUCT(LTA!J3:AN3,LTA!J$101:AN$101,LTA!J$106:AN$106)</f>
        <v>0</v>
      </c>
      <c r="U3" s="37">
        <f>SUMPRODUCT(LTA!J3:AN3,LTA!J$102:AN$102,LTA!J$106:AN$106)</f>
        <v>0</v>
      </c>
      <c r="V3" s="66">
        <f>SUMPRODUCT(MTOA!B3:G3,MTOA!B$102:G$102,MTOA!B$106:G$106)</f>
        <v>0</v>
      </c>
      <c r="W3" s="66">
        <f>SUMPRODUCT(MTOA!B3:G3,MTOA!B$101:G$101,MTOA!B$106:G$106)</f>
        <v>0</v>
      </c>
      <c r="X3">
        <v>0</v>
      </c>
      <c r="Y3" s="34">
        <f>IEX!K3</f>
        <v>0</v>
      </c>
      <c r="Z3" s="34">
        <f>IEX!Q3</f>
        <v>0</v>
      </c>
      <c r="AA3" s="75">
        <f>STOA!K3</f>
        <v>0</v>
      </c>
      <c r="AB3" s="75">
        <f>-STOA!Q3</f>
        <v>0</v>
      </c>
      <c r="AC3">
        <f>SUMIF(B3:AB3,"&gt;0")*$AC$2-SUMIF(B3:AB3,"&lt;0")*($AC$2/(1-$AC$2))+SUMIF(AI3:AR3,"&gt;0")*$AC$2-SUMIF(AI3:AR3,"&lt;0")*($AC$2/(1-$AC$2))</f>
        <v>0.72817431059922533</v>
      </c>
      <c r="AD3">
        <f>SUM(B3:AB3,AI3:AR3)-AC3</f>
        <v>85.959243617879991</v>
      </c>
      <c r="AE3">
        <f>'IDT-1'!E3</f>
        <v>0</v>
      </c>
      <c r="AF3" s="24"/>
      <c r="AG3">
        <f>SUM(AD3:AF3)</f>
        <v>85.959243617879991</v>
      </c>
      <c r="AI3" s="34">
        <f>PXIL!K3</f>
        <v>0</v>
      </c>
      <c r="AJ3" s="34">
        <f>PXIL!Q3</f>
        <v>0</v>
      </c>
      <c r="AK3" s="34">
        <f>RTM_IEX!K3</f>
        <v>0</v>
      </c>
      <c r="AL3" s="34">
        <f>RTM_IEX!Q3</f>
        <v>0</v>
      </c>
      <c r="AM3" s="34">
        <f>RTM_PXI!K3</f>
        <v>0</v>
      </c>
      <c r="AN3" s="34">
        <f>RTM_PXI!Q3</f>
        <v>0</v>
      </c>
      <c r="AO3" s="148">
        <f>GDAM_IEX!K3</f>
        <v>69.209999999999994</v>
      </c>
      <c r="AP3" s="148">
        <f>GDAM_IEX!Q3</f>
        <v>0</v>
      </c>
      <c r="AQ3" s="148">
        <f>GDAM_PXI!K3</f>
        <v>0</v>
      </c>
      <c r="AR3" s="148">
        <f>GDAM_PXI!Q3</f>
        <v>0</v>
      </c>
      <c r="AS3">
        <f>HPX!K3</f>
        <v>0</v>
      </c>
      <c r="AT3">
        <f>HPX!Q3</f>
        <v>0</v>
      </c>
    </row>
    <row r="4" spans="1:46">
      <c r="A4" t="s">
        <v>46</v>
      </c>
      <c r="D4">
        <f>TWEPL!S4</f>
        <v>1.2393000000000001</v>
      </c>
      <c r="E4">
        <f>GT_NG!S4</f>
        <v>1.4676554498902707</v>
      </c>
      <c r="F4">
        <f>GT_Spot!S4</f>
        <v>0</v>
      </c>
      <c r="G4">
        <f>PPCL_NG!S4</f>
        <v>0</v>
      </c>
      <c r="H4">
        <f>PPCL_Spot!S4</f>
        <v>0</v>
      </c>
      <c r="I4">
        <f>Bawana_NG!S4</f>
        <v>14.770462478588954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NDMC_ISGS_exbus!DM4</f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SUMPRODUCT(LTA!J4:AN4,LTA!J$101:AN$101,LTA!J$106:AN$106)</f>
        <v>0</v>
      </c>
      <c r="U4" s="37">
        <f>SUMPRODUCT(LTA!J4:AN4,LTA!J$102:AN$102,LTA!J$106:AN$106)</f>
        <v>0</v>
      </c>
      <c r="V4" s="66">
        <f>SUMPRODUCT(MTOA!B4:G4,MTOA!B$102:G$102,MTOA!B$106:G$106)</f>
        <v>0</v>
      </c>
      <c r="W4" s="66">
        <f>SUMPRODUCT(MTOA!B4:G4,MTOA!B$101:G$101,MTOA!B$106:G$106)</f>
        <v>0</v>
      </c>
      <c r="X4">
        <v>0</v>
      </c>
      <c r="Y4" s="34">
        <f>IEX!K4</f>
        <v>0</v>
      </c>
      <c r="Z4" s="34">
        <f>IEX!Q4</f>
        <v>0</v>
      </c>
      <c r="AA4" s="75">
        <f>STOA!K4</f>
        <v>0</v>
      </c>
      <c r="AB4" s="75">
        <f>-STOA!Q4</f>
        <v>0</v>
      </c>
      <c r="AC4">
        <f t="shared" ref="AC4:AC67" si="0">SUMIF(B4:AB4,"&gt;0")*$AC$2-SUMIF(B4:AB4,"&lt;0")*($AC$2/(1-$AC$2))+SUMIF(AI4:AR4,"&gt;0")*$AC$2-SUMIF(AI4:AR4,"&lt;0")*($AC$2/(1-$AC$2))</f>
        <v>0.70398231059922545</v>
      </c>
      <c r="AD4">
        <f t="shared" ref="AD4:AD67" si="1">SUM(B4:AB4,AI4:AR4)-AC4</f>
        <v>83.103435617879995</v>
      </c>
      <c r="AE4">
        <f>'IDT-1'!E4</f>
        <v>0</v>
      </c>
      <c r="AF4" s="24"/>
      <c r="AG4">
        <f t="shared" ref="AG4:AG67" si="2">SUM(AD4:AF4)</f>
        <v>83.103435617879995</v>
      </c>
      <c r="AI4" s="34">
        <f>PXIL!K4</f>
        <v>0</v>
      </c>
      <c r="AJ4" s="34">
        <f>PXIL!Q4</f>
        <v>0</v>
      </c>
      <c r="AK4" s="34">
        <f>RTM_IEX!K4</f>
        <v>0</v>
      </c>
      <c r="AL4" s="34">
        <f>RTM_IEX!Q4</f>
        <v>0</v>
      </c>
      <c r="AM4" s="34">
        <f>RTM_PXI!K4</f>
        <v>0</v>
      </c>
      <c r="AN4" s="34">
        <f>RTM_PXI!Q4</f>
        <v>0</v>
      </c>
      <c r="AO4" s="148">
        <f>GDAM_IEX!K4</f>
        <v>66.33</v>
      </c>
      <c r="AP4" s="148">
        <f>GDAM_IEX!Q4</f>
        <v>0</v>
      </c>
      <c r="AQ4" s="148">
        <f>GDAM_PXI!K4</f>
        <v>0</v>
      </c>
      <c r="AR4" s="148">
        <f>GDAM_PXI!Q4</f>
        <v>0</v>
      </c>
      <c r="AS4">
        <f>HPX!K4</f>
        <v>0</v>
      </c>
      <c r="AT4">
        <f>HPX!Q4</f>
        <v>0</v>
      </c>
    </row>
    <row r="5" spans="1:46">
      <c r="A5" t="s">
        <v>47</v>
      </c>
      <c r="D5">
        <f>TWEPL!S5</f>
        <v>1.2393000000000001</v>
      </c>
      <c r="E5">
        <f>GT_NG!S5</f>
        <v>1.5041697147037312</v>
      </c>
      <c r="F5">
        <f>GT_Spot!S5</f>
        <v>0</v>
      </c>
      <c r="G5">
        <f>PPCL_NG!S5</f>
        <v>0</v>
      </c>
      <c r="H5">
        <f>PPCL_Spot!S5</f>
        <v>0</v>
      </c>
      <c r="I5">
        <f>Bawana_NG!S5</f>
        <v>19.690911531873521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NDMC_ISGS_exbus!DM5</f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SUMPRODUCT(LTA!J5:AN5,LTA!J$101:AN$101,LTA!J$106:AN$106)</f>
        <v>0</v>
      </c>
      <c r="U5" s="37">
        <f>SUMPRODUCT(LTA!J5:AN5,LTA!J$102:AN$102,LTA!J$106:AN$106)</f>
        <v>0</v>
      </c>
      <c r="V5" s="66">
        <f>SUMPRODUCT(MTOA!B5:G5,MTOA!B$102:G$102,MTOA!B$106:G$106)</f>
        <v>0</v>
      </c>
      <c r="W5" s="66">
        <f>SUMPRODUCT(MTOA!B5:G5,MTOA!B$101:G$101,MTOA!B$106:G$106)</f>
        <v>0</v>
      </c>
      <c r="X5">
        <v>0</v>
      </c>
      <c r="Y5" s="34">
        <f>IEX!K5</f>
        <v>0</v>
      </c>
      <c r="Z5" s="34">
        <f>IEX!Q5</f>
        <v>0</v>
      </c>
      <c r="AA5" s="75">
        <f>STOA!K5</f>
        <v>0</v>
      </c>
      <c r="AB5" s="75">
        <f>-STOA!Q5</f>
        <v>0</v>
      </c>
      <c r="AC5">
        <f t="shared" si="0"/>
        <v>0.73755680247124888</v>
      </c>
      <c r="AD5">
        <f t="shared" si="1"/>
        <v>87.066824444106018</v>
      </c>
      <c r="AE5">
        <f>'IDT-1'!E5</f>
        <v>0</v>
      </c>
      <c r="AF5" s="24"/>
      <c r="AG5">
        <f t="shared" si="2"/>
        <v>87.066824444106018</v>
      </c>
      <c r="AI5" s="34">
        <f>PXIL!K5</f>
        <v>0</v>
      </c>
      <c r="AJ5" s="34">
        <f>PXIL!Q5</f>
        <v>0</v>
      </c>
      <c r="AK5" s="34">
        <f>RTM_IEX!K5</f>
        <v>0</v>
      </c>
      <c r="AL5" s="34">
        <f>RTM_IEX!Q5</f>
        <v>0</v>
      </c>
      <c r="AM5" s="34">
        <f>RTM_PXI!K5</f>
        <v>0</v>
      </c>
      <c r="AN5" s="34">
        <f>RTM_PXI!Q5</f>
        <v>0</v>
      </c>
      <c r="AO5" s="148">
        <f>GDAM_IEX!K5</f>
        <v>65.37</v>
      </c>
      <c r="AP5" s="148">
        <f>GDAM_IEX!Q5</f>
        <v>0</v>
      </c>
      <c r="AQ5" s="148">
        <f>GDAM_PXI!K5</f>
        <v>0</v>
      </c>
      <c r="AR5" s="148">
        <f>GDAM_PXI!Q5</f>
        <v>0</v>
      </c>
      <c r="AS5">
        <f>HPX!K5</f>
        <v>0</v>
      </c>
      <c r="AT5">
        <f>HPX!Q5</f>
        <v>0</v>
      </c>
    </row>
    <row r="6" spans="1:46">
      <c r="A6" t="s">
        <v>48</v>
      </c>
      <c r="D6">
        <f>TWEPL!S6</f>
        <v>1.2393000000000001</v>
      </c>
      <c r="E6">
        <f>GT_NG!S6</f>
        <v>1.5041697147037312</v>
      </c>
      <c r="F6">
        <f>GT_Spot!S6</f>
        <v>0</v>
      </c>
      <c r="G6">
        <f>PPCL_NG!S6</f>
        <v>0</v>
      </c>
      <c r="H6">
        <f>PPCL_Spot!S6</f>
        <v>0</v>
      </c>
      <c r="I6">
        <f>Bawana_NG!S6</f>
        <v>19.690911531873521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NDMC_ISGS_exbus!DM6</f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SUMPRODUCT(LTA!J6:AN6,LTA!J$101:AN$101,LTA!J$106:AN$106)</f>
        <v>0</v>
      </c>
      <c r="U6" s="37">
        <f>SUMPRODUCT(LTA!J6:AN6,LTA!J$102:AN$102,LTA!J$106:AN$106)</f>
        <v>0</v>
      </c>
      <c r="V6" s="66">
        <f>SUMPRODUCT(MTOA!B6:G6,MTOA!B$102:G$102,MTOA!B$106:G$106)</f>
        <v>0</v>
      </c>
      <c r="W6" s="66">
        <f>SUMPRODUCT(MTOA!B6:G6,MTOA!B$101:G$101,MTOA!B$106:G$106)</f>
        <v>0</v>
      </c>
      <c r="X6">
        <v>0</v>
      </c>
      <c r="Y6" s="34">
        <f>IEX!K6</f>
        <v>0</v>
      </c>
      <c r="Z6" s="34">
        <f>IEX!Q6</f>
        <v>0</v>
      </c>
      <c r="AA6" s="75">
        <f>STOA!K6</f>
        <v>0</v>
      </c>
      <c r="AB6" s="75">
        <f>-STOA!Q6</f>
        <v>0</v>
      </c>
      <c r="AC6">
        <f t="shared" si="0"/>
        <v>0.71328080247124892</v>
      </c>
      <c r="AD6">
        <f t="shared" si="1"/>
        <v>84.201100444106004</v>
      </c>
      <c r="AE6">
        <f>'IDT-1'!E6</f>
        <v>0</v>
      </c>
      <c r="AF6" s="24"/>
      <c r="AG6">
        <f t="shared" si="2"/>
        <v>84.201100444106004</v>
      </c>
      <c r="AI6" s="34">
        <f>PXIL!K6</f>
        <v>0</v>
      </c>
      <c r="AJ6" s="34">
        <f>PXIL!Q6</f>
        <v>0</v>
      </c>
      <c r="AK6" s="34">
        <f>RTM_IEX!K6</f>
        <v>0</v>
      </c>
      <c r="AL6" s="34">
        <f>RTM_IEX!Q6</f>
        <v>0</v>
      </c>
      <c r="AM6" s="34">
        <f>RTM_PXI!K6</f>
        <v>0</v>
      </c>
      <c r="AN6" s="34">
        <f>RTM_PXI!Q6</f>
        <v>0</v>
      </c>
      <c r="AO6" s="148">
        <f>GDAM_IEX!K6</f>
        <v>62.48</v>
      </c>
      <c r="AP6" s="148">
        <f>GDAM_IEX!Q6</f>
        <v>0</v>
      </c>
      <c r="AQ6" s="148">
        <f>GDAM_PXI!K6</f>
        <v>0</v>
      </c>
      <c r="AR6" s="148">
        <f>GDAM_PXI!Q6</f>
        <v>0</v>
      </c>
      <c r="AS6">
        <f>HPX!K6</f>
        <v>0</v>
      </c>
      <c r="AT6">
        <f>HPX!Q6</f>
        <v>0</v>
      </c>
    </row>
    <row r="7" spans="1:46">
      <c r="A7" t="s">
        <v>49</v>
      </c>
      <c r="D7">
        <f>TWEPL!S7</f>
        <v>1.2393000000000001</v>
      </c>
      <c r="E7">
        <f>GT_NG!S7</f>
        <v>1.5041697147037312</v>
      </c>
      <c r="F7">
        <f>GT_Spot!S7</f>
        <v>0</v>
      </c>
      <c r="G7">
        <f>PPCL_NG!S7</f>
        <v>0</v>
      </c>
      <c r="H7">
        <f>PPCL_Spot!S7</f>
        <v>0</v>
      </c>
      <c r="I7">
        <f>Bawana_NG!S7</f>
        <v>19.690911531873521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NDMC_ISGS_exbus!DM7</f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SUMPRODUCT(LTA!J7:AN7,LTA!J$101:AN$101,LTA!J$106:AN$106)</f>
        <v>0</v>
      </c>
      <c r="U7" s="37">
        <f>SUMPRODUCT(LTA!J7:AN7,LTA!J$102:AN$102,LTA!J$106:AN$106)</f>
        <v>0</v>
      </c>
      <c r="V7" s="66">
        <f>SUMPRODUCT(MTOA!B7:G7,MTOA!B$102:G$102,MTOA!B$106:G$106)</f>
        <v>0</v>
      </c>
      <c r="W7" s="66">
        <f>SUMPRODUCT(MTOA!B7:G7,MTOA!B$101:G$101,MTOA!B$106:G$106)</f>
        <v>0</v>
      </c>
      <c r="X7">
        <v>0</v>
      </c>
      <c r="Y7" s="34">
        <f>IEX!K7</f>
        <v>0</v>
      </c>
      <c r="Z7" s="34">
        <f>IEX!Q7</f>
        <v>0</v>
      </c>
      <c r="AA7" s="75">
        <f>STOA!K7</f>
        <v>0</v>
      </c>
      <c r="AB7" s="75">
        <f>-STOA!Q7</f>
        <v>0</v>
      </c>
      <c r="AC7">
        <f t="shared" si="0"/>
        <v>0.70521680247124885</v>
      </c>
      <c r="AD7">
        <f t="shared" si="1"/>
        <v>83.249164444106</v>
      </c>
      <c r="AE7">
        <f>'IDT-1'!E7</f>
        <v>0</v>
      </c>
      <c r="AF7" s="24"/>
      <c r="AG7">
        <f t="shared" si="2"/>
        <v>83.249164444106</v>
      </c>
      <c r="AI7" s="34">
        <f>PXIL!K7</f>
        <v>0</v>
      </c>
      <c r="AJ7" s="34">
        <f>PXIL!Q7</f>
        <v>0</v>
      </c>
      <c r="AK7" s="34">
        <f>RTM_IEX!K7</f>
        <v>0</v>
      </c>
      <c r="AL7" s="34">
        <f>RTM_IEX!Q7</f>
        <v>0</v>
      </c>
      <c r="AM7" s="34">
        <f>RTM_PXI!K7</f>
        <v>0</v>
      </c>
      <c r="AN7" s="34">
        <f>RTM_PXI!Q7</f>
        <v>0</v>
      </c>
      <c r="AO7" s="148">
        <f>GDAM_IEX!K7</f>
        <v>61.52</v>
      </c>
      <c r="AP7" s="148">
        <f>GDAM_IEX!Q7</f>
        <v>0</v>
      </c>
      <c r="AQ7" s="148">
        <f>GDAM_PXI!K7</f>
        <v>0</v>
      </c>
      <c r="AR7" s="148">
        <f>GDAM_PXI!Q7</f>
        <v>0</v>
      </c>
      <c r="AS7">
        <f>HPX!K7</f>
        <v>0</v>
      </c>
      <c r="AT7">
        <f>HPX!Q7</f>
        <v>0</v>
      </c>
    </row>
    <row r="8" spans="1:46">
      <c r="A8" t="s">
        <v>50</v>
      </c>
      <c r="D8">
        <f>TWEPL!S8</f>
        <v>1.2393000000000001</v>
      </c>
      <c r="E8">
        <f>GT_NG!S8</f>
        <v>1.5041697147037312</v>
      </c>
      <c r="F8">
        <f>GT_Spot!S8</f>
        <v>0</v>
      </c>
      <c r="G8">
        <f>PPCL_NG!S8</f>
        <v>0</v>
      </c>
      <c r="H8">
        <f>PPCL_Spot!S8</f>
        <v>0</v>
      </c>
      <c r="I8">
        <f>Bawana_NG!S8</f>
        <v>19.690911531873521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NDMC_ISGS_exbus!DM8</f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SUMPRODUCT(LTA!J8:AN8,LTA!J$101:AN$101,LTA!J$106:AN$106)</f>
        <v>0</v>
      </c>
      <c r="U8" s="37">
        <f>SUMPRODUCT(LTA!J8:AN8,LTA!J$102:AN$102,LTA!J$106:AN$106)</f>
        <v>0</v>
      </c>
      <c r="V8" s="66">
        <f>SUMPRODUCT(MTOA!B8:G8,MTOA!B$102:G$102,MTOA!B$106:G$106)</f>
        <v>0</v>
      </c>
      <c r="W8" s="66">
        <f>SUMPRODUCT(MTOA!B8:G8,MTOA!B$101:G$101,MTOA!B$106:G$106)</f>
        <v>0</v>
      </c>
      <c r="X8">
        <v>0</v>
      </c>
      <c r="Y8" s="34">
        <f>IEX!K8</f>
        <v>0</v>
      </c>
      <c r="Z8" s="34">
        <f>IEX!Q8</f>
        <v>0</v>
      </c>
      <c r="AA8" s="75">
        <f>STOA!K8</f>
        <v>0</v>
      </c>
      <c r="AB8" s="75">
        <f>-STOA!Q8</f>
        <v>0</v>
      </c>
      <c r="AC8">
        <f t="shared" si="0"/>
        <v>0.68102480247124886</v>
      </c>
      <c r="AD8">
        <f t="shared" si="1"/>
        <v>80.393356444106004</v>
      </c>
      <c r="AE8">
        <f>'IDT-1'!E8</f>
        <v>0</v>
      </c>
      <c r="AF8" s="24"/>
      <c r="AG8">
        <f t="shared" si="2"/>
        <v>80.393356444106004</v>
      </c>
      <c r="AI8" s="34">
        <f>PXIL!K8</f>
        <v>0</v>
      </c>
      <c r="AJ8" s="34">
        <f>PXIL!Q8</f>
        <v>0</v>
      </c>
      <c r="AK8" s="34">
        <f>RTM_IEX!K8</f>
        <v>0</v>
      </c>
      <c r="AL8" s="34">
        <f>RTM_IEX!Q8</f>
        <v>0</v>
      </c>
      <c r="AM8" s="34">
        <f>RTM_PXI!K8</f>
        <v>0</v>
      </c>
      <c r="AN8" s="34">
        <f>RTM_PXI!Q8</f>
        <v>0</v>
      </c>
      <c r="AO8" s="148">
        <f>GDAM_IEX!K8</f>
        <v>58.64</v>
      </c>
      <c r="AP8" s="148">
        <f>GDAM_IEX!Q8</f>
        <v>0</v>
      </c>
      <c r="AQ8" s="148">
        <f>GDAM_PXI!K8</f>
        <v>0</v>
      </c>
      <c r="AR8" s="148">
        <f>GDAM_PXI!Q8</f>
        <v>0</v>
      </c>
      <c r="AS8">
        <f>HPX!K8</f>
        <v>0</v>
      </c>
      <c r="AT8">
        <f>HPX!Q8</f>
        <v>0</v>
      </c>
    </row>
    <row r="9" spans="1:46">
      <c r="A9" t="s">
        <v>51</v>
      </c>
      <c r="D9">
        <f>TWEPL!S9</f>
        <v>1.2393000000000001</v>
      </c>
      <c r="E9">
        <f>GT_NG!S9</f>
        <v>1.5041697147037312</v>
      </c>
      <c r="F9">
        <f>GT_Spot!S9</f>
        <v>0</v>
      </c>
      <c r="G9">
        <f>PPCL_NG!S9</f>
        <v>0</v>
      </c>
      <c r="H9">
        <f>PPCL_Spot!S9</f>
        <v>0</v>
      </c>
      <c r="I9">
        <f>Bawana_NG!S9</f>
        <v>19.690911531873521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NDMC_ISGS_exbus!DM9</f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SUMPRODUCT(LTA!J9:AN9,LTA!J$101:AN$101,LTA!J$106:AN$106)</f>
        <v>0</v>
      </c>
      <c r="U9" s="37">
        <f>SUMPRODUCT(LTA!J9:AN9,LTA!J$102:AN$102,LTA!J$106:AN$106)</f>
        <v>0</v>
      </c>
      <c r="V9" s="66">
        <f>SUMPRODUCT(MTOA!B9:G9,MTOA!B$102:G$102,MTOA!B$106:G$106)</f>
        <v>0</v>
      </c>
      <c r="W9" s="66">
        <f>SUMPRODUCT(MTOA!B9:G9,MTOA!B$101:G$101,MTOA!B$106:G$106)</f>
        <v>0</v>
      </c>
      <c r="X9">
        <v>0</v>
      </c>
      <c r="Y9" s="34">
        <f>IEX!K9</f>
        <v>0</v>
      </c>
      <c r="Z9" s="34">
        <f>IEX!Q9</f>
        <v>0</v>
      </c>
      <c r="AA9" s="75">
        <f>STOA!K9</f>
        <v>0</v>
      </c>
      <c r="AB9" s="75">
        <f>-STOA!Q9</f>
        <v>0</v>
      </c>
      <c r="AC9">
        <f t="shared" si="0"/>
        <v>0.68908880247124893</v>
      </c>
      <c r="AD9">
        <f t="shared" si="1"/>
        <v>81.345292444106008</v>
      </c>
      <c r="AE9">
        <f>'IDT-1'!E9</f>
        <v>0</v>
      </c>
      <c r="AF9" s="24"/>
      <c r="AG9">
        <f t="shared" si="2"/>
        <v>81.345292444106008</v>
      </c>
      <c r="AI9" s="34">
        <f>PXIL!K9</f>
        <v>0</v>
      </c>
      <c r="AJ9" s="34">
        <f>PXIL!Q9</f>
        <v>0</v>
      </c>
      <c r="AK9" s="34">
        <f>RTM_IEX!K9</f>
        <v>0</v>
      </c>
      <c r="AL9" s="34">
        <f>RTM_IEX!Q9</f>
        <v>0</v>
      </c>
      <c r="AM9" s="34">
        <f>RTM_PXI!K9</f>
        <v>0</v>
      </c>
      <c r="AN9" s="34">
        <f>RTM_PXI!Q9</f>
        <v>0</v>
      </c>
      <c r="AO9" s="148">
        <f>GDAM_IEX!K9</f>
        <v>59.6</v>
      </c>
      <c r="AP9" s="148">
        <f>GDAM_IEX!Q9</f>
        <v>0</v>
      </c>
      <c r="AQ9" s="148">
        <f>GDAM_PXI!K9</f>
        <v>0</v>
      </c>
      <c r="AR9" s="148">
        <f>GDAM_PXI!Q9</f>
        <v>0</v>
      </c>
      <c r="AS9">
        <f>HPX!K9</f>
        <v>0</v>
      </c>
      <c r="AT9">
        <f>HPX!Q9</f>
        <v>0</v>
      </c>
    </row>
    <row r="10" spans="1:46">
      <c r="A10" t="s">
        <v>52</v>
      </c>
      <c r="D10">
        <f>TWEPL!S10</f>
        <v>1.2393000000000001</v>
      </c>
      <c r="E10">
        <f>GT_NG!S10</f>
        <v>1.5041697147037312</v>
      </c>
      <c r="F10">
        <f>GT_Spot!S10</f>
        <v>0</v>
      </c>
      <c r="G10">
        <f>PPCL_NG!S10</f>
        <v>0</v>
      </c>
      <c r="H10">
        <f>PPCL_Spot!S10</f>
        <v>0</v>
      </c>
      <c r="I10">
        <f>Bawana_NG!S10</f>
        <v>19.690911531873521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NDMC_ISGS_exbus!DM10</f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SUMPRODUCT(LTA!J10:AN10,LTA!J$101:AN$101,LTA!J$106:AN$106)</f>
        <v>0</v>
      </c>
      <c r="U10" s="37">
        <f>SUMPRODUCT(LTA!J10:AN10,LTA!J$102:AN$102,LTA!J$106:AN$106)</f>
        <v>0</v>
      </c>
      <c r="V10" s="66">
        <f>SUMPRODUCT(MTOA!B10:G10,MTOA!B$102:G$102,MTOA!B$106:G$106)</f>
        <v>0</v>
      </c>
      <c r="W10" s="66">
        <f>SUMPRODUCT(MTOA!B10:G10,MTOA!B$101:G$101,MTOA!B$106:G$106)</f>
        <v>0</v>
      </c>
      <c r="X10">
        <v>0</v>
      </c>
      <c r="Y10" s="34">
        <f>IEX!K10</f>
        <v>0</v>
      </c>
      <c r="Z10" s="34">
        <f>IEX!Q10</f>
        <v>0</v>
      </c>
      <c r="AA10" s="75">
        <f>STOA!K10</f>
        <v>0</v>
      </c>
      <c r="AB10" s="75">
        <f>-STOA!Q10</f>
        <v>0</v>
      </c>
      <c r="AC10">
        <f t="shared" si="0"/>
        <v>0.68908880247124893</v>
      </c>
      <c r="AD10">
        <f t="shared" si="1"/>
        <v>81.345292444106008</v>
      </c>
      <c r="AE10">
        <f>'IDT-1'!E10</f>
        <v>0</v>
      </c>
      <c r="AF10" s="24"/>
      <c r="AG10">
        <f t="shared" si="2"/>
        <v>81.345292444106008</v>
      </c>
      <c r="AI10" s="34">
        <f>PXIL!K10</f>
        <v>0</v>
      </c>
      <c r="AJ10" s="34">
        <f>PXIL!Q10</f>
        <v>0</v>
      </c>
      <c r="AK10" s="34">
        <f>RTM_IEX!K10</f>
        <v>0</v>
      </c>
      <c r="AL10" s="34">
        <f>RTM_IEX!Q10</f>
        <v>0</v>
      </c>
      <c r="AM10" s="34">
        <f>RTM_PXI!K10</f>
        <v>0</v>
      </c>
      <c r="AN10" s="34">
        <f>RTM_PXI!Q10</f>
        <v>0</v>
      </c>
      <c r="AO10" s="148">
        <f>GDAM_IEX!K10</f>
        <v>59.6</v>
      </c>
      <c r="AP10" s="148">
        <f>GDAM_IEX!Q10</f>
        <v>0</v>
      </c>
      <c r="AQ10" s="148">
        <f>GDAM_PXI!K10</f>
        <v>0</v>
      </c>
      <c r="AR10" s="148">
        <f>GDAM_PXI!Q10</f>
        <v>0</v>
      </c>
      <c r="AS10">
        <f>HPX!K10</f>
        <v>0</v>
      </c>
      <c r="AT10">
        <f>HPX!Q10</f>
        <v>0</v>
      </c>
    </row>
    <row r="11" spans="1:46">
      <c r="A11" t="s">
        <v>53</v>
      </c>
      <c r="D11">
        <f>TWEPL!S11</f>
        <v>1.2393000000000001</v>
      </c>
      <c r="E11">
        <f>GT_NG!S11</f>
        <v>1.5041697147037312</v>
      </c>
      <c r="F11">
        <f>GT_Spot!S11</f>
        <v>0</v>
      </c>
      <c r="G11">
        <f>PPCL_NG!S11</f>
        <v>0</v>
      </c>
      <c r="H11">
        <f>PPCL_Spot!S11</f>
        <v>0</v>
      </c>
      <c r="I11">
        <f>Bawana_NG!S11</f>
        <v>19.690911531873521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NDMC_ISGS_exbus!DM11</f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SUMPRODUCT(LTA!J11:AN11,LTA!J$101:AN$101,LTA!J$106:AN$106)</f>
        <v>0</v>
      </c>
      <c r="U11" s="37">
        <f>SUMPRODUCT(LTA!J11:AN11,LTA!J$102:AN$102,LTA!J$106:AN$106)</f>
        <v>0</v>
      </c>
      <c r="V11" s="66">
        <f>SUMPRODUCT(MTOA!B11:G11,MTOA!B$102:G$102,MTOA!B$106:G$106)</f>
        <v>0</v>
      </c>
      <c r="W11" s="66">
        <f>SUMPRODUCT(MTOA!B11:G11,MTOA!B$101:G$101,MTOA!B$106:G$106)</f>
        <v>0</v>
      </c>
      <c r="X11">
        <v>0</v>
      </c>
      <c r="Y11" s="34">
        <f>IEX!K11</f>
        <v>0</v>
      </c>
      <c r="Z11" s="34">
        <f>IEX!Q11</f>
        <v>0</v>
      </c>
      <c r="AA11" s="75">
        <f>STOA!K11</f>
        <v>0</v>
      </c>
      <c r="AB11" s="75">
        <f>-STOA!Q11</f>
        <v>0</v>
      </c>
      <c r="AC11">
        <f t="shared" si="0"/>
        <v>0.65683280247124887</v>
      </c>
      <c r="AD11">
        <f t="shared" si="1"/>
        <v>77.537548444106008</v>
      </c>
      <c r="AE11">
        <f>'IDT-1'!E11</f>
        <v>0</v>
      </c>
      <c r="AF11" s="24"/>
      <c r="AG11">
        <f t="shared" si="2"/>
        <v>77.537548444106008</v>
      </c>
      <c r="AI11" s="34">
        <f>PXIL!K11</f>
        <v>0</v>
      </c>
      <c r="AJ11" s="34">
        <f>PXIL!Q11</f>
        <v>0</v>
      </c>
      <c r="AK11" s="34">
        <f>RTM_IEX!K11</f>
        <v>0</v>
      </c>
      <c r="AL11" s="34">
        <f>RTM_IEX!Q11</f>
        <v>0</v>
      </c>
      <c r="AM11" s="34">
        <f>RTM_PXI!K11</f>
        <v>0</v>
      </c>
      <c r="AN11" s="34">
        <f>RTM_PXI!Q11</f>
        <v>0</v>
      </c>
      <c r="AO11" s="148">
        <f>GDAM_IEX!K11</f>
        <v>55.76</v>
      </c>
      <c r="AP11" s="148">
        <f>GDAM_IEX!Q11</f>
        <v>0</v>
      </c>
      <c r="AQ11" s="148">
        <f>GDAM_PXI!K11</f>
        <v>0</v>
      </c>
      <c r="AR11" s="148">
        <f>GDAM_PXI!Q11</f>
        <v>0</v>
      </c>
      <c r="AS11">
        <f>HPX!K11</f>
        <v>0</v>
      </c>
      <c r="AT11">
        <f>HPX!Q11</f>
        <v>0</v>
      </c>
    </row>
    <row r="12" spans="1:46">
      <c r="A12" t="s">
        <v>54</v>
      </c>
      <c r="D12">
        <f>TWEPL!S12</f>
        <v>1.2393000000000001</v>
      </c>
      <c r="E12">
        <f>GT_NG!S12</f>
        <v>1.5041697147037312</v>
      </c>
      <c r="F12">
        <f>GT_Spot!S12</f>
        <v>0</v>
      </c>
      <c r="G12">
        <f>PPCL_NG!S12</f>
        <v>0</v>
      </c>
      <c r="H12">
        <f>PPCL_Spot!S12</f>
        <v>0</v>
      </c>
      <c r="I12">
        <f>Bawana_NG!S12</f>
        <v>19.690911531873521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NDMC_ISGS_exbus!DM12</f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SUMPRODUCT(LTA!J12:AN12,LTA!J$101:AN$101,LTA!J$106:AN$106)</f>
        <v>0</v>
      </c>
      <c r="U12" s="37">
        <f>SUMPRODUCT(LTA!J12:AN12,LTA!J$102:AN$102,LTA!J$106:AN$106)</f>
        <v>0</v>
      </c>
      <c r="V12" s="66">
        <f>SUMPRODUCT(MTOA!B12:G12,MTOA!B$102:G$102,MTOA!B$106:G$106)</f>
        <v>0</v>
      </c>
      <c r="W12" s="66">
        <f>SUMPRODUCT(MTOA!B12:G12,MTOA!B$101:G$101,MTOA!B$106:G$106)</f>
        <v>0</v>
      </c>
      <c r="X12">
        <v>0</v>
      </c>
      <c r="Y12" s="34">
        <f>IEX!K12</f>
        <v>0</v>
      </c>
      <c r="Z12" s="34">
        <f>IEX!Q12</f>
        <v>0</v>
      </c>
      <c r="AA12" s="75">
        <f>STOA!K12</f>
        <v>0</v>
      </c>
      <c r="AB12" s="75">
        <f>-STOA!Q12</f>
        <v>0</v>
      </c>
      <c r="AC12">
        <f t="shared" si="0"/>
        <v>0.65683280247124887</v>
      </c>
      <c r="AD12">
        <f t="shared" si="1"/>
        <v>77.537548444106008</v>
      </c>
      <c r="AE12">
        <f>'IDT-1'!E12</f>
        <v>0</v>
      </c>
      <c r="AF12" s="24"/>
      <c r="AG12">
        <f t="shared" si="2"/>
        <v>77.537548444106008</v>
      </c>
      <c r="AI12" s="34">
        <f>PXIL!K12</f>
        <v>0</v>
      </c>
      <c r="AJ12" s="34">
        <f>PXIL!Q12</f>
        <v>0</v>
      </c>
      <c r="AK12" s="34">
        <f>RTM_IEX!K12</f>
        <v>0</v>
      </c>
      <c r="AL12" s="34">
        <f>RTM_IEX!Q12</f>
        <v>0</v>
      </c>
      <c r="AM12" s="34">
        <f>RTM_PXI!K12</f>
        <v>0</v>
      </c>
      <c r="AN12" s="34">
        <f>RTM_PXI!Q12</f>
        <v>0</v>
      </c>
      <c r="AO12" s="148">
        <f>GDAM_IEX!K12</f>
        <v>55.76</v>
      </c>
      <c r="AP12" s="148">
        <f>GDAM_IEX!Q12</f>
        <v>0</v>
      </c>
      <c r="AQ12" s="148">
        <f>GDAM_PXI!K12</f>
        <v>0</v>
      </c>
      <c r="AR12" s="148">
        <f>GDAM_PXI!Q12</f>
        <v>0</v>
      </c>
      <c r="AS12">
        <f>HPX!K12</f>
        <v>0</v>
      </c>
      <c r="AT12">
        <f>HPX!Q12</f>
        <v>0</v>
      </c>
    </row>
    <row r="13" spans="1:46">
      <c r="A13" t="s">
        <v>55</v>
      </c>
      <c r="D13">
        <f>TWEPL!S13</f>
        <v>1.2393000000000001</v>
      </c>
      <c r="E13">
        <f>GT_NG!S13</f>
        <v>1.5041697147037312</v>
      </c>
      <c r="F13">
        <f>GT_Spot!S13</f>
        <v>0</v>
      </c>
      <c r="G13">
        <f>PPCL_NG!S13</f>
        <v>0</v>
      </c>
      <c r="H13">
        <f>PPCL_Spot!S13</f>
        <v>0</v>
      </c>
      <c r="I13">
        <f>Bawana_NG!S13</f>
        <v>19.690911531873521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NDMC_ISGS_exbus!DM13</f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SUMPRODUCT(LTA!J13:AN13,LTA!J$101:AN$101,LTA!J$106:AN$106)</f>
        <v>0</v>
      </c>
      <c r="U13" s="37">
        <f>SUMPRODUCT(LTA!J13:AN13,LTA!J$102:AN$102,LTA!J$106:AN$106)</f>
        <v>0</v>
      </c>
      <c r="V13" s="66">
        <f>SUMPRODUCT(MTOA!B13:G13,MTOA!B$102:G$102,MTOA!B$106:G$106)</f>
        <v>0</v>
      </c>
      <c r="W13" s="66">
        <f>SUMPRODUCT(MTOA!B13:G13,MTOA!B$101:G$101,MTOA!B$106:G$106)</f>
        <v>0</v>
      </c>
      <c r="X13">
        <v>0</v>
      </c>
      <c r="Y13" s="34">
        <f>IEX!K13</f>
        <v>0</v>
      </c>
      <c r="Z13" s="34">
        <f>IEX!Q13</f>
        <v>0</v>
      </c>
      <c r="AA13" s="75">
        <f>STOA!K13</f>
        <v>0</v>
      </c>
      <c r="AB13" s="75">
        <f>-STOA!Q13</f>
        <v>0</v>
      </c>
      <c r="AC13">
        <f t="shared" si="0"/>
        <v>0.64868480247124882</v>
      </c>
      <c r="AD13">
        <f t="shared" si="1"/>
        <v>76.575696444106001</v>
      </c>
      <c r="AE13">
        <f>'IDT-1'!E13</f>
        <v>0</v>
      </c>
      <c r="AF13" s="24"/>
      <c r="AG13">
        <f t="shared" si="2"/>
        <v>76.575696444106001</v>
      </c>
      <c r="AI13" s="34">
        <f>PXIL!K13</f>
        <v>0</v>
      </c>
      <c r="AJ13" s="34">
        <f>PXIL!Q13</f>
        <v>0</v>
      </c>
      <c r="AK13" s="34">
        <f>RTM_IEX!K13</f>
        <v>0</v>
      </c>
      <c r="AL13" s="34">
        <f>RTM_IEX!Q13</f>
        <v>0</v>
      </c>
      <c r="AM13" s="34">
        <f>RTM_PXI!K13</f>
        <v>0</v>
      </c>
      <c r="AN13" s="34">
        <f>RTM_PXI!Q13</f>
        <v>0</v>
      </c>
      <c r="AO13" s="148">
        <f>GDAM_IEX!K13</f>
        <v>54.79</v>
      </c>
      <c r="AP13" s="148">
        <f>GDAM_IEX!Q13</f>
        <v>0</v>
      </c>
      <c r="AQ13" s="148">
        <f>GDAM_PXI!K13</f>
        <v>0</v>
      </c>
      <c r="AR13" s="148">
        <f>GDAM_PXI!Q13</f>
        <v>0</v>
      </c>
      <c r="AS13">
        <f>HPX!K13</f>
        <v>0</v>
      </c>
      <c r="AT13">
        <f>HPX!Q13</f>
        <v>0</v>
      </c>
    </row>
    <row r="14" spans="1:46">
      <c r="A14" t="s">
        <v>56</v>
      </c>
      <c r="D14">
        <f>TWEPL!S14</f>
        <v>1.2393000000000001</v>
      </c>
      <c r="E14">
        <f>GT_NG!S14</f>
        <v>1.5041697147037312</v>
      </c>
      <c r="F14">
        <f>GT_Spot!S14</f>
        <v>0</v>
      </c>
      <c r="G14">
        <f>PPCL_NG!S14</f>
        <v>0</v>
      </c>
      <c r="H14">
        <f>PPCL_Spot!S14</f>
        <v>0</v>
      </c>
      <c r="I14">
        <f>Bawana_NG!S14</f>
        <v>19.690911531873521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NDMC_ISGS_exbus!DM14</f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SUMPRODUCT(LTA!J14:AN14,LTA!J$101:AN$101,LTA!J$106:AN$106)</f>
        <v>0</v>
      </c>
      <c r="U14" s="37">
        <f>SUMPRODUCT(LTA!J14:AN14,LTA!J$102:AN$102,LTA!J$106:AN$106)</f>
        <v>0</v>
      </c>
      <c r="V14" s="66">
        <f>SUMPRODUCT(MTOA!B14:G14,MTOA!B$102:G$102,MTOA!B$106:G$106)</f>
        <v>0</v>
      </c>
      <c r="W14" s="66">
        <f>SUMPRODUCT(MTOA!B14:G14,MTOA!B$101:G$101,MTOA!B$106:G$106)</f>
        <v>0</v>
      </c>
      <c r="X14">
        <v>0</v>
      </c>
      <c r="Y14" s="34">
        <f>IEX!K14</f>
        <v>0</v>
      </c>
      <c r="Z14" s="34">
        <f>IEX!Q14</f>
        <v>0</v>
      </c>
      <c r="AA14" s="75">
        <f>STOA!K14</f>
        <v>0</v>
      </c>
      <c r="AB14" s="75">
        <f>-STOA!Q14</f>
        <v>0</v>
      </c>
      <c r="AC14">
        <f t="shared" si="0"/>
        <v>0.64868480247124882</v>
      </c>
      <c r="AD14">
        <f t="shared" si="1"/>
        <v>76.575696444106001</v>
      </c>
      <c r="AE14">
        <f>'IDT-1'!E14</f>
        <v>0</v>
      </c>
      <c r="AF14" s="24"/>
      <c r="AG14">
        <f t="shared" si="2"/>
        <v>76.575696444106001</v>
      </c>
      <c r="AI14" s="34">
        <f>PXIL!K14</f>
        <v>0</v>
      </c>
      <c r="AJ14" s="34">
        <f>PXIL!Q14</f>
        <v>0</v>
      </c>
      <c r="AK14" s="34">
        <f>RTM_IEX!K14</f>
        <v>0</v>
      </c>
      <c r="AL14" s="34">
        <f>RTM_IEX!Q14</f>
        <v>0</v>
      </c>
      <c r="AM14" s="34">
        <f>RTM_PXI!K14</f>
        <v>0</v>
      </c>
      <c r="AN14" s="34">
        <f>RTM_PXI!Q14</f>
        <v>0</v>
      </c>
      <c r="AO14" s="148">
        <f>GDAM_IEX!K14</f>
        <v>54.79</v>
      </c>
      <c r="AP14" s="148">
        <f>GDAM_IEX!Q14</f>
        <v>0</v>
      </c>
      <c r="AQ14" s="148">
        <f>GDAM_PXI!K14</f>
        <v>0</v>
      </c>
      <c r="AR14" s="148">
        <f>GDAM_PXI!Q14</f>
        <v>0</v>
      </c>
      <c r="AS14">
        <f>HPX!K14</f>
        <v>0</v>
      </c>
      <c r="AT14">
        <f>HPX!Q14</f>
        <v>0</v>
      </c>
    </row>
    <row r="15" spans="1:46">
      <c r="A15" t="s">
        <v>57</v>
      </c>
      <c r="D15">
        <f>TWEPL!S15</f>
        <v>1.2393000000000001</v>
      </c>
      <c r="E15">
        <f>GT_NG!S15</f>
        <v>1.5041697147037312</v>
      </c>
      <c r="F15">
        <f>GT_Spot!S15</f>
        <v>0</v>
      </c>
      <c r="G15">
        <f>PPCL_NG!S15</f>
        <v>0</v>
      </c>
      <c r="H15">
        <f>PPCL_Spot!S15</f>
        <v>0</v>
      </c>
      <c r="I15">
        <f>Bawana_NG!S15</f>
        <v>19.690911531873521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NDMC_ISGS_exbus!DM15</f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SUMPRODUCT(LTA!J15:AN15,LTA!J$101:AN$101,LTA!J$106:AN$106)</f>
        <v>0</v>
      </c>
      <c r="U15" s="37">
        <f>SUMPRODUCT(LTA!J15:AN15,LTA!J$102:AN$102,LTA!J$106:AN$106)</f>
        <v>0</v>
      </c>
      <c r="V15" s="66">
        <f>SUMPRODUCT(MTOA!B15:G15,MTOA!B$102:G$102,MTOA!B$106:G$106)</f>
        <v>0</v>
      </c>
      <c r="W15" s="66">
        <f>SUMPRODUCT(MTOA!B15:G15,MTOA!B$101:G$101,MTOA!B$106:G$106)</f>
        <v>0</v>
      </c>
      <c r="X15">
        <v>0</v>
      </c>
      <c r="Y15" s="34">
        <f>IEX!K15</f>
        <v>0</v>
      </c>
      <c r="Z15" s="34">
        <f>IEX!Q15</f>
        <v>0</v>
      </c>
      <c r="AA15" s="75">
        <f>STOA!K15</f>
        <v>0</v>
      </c>
      <c r="AB15" s="75">
        <f>-STOA!Q15</f>
        <v>0</v>
      </c>
      <c r="AC15">
        <f t="shared" si="0"/>
        <v>0.65683280247124887</v>
      </c>
      <c r="AD15">
        <f t="shared" si="1"/>
        <v>77.537548444106008</v>
      </c>
      <c r="AE15">
        <f>'IDT-1'!E15</f>
        <v>0</v>
      </c>
      <c r="AF15" s="24"/>
      <c r="AG15">
        <f t="shared" si="2"/>
        <v>77.537548444106008</v>
      </c>
      <c r="AI15" s="34">
        <f>PXIL!K15</f>
        <v>0</v>
      </c>
      <c r="AJ15" s="34">
        <f>PXIL!Q15</f>
        <v>0</v>
      </c>
      <c r="AK15" s="34">
        <f>RTM_IEX!K15</f>
        <v>0</v>
      </c>
      <c r="AL15" s="34">
        <f>RTM_IEX!Q15</f>
        <v>0</v>
      </c>
      <c r="AM15" s="34">
        <f>RTM_PXI!K15</f>
        <v>0</v>
      </c>
      <c r="AN15" s="34">
        <f>RTM_PXI!Q15</f>
        <v>0</v>
      </c>
      <c r="AO15" s="148">
        <f>GDAM_IEX!K15</f>
        <v>55.76</v>
      </c>
      <c r="AP15" s="148">
        <f>GDAM_IEX!Q15</f>
        <v>0</v>
      </c>
      <c r="AQ15" s="148">
        <f>GDAM_PXI!K15</f>
        <v>0</v>
      </c>
      <c r="AR15" s="148">
        <f>GDAM_PXI!Q15</f>
        <v>0</v>
      </c>
      <c r="AS15">
        <f>HPX!K15</f>
        <v>0</v>
      </c>
      <c r="AT15">
        <f>HPX!Q15</f>
        <v>0</v>
      </c>
    </row>
    <row r="16" spans="1:46">
      <c r="A16" t="s">
        <v>58</v>
      </c>
      <c r="D16">
        <f>TWEPL!S16</f>
        <v>1.2393000000000001</v>
      </c>
      <c r="E16">
        <f>GT_NG!S16</f>
        <v>1.5041697147037312</v>
      </c>
      <c r="F16">
        <f>GT_Spot!S16</f>
        <v>0</v>
      </c>
      <c r="G16">
        <f>PPCL_NG!S16</f>
        <v>0</v>
      </c>
      <c r="H16">
        <f>PPCL_Spot!S16</f>
        <v>0</v>
      </c>
      <c r="I16">
        <f>Bawana_NG!S16</f>
        <v>19.690911531873521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NDMC_ISGS_exbus!DM16</f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SUMPRODUCT(LTA!J16:AN16,LTA!J$101:AN$101,LTA!J$106:AN$106)</f>
        <v>0</v>
      </c>
      <c r="U16" s="37">
        <f>SUMPRODUCT(LTA!J16:AN16,LTA!J$102:AN$102,LTA!J$106:AN$106)</f>
        <v>0</v>
      </c>
      <c r="V16" s="66">
        <f>SUMPRODUCT(MTOA!B16:G16,MTOA!B$102:G$102,MTOA!B$106:G$106)</f>
        <v>0</v>
      </c>
      <c r="W16" s="66">
        <f>SUMPRODUCT(MTOA!B16:G16,MTOA!B$101:G$101,MTOA!B$106:G$106)</f>
        <v>0</v>
      </c>
      <c r="X16">
        <v>0</v>
      </c>
      <c r="Y16" s="34">
        <f>IEX!K16</f>
        <v>0</v>
      </c>
      <c r="Z16" s="34">
        <f>IEX!Q16</f>
        <v>0</v>
      </c>
      <c r="AA16" s="75">
        <f>STOA!K16</f>
        <v>0</v>
      </c>
      <c r="AB16" s="75">
        <f>-STOA!Q16</f>
        <v>0</v>
      </c>
      <c r="AC16">
        <f t="shared" si="0"/>
        <v>0.65683280247124887</v>
      </c>
      <c r="AD16">
        <f t="shared" si="1"/>
        <v>77.537548444106008</v>
      </c>
      <c r="AE16">
        <f>'IDT-1'!E16</f>
        <v>0</v>
      </c>
      <c r="AF16" s="24"/>
      <c r="AG16">
        <f t="shared" si="2"/>
        <v>77.537548444106008</v>
      </c>
      <c r="AI16" s="34">
        <f>PXIL!K16</f>
        <v>0</v>
      </c>
      <c r="AJ16" s="34">
        <f>PXIL!Q16</f>
        <v>0</v>
      </c>
      <c r="AK16" s="34">
        <f>RTM_IEX!K16</f>
        <v>0</v>
      </c>
      <c r="AL16" s="34">
        <f>RTM_IEX!Q16</f>
        <v>0</v>
      </c>
      <c r="AM16" s="34">
        <f>RTM_PXI!K16</f>
        <v>0</v>
      </c>
      <c r="AN16" s="34">
        <f>RTM_PXI!Q16</f>
        <v>0</v>
      </c>
      <c r="AO16" s="148">
        <f>GDAM_IEX!K16</f>
        <v>55.76</v>
      </c>
      <c r="AP16" s="148">
        <f>GDAM_IEX!Q16</f>
        <v>0</v>
      </c>
      <c r="AQ16" s="148">
        <f>GDAM_PXI!K16</f>
        <v>0</v>
      </c>
      <c r="AR16" s="148">
        <f>GDAM_PXI!Q16</f>
        <v>0</v>
      </c>
      <c r="AS16">
        <f>HPX!K16</f>
        <v>0</v>
      </c>
      <c r="AT16">
        <f>HPX!Q16</f>
        <v>0</v>
      </c>
    </row>
    <row r="17" spans="1:46">
      <c r="A17" t="s">
        <v>59</v>
      </c>
      <c r="D17">
        <f>TWEPL!S17</f>
        <v>1.2393000000000001</v>
      </c>
      <c r="E17">
        <f>GT_NG!S17</f>
        <v>1.5041697147037312</v>
      </c>
      <c r="F17">
        <f>GT_Spot!S17</f>
        <v>0</v>
      </c>
      <c r="G17">
        <f>PPCL_NG!S17</f>
        <v>0</v>
      </c>
      <c r="H17">
        <f>PPCL_Spot!S17</f>
        <v>0</v>
      </c>
      <c r="I17">
        <f>Bawana_NG!S17</f>
        <v>19.690911531873521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NDMC_ISGS_exbus!DM17</f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SUMPRODUCT(LTA!J17:AN17,LTA!J$101:AN$101,LTA!J$106:AN$106)</f>
        <v>0</v>
      </c>
      <c r="U17" s="37">
        <f>SUMPRODUCT(LTA!J17:AN17,LTA!J$102:AN$102,LTA!J$106:AN$106)</f>
        <v>0</v>
      </c>
      <c r="V17" s="66">
        <f>SUMPRODUCT(MTOA!B17:G17,MTOA!B$102:G$102,MTOA!B$106:G$106)</f>
        <v>0</v>
      </c>
      <c r="W17" s="66">
        <f>SUMPRODUCT(MTOA!B17:G17,MTOA!B$101:G$101,MTOA!B$106:G$106)</f>
        <v>0</v>
      </c>
      <c r="X17">
        <v>0</v>
      </c>
      <c r="Y17" s="34">
        <f>IEX!K17</f>
        <v>0</v>
      </c>
      <c r="Z17" s="34">
        <f>IEX!Q17</f>
        <v>0</v>
      </c>
      <c r="AA17" s="75">
        <f>STOA!K17</f>
        <v>0</v>
      </c>
      <c r="AB17" s="75">
        <f>-STOA!Q17</f>
        <v>0</v>
      </c>
      <c r="AC17">
        <f t="shared" si="0"/>
        <v>0.65683280247124887</v>
      </c>
      <c r="AD17">
        <f t="shared" si="1"/>
        <v>77.537548444106008</v>
      </c>
      <c r="AE17">
        <f>'IDT-1'!E17</f>
        <v>0</v>
      </c>
      <c r="AF17" s="24"/>
      <c r="AG17">
        <f t="shared" si="2"/>
        <v>77.537548444106008</v>
      </c>
      <c r="AI17" s="34">
        <f>PXIL!K17</f>
        <v>0</v>
      </c>
      <c r="AJ17" s="34">
        <f>PXIL!Q17</f>
        <v>0</v>
      </c>
      <c r="AK17" s="34">
        <f>RTM_IEX!K17</f>
        <v>0</v>
      </c>
      <c r="AL17" s="34">
        <f>RTM_IEX!Q17</f>
        <v>0</v>
      </c>
      <c r="AM17" s="34">
        <f>RTM_PXI!K17</f>
        <v>0</v>
      </c>
      <c r="AN17" s="34">
        <f>RTM_PXI!Q17</f>
        <v>0</v>
      </c>
      <c r="AO17" s="148">
        <f>GDAM_IEX!K17</f>
        <v>55.76</v>
      </c>
      <c r="AP17" s="148">
        <f>GDAM_IEX!Q17</f>
        <v>0</v>
      </c>
      <c r="AQ17" s="148">
        <f>GDAM_PXI!K17</f>
        <v>0</v>
      </c>
      <c r="AR17" s="148">
        <f>GDAM_PXI!Q17</f>
        <v>0</v>
      </c>
      <c r="AS17">
        <f>HPX!K17</f>
        <v>0</v>
      </c>
      <c r="AT17">
        <f>HPX!Q17</f>
        <v>0</v>
      </c>
    </row>
    <row r="18" spans="1:46">
      <c r="A18" t="s">
        <v>60</v>
      </c>
      <c r="D18">
        <f>TWEPL!S18</f>
        <v>1.2393000000000001</v>
      </c>
      <c r="E18">
        <f>GT_NG!S18</f>
        <v>1.5041697147037312</v>
      </c>
      <c r="F18">
        <f>GT_Spot!S18</f>
        <v>0</v>
      </c>
      <c r="G18">
        <f>PPCL_NG!S18</f>
        <v>0</v>
      </c>
      <c r="H18">
        <f>PPCL_Spot!S18</f>
        <v>0</v>
      </c>
      <c r="I18">
        <f>Bawana_NG!S18</f>
        <v>19.690911531873521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NDMC_ISGS_exbus!DM18</f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SUMPRODUCT(LTA!J18:AN18,LTA!J$101:AN$101,LTA!J$106:AN$106)</f>
        <v>0</v>
      </c>
      <c r="U18" s="37">
        <f>SUMPRODUCT(LTA!J18:AN18,LTA!J$102:AN$102,LTA!J$106:AN$106)</f>
        <v>0</v>
      </c>
      <c r="V18" s="66">
        <f>SUMPRODUCT(MTOA!B18:G18,MTOA!B$102:G$102,MTOA!B$106:G$106)</f>
        <v>0</v>
      </c>
      <c r="W18" s="66">
        <f>SUMPRODUCT(MTOA!B18:G18,MTOA!B$101:G$101,MTOA!B$106:G$106)</f>
        <v>0</v>
      </c>
      <c r="X18">
        <v>0</v>
      </c>
      <c r="Y18" s="34">
        <f>IEX!K18</f>
        <v>0</v>
      </c>
      <c r="Z18" s="34">
        <f>IEX!Q18</f>
        <v>0</v>
      </c>
      <c r="AA18" s="75">
        <f>STOA!K18</f>
        <v>0</v>
      </c>
      <c r="AB18" s="75">
        <f>-STOA!Q18</f>
        <v>0</v>
      </c>
      <c r="AC18">
        <f t="shared" si="0"/>
        <v>0.65683280247124887</v>
      </c>
      <c r="AD18">
        <f t="shared" si="1"/>
        <v>77.537548444106008</v>
      </c>
      <c r="AE18">
        <f>'IDT-1'!E18</f>
        <v>0</v>
      </c>
      <c r="AF18" s="24"/>
      <c r="AG18">
        <f t="shared" si="2"/>
        <v>77.537548444106008</v>
      </c>
      <c r="AI18" s="34">
        <f>PXIL!K18</f>
        <v>0</v>
      </c>
      <c r="AJ18" s="34">
        <f>PXIL!Q18</f>
        <v>0</v>
      </c>
      <c r="AK18" s="34">
        <f>RTM_IEX!K18</f>
        <v>0</v>
      </c>
      <c r="AL18" s="34">
        <f>RTM_IEX!Q18</f>
        <v>0</v>
      </c>
      <c r="AM18" s="34">
        <f>RTM_PXI!K18</f>
        <v>0</v>
      </c>
      <c r="AN18" s="34">
        <f>RTM_PXI!Q18</f>
        <v>0</v>
      </c>
      <c r="AO18" s="148">
        <f>GDAM_IEX!K18</f>
        <v>55.76</v>
      </c>
      <c r="AP18" s="148">
        <f>GDAM_IEX!Q18</f>
        <v>0</v>
      </c>
      <c r="AQ18" s="148">
        <f>GDAM_PXI!K18</f>
        <v>0</v>
      </c>
      <c r="AR18" s="148">
        <f>GDAM_PXI!Q18</f>
        <v>0</v>
      </c>
      <c r="AS18">
        <f>HPX!K18</f>
        <v>0</v>
      </c>
      <c r="AT18">
        <f>HPX!Q18</f>
        <v>0</v>
      </c>
    </row>
    <row r="19" spans="1:46">
      <c r="A19" t="s">
        <v>61</v>
      </c>
      <c r="D19">
        <f>TWEPL!S19</f>
        <v>1.2393000000000001</v>
      </c>
      <c r="E19">
        <f>GT_NG!S19</f>
        <v>1.5041697147037312</v>
      </c>
      <c r="F19">
        <f>GT_Spot!S19</f>
        <v>0</v>
      </c>
      <c r="G19">
        <f>PPCL_NG!S19</f>
        <v>0</v>
      </c>
      <c r="H19">
        <f>PPCL_Spot!S19</f>
        <v>0</v>
      </c>
      <c r="I19">
        <f>Bawana_NG!S19</f>
        <v>19.690911531873521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NDMC_ISGS_exbus!DM19</f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SUMPRODUCT(LTA!J19:AN19,LTA!J$101:AN$101,LTA!J$106:AN$106)</f>
        <v>0</v>
      </c>
      <c r="U19" s="37">
        <f>SUMPRODUCT(LTA!J19:AN19,LTA!J$102:AN$102,LTA!J$106:AN$106)</f>
        <v>0</v>
      </c>
      <c r="V19" s="66">
        <f>SUMPRODUCT(MTOA!B19:G19,MTOA!B$102:G$102,MTOA!B$106:G$106)</f>
        <v>0</v>
      </c>
      <c r="W19" s="66">
        <f>SUMPRODUCT(MTOA!B19:G19,MTOA!B$101:G$101,MTOA!B$106:G$106)</f>
        <v>0</v>
      </c>
      <c r="X19">
        <v>0</v>
      </c>
      <c r="Y19" s="34">
        <f>IEX!K19</f>
        <v>0</v>
      </c>
      <c r="Z19" s="34">
        <f>IEX!Q19</f>
        <v>0</v>
      </c>
      <c r="AA19" s="75">
        <f>STOA!K19</f>
        <v>0</v>
      </c>
      <c r="AB19" s="75">
        <f>-STOA!Q19</f>
        <v>0</v>
      </c>
      <c r="AC19">
        <f t="shared" si="0"/>
        <v>0.66489680247124894</v>
      </c>
      <c r="AD19">
        <f t="shared" si="1"/>
        <v>78.489484444106012</v>
      </c>
      <c r="AE19">
        <f>'IDT-1'!E19</f>
        <v>0</v>
      </c>
      <c r="AF19" s="24"/>
      <c r="AG19">
        <f t="shared" si="2"/>
        <v>78.489484444106012</v>
      </c>
      <c r="AI19" s="34">
        <f>PXIL!K19</f>
        <v>0</v>
      </c>
      <c r="AJ19" s="34">
        <f>PXIL!Q19</f>
        <v>0</v>
      </c>
      <c r="AK19" s="34">
        <f>RTM_IEX!K19</f>
        <v>0</v>
      </c>
      <c r="AL19" s="34">
        <f>RTM_IEX!Q19</f>
        <v>0</v>
      </c>
      <c r="AM19" s="34">
        <f>RTM_PXI!K19</f>
        <v>0</v>
      </c>
      <c r="AN19" s="34">
        <f>RTM_PXI!Q19</f>
        <v>0</v>
      </c>
      <c r="AO19" s="148">
        <f>GDAM_IEX!K19</f>
        <v>56.72</v>
      </c>
      <c r="AP19" s="148">
        <f>GDAM_IEX!Q19</f>
        <v>0</v>
      </c>
      <c r="AQ19" s="148">
        <f>GDAM_PXI!K19</f>
        <v>0</v>
      </c>
      <c r="AR19" s="148">
        <f>GDAM_PXI!Q19</f>
        <v>0</v>
      </c>
      <c r="AS19">
        <f>HPX!K19</f>
        <v>0</v>
      </c>
      <c r="AT19">
        <f>HPX!Q19</f>
        <v>0</v>
      </c>
    </row>
    <row r="20" spans="1:46">
      <c r="A20" t="s">
        <v>62</v>
      </c>
      <c r="D20">
        <f>TWEPL!S20</f>
        <v>1.2393000000000001</v>
      </c>
      <c r="E20">
        <f>GT_NG!S20</f>
        <v>1.5041697147037312</v>
      </c>
      <c r="F20">
        <f>GT_Spot!S20</f>
        <v>0</v>
      </c>
      <c r="G20">
        <f>PPCL_NG!S20</f>
        <v>0</v>
      </c>
      <c r="H20">
        <f>PPCL_Spot!S20</f>
        <v>0</v>
      </c>
      <c r="I20">
        <f>Bawana_NG!S20</f>
        <v>19.690911531873521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NDMC_ISGS_exbus!DM20</f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SUMPRODUCT(LTA!J20:AN20,LTA!J$101:AN$101,LTA!J$106:AN$106)</f>
        <v>0</v>
      </c>
      <c r="U20" s="37">
        <f>SUMPRODUCT(LTA!J20:AN20,LTA!J$102:AN$102,LTA!J$106:AN$106)</f>
        <v>0</v>
      </c>
      <c r="V20" s="66">
        <f>SUMPRODUCT(MTOA!B20:G20,MTOA!B$102:G$102,MTOA!B$106:G$106)</f>
        <v>0</v>
      </c>
      <c r="W20" s="66">
        <f>SUMPRODUCT(MTOA!B20:G20,MTOA!B$101:G$101,MTOA!B$106:G$106)</f>
        <v>0</v>
      </c>
      <c r="X20">
        <v>0</v>
      </c>
      <c r="Y20" s="34">
        <f>IEX!K20</f>
        <v>0</v>
      </c>
      <c r="Z20" s="34">
        <f>IEX!Q20</f>
        <v>0</v>
      </c>
      <c r="AA20" s="75">
        <f>STOA!K20</f>
        <v>0</v>
      </c>
      <c r="AB20" s="75">
        <f>-STOA!Q20</f>
        <v>0</v>
      </c>
      <c r="AC20">
        <f t="shared" si="0"/>
        <v>0.65683280247124887</v>
      </c>
      <c r="AD20">
        <f t="shared" si="1"/>
        <v>77.537548444106008</v>
      </c>
      <c r="AE20">
        <f>'IDT-1'!E20</f>
        <v>0</v>
      </c>
      <c r="AF20" s="24"/>
      <c r="AG20">
        <f t="shared" si="2"/>
        <v>77.537548444106008</v>
      </c>
      <c r="AI20" s="34">
        <f>PXIL!K20</f>
        <v>0</v>
      </c>
      <c r="AJ20" s="34">
        <f>PXIL!Q20</f>
        <v>0</v>
      </c>
      <c r="AK20" s="34">
        <f>RTM_IEX!K20</f>
        <v>0</v>
      </c>
      <c r="AL20" s="34">
        <f>RTM_IEX!Q20</f>
        <v>0</v>
      </c>
      <c r="AM20" s="34">
        <f>RTM_PXI!K20</f>
        <v>0</v>
      </c>
      <c r="AN20" s="34">
        <f>RTM_PXI!Q20</f>
        <v>0</v>
      </c>
      <c r="AO20" s="148">
        <f>GDAM_IEX!K20</f>
        <v>55.76</v>
      </c>
      <c r="AP20" s="148">
        <f>GDAM_IEX!Q20</f>
        <v>0</v>
      </c>
      <c r="AQ20" s="148">
        <f>GDAM_PXI!K20</f>
        <v>0</v>
      </c>
      <c r="AR20" s="148">
        <f>GDAM_PXI!Q20</f>
        <v>0</v>
      </c>
      <c r="AS20">
        <f>HPX!K20</f>
        <v>0</v>
      </c>
      <c r="AT20">
        <f>HPX!Q20</f>
        <v>0</v>
      </c>
    </row>
    <row r="21" spans="1:46">
      <c r="A21" t="s">
        <v>63</v>
      </c>
      <c r="D21">
        <f>TWEPL!S21</f>
        <v>1.2393000000000001</v>
      </c>
      <c r="E21">
        <f>GT_NG!S21</f>
        <v>1.5041697147037312</v>
      </c>
      <c r="F21">
        <f>GT_Spot!S21</f>
        <v>0</v>
      </c>
      <c r="G21">
        <f>PPCL_NG!S21</f>
        <v>0</v>
      </c>
      <c r="H21">
        <f>PPCL_Spot!S21</f>
        <v>0</v>
      </c>
      <c r="I21">
        <f>Bawana_NG!S21</f>
        <v>19.690911531873521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NDMC_ISGS_exbus!DM21</f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SUMPRODUCT(LTA!J21:AN21,LTA!J$101:AN$101,LTA!J$106:AN$106)</f>
        <v>0</v>
      </c>
      <c r="U21" s="37">
        <f>SUMPRODUCT(LTA!J21:AN21,LTA!J$102:AN$102,LTA!J$106:AN$106)</f>
        <v>0</v>
      </c>
      <c r="V21" s="66">
        <f>SUMPRODUCT(MTOA!B21:G21,MTOA!B$102:G$102,MTOA!B$106:G$106)</f>
        <v>0</v>
      </c>
      <c r="W21" s="66">
        <f>SUMPRODUCT(MTOA!B21:G21,MTOA!B$101:G$101,MTOA!B$106:G$106)</f>
        <v>0</v>
      </c>
      <c r="X21">
        <v>0</v>
      </c>
      <c r="Y21" s="34">
        <f>IEX!K21</f>
        <v>0</v>
      </c>
      <c r="Z21" s="34">
        <f>IEX!Q21</f>
        <v>0</v>
      </c>
      <c r="AA21" s="75">
        <f>STOA!K21</f>
        <v>0</v>
      </c>
      <c r="AB21" s="75">
        <f>-STOA!Q21</f>
        <v>0</v>
      </c>
      <c r="AC21">
        <f t="shared" si="0"/>
        <v>0.65683280247124887</v>
      </c>
      <c r="AD21">
        <f t="shared" si="1"/>
        <v>77.537548444106008</v>
      </c>
      <c r="AE21">
        <f>'IDT-1'!E21</f>
        <v>0</v>
      </c>
      <c r="AF21" s="24"/>
      <c r="AG21">
        <f t="shared" si="2"/>
        <v>77.537548444106008</v>
      </c>
      <c r="AI21" s="34">
        <f>PXIL!K21</f>
        <v>0</v>
      </c>
      <c r="AJ21" s="34">
        <f>PXIL!Q21</f>
        <v>0</v>
      </c>
      <c r="AK21" s="34">
        <f>RTM_IEX!K21</f>
        <v>0</v>
      </c>
      <c r="AL21" s="34">
        <f>RTM_IEX!Q21</f>
        <v>0</v>
      </c>
      <c r="AM21" s="34">
        <f>RTM_PXI!K21</f>
        <v>0</v>
      </c>
      <c r="AN21" s="34">
        <f>RTM_PXI!Q21</f>
        <v>0</v>
      </c>
      <c r="AO21" s="148">
        <f>GDAM_IEX!K21</f>
        <v>55.76</v>
      </c>
      <c r="AP21" s="148">
        <f>GDAM_IEX!Q21</f>
        <v>0</v>
      </c>
      <c r="AQ21" s="148">
        <f>GDAM_PXI!K21</f>
        <v>0</v>
      </c>
      <c r="AR21" s="148">
        <f>GDAM_PXI!Q21</f>
        <v>0</v>
      </c>
      <c r="AS21">
        <f>HPX!K21</f>
        <v>0</v>
      </c>
      <c r="AT21">
        <f>HPX!Q21</f>
        <v>0</v>
      </c>
    </row>
    <row r="22" spans="1:46">
      <c r="A22" t="s">
        <v>64</v>
      </c>
      <c r="D22">
        <f>TWEPL!S22</f>
        <v>1.2393000000000001</v>
      </c>
      <c r="E22">
        <f>GT_NG!S22</f>
        <v>1.5041697147037312</v>
      </c>
      <c r="F22">
        <f>GT_Spot!S22</f>
        <v>0</v>
      </c>
      <c r="G22">
        <f>PPCL_NG!S22</f>
        <v>0</v>
      </c>
      <c r="H22">
        <f>PPCL_Spot!S22</f>
        <v>0</v>
      </c>
      <c r="I22">
        <f>Bawana_NG!S22</f>
        <v>19.690911531873521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NDMC_ISGS_exbus!DM22</f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SUMPRODUCT(LTA!J22:AN22,LTA!J$101:AN$101,LTA!J$106:AN$106)</f>
        <v>0</v>
      </c>
      <c r="U22" s="37">
        <f>SUMPRODUCT(LTA!J22:AN22,LTA!J$102:AN$102,LTA!J$106:AN$106)</f>
        <v>0</v>
      </c>
      <c r="V22" s="66">
        <f>SUMPRODUCT(MTOA!B22:G22,MTOA!B$102:G$102,MTOA!B$106:G$106)</f>
        <v>0</v>
      </c>
      <c r="W22" s="66">
        <f>SUMPRODUCT(MTOA!B22:G22,MTOA!B$101:G$101,MTOA!B$106:G$106)</f>
        <v>0</v>
      </c>
      <c r="X22">
        <v>0</v>
      </c>
      <c r="Y22" s="34">
        <f>IEX!K22</f>
        <v>0</v>
      </c>
      <c r="Z22" s="34">
        <f>IEX!Q22</f>
        <v>0</v>
      </c>
      <c r="AA22" s="75">
        <f>STOA!K22</f>
        <v>0</v>
      </c>
      <c r="AB22" s="75">
        <f>-STOA!Q22</f>
        <v>0</v>
      </c>
      <c r="AC22">
        <f t="shared" si="0"/>
        <v>0.66489680247124894</v>
      </c>
      <c r="AD22">
        <f t="shared" si="1"/>
        <v>78.489484444106012</v>
      </c>
      <c r="AE22">
        <f>'IDT-1'!E22</f>
        <v>0</v>
      </c>
      <c r="AF22" s="24"/>
      <c r="AG22">
        <f t="shared" si="2"/>
        <v>78.489484444106012</v>
      </c>
      <c r="AI22" s="34">
        <f>PXIL!K22</f>
        <v>0</v>
      </c>
      <c r="AJ22" s="34">
        <f>PXIL!Q22</f>
        <v>0</v>
      </c>
      <c r="AK22" s="34">
        <f>RTM_IEX!K22</f>
        <v>0</v>
      </c>
      <c r="AL22" s="34">
        <f>RTM_IEX!Q22</f>
        <v>0</v>
      </c>
      <c r="AM22" s="34">
        <f>RTM_PXI!K22</f>
        <v>0</v>
      </c>
      <c r="AN22" s="34">
        <f>RTM_PXI!Q22</f>
        <v>0</v>
      </c>
      <c r="AO22" s="148">
        <f>GDAM_IEX!K22</f>
        <v>56.72</v>
      </c>
      <c r="AP22" s="148">
        <f>GDAM_IEX!Q22</f>
        <v>0</v>
      </c>
      <c r="AQ22" s="148">
        <f>GDAM_PXI!K22</f>
        <v>0</v>
      </c>
      <c r="AR22" s="148">
        <f>GDAM_PXI!Q22</f>
        <v>0</v>
      </c>
      <c r="AS22">
        <f>HPX!K22</f>
        <v>0</v>
      </c>
      <c r="AT22">
        <f>HPX!Q22</f>
        <v>0</v>
      </c>
    </row>
    <row r="23" spans="1:46">
      <c r="A23" t="s">
        <v>65</v>
      </c>
      <c r="D23">
        <f>TWEPL!S23</f>
        <v>1.2393000000000001</v>
      </c>
      <c r="E23">
        <f>GT_NG!S23</f>
        <v>1.5041697147037312</v>
      </c>
      <c r="F23">
        <f>GT_Spot!S23</f>
        <v>0</v>
      </c>
      <c r="G23">
        <f>PPCL_NG!S23</f>
        <v>0</v>
      </c>
      <c r="H23">
        <f>PPCL_Spot!S23</f>
        <v>0</v>
      </c>
      <c r="I23">
        <f>Bawana_NG!S23</f>
        <v>19.690911531873521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NDMC_ISGS_exbus!DM23</f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SUMPRODUCT(LTA!J23:AN23,LTA!J$101:AN$101,LTA!J$106:AN$106)</f>
        <v>0</v>
      </c>
      <c r="U23" s="37">
        <f>SUMPRODUCT(LTA!J23:AN23,LTA!J$102:AN$102,LTA!J$106:AN$106)</f>
        <v>0</v>
      </c>
      <c r="V23" s="66">
        <f>SUMPRODUCT(MTOA!B23:G23,MTOA!B$102:G$102,MTOA!B$106:G$106)</f>
        <v>0</v>
      </c>
      <c r="W23" s="66">
        <f>SUMPRODUCT(MTOA!B23:G23,MTOA!B$101:G$101,MTOA!B$106:G$106)</f>
        <v>0</v>
      </c>
      <c r="X23">
        <v>0</v>
      </c>
      <c r="Y23" s="34">
        <f>IEX!K23</f>
        <v>0</v>
      </c>
      <c r="Z23" s="34">
        <f>IEX!Q23</f>
        <v>0</v>
      </c>
      <c r="AA23" s="75">
        <f>STOA!K23</f>
        <v>0</v>
      </c>
      <c r="AB23" s="75">
        <f>-STOA!Q23</f>
        <v>0</v>
      </c>
      <c r="AC23">
        <f t="shared" si="0"/>
        <v>0.67296080247124879</v>
      </c>
      <c r="AD23">
        <f t="shared" si="1"/>
        <v>79.441420444106001</v>
      </c>
      <c r="AE23">
        <f>'IDT-1'!E23</f>
        <v>0</v>
      </c>
      <c r="AF23" s="24"/>
      <c r="AG23">
        <f t="shared" si="2"/>
        <v>79.441420444106001</v>
      </c>
      <c r="AI23" s="34">
        <f>PXIL!K23</f>
        <v>0</v>
      </c>
      <c r="AJ23" s="34">
        <f>PXIL!Q23</f>
        <v>0</v>
      </c>
      <c r="AK23" s="34">
        <f>RTM_IEX!K23</f>
        <v>0</v>
      </c>
      <c r="AL23" s="34">
        <f>RTM_IEX!Q23</f>
        <v>0</v>
      </c>
      <c r="AM23" s="34">
        <f>RTM_PXI!K23</f>
        <v>0</v>
      </c>
      <c r="AN23" s="34">
        <f>RTM_PXI!Q23</f>
        <v>0</v>
      </c>
      <c r="AO23" s="148">
        <f>GDAM_IEX!K23</f>
        <v>57.68</v>
      </c>
      <c r="AP23" s="148">
        <f>GDAM_IEX!Q23</f>
        <v>0</v>
      </c>
      <c r="AQ23" s="148">
        <f>GDAM_PXI!K23</f>
        <v>0</v>
      </c>
      <c r="AR23" s="148">
        <f>GDAM_PXI!Q23</f>
        <v>0</v>
      </c>
      <c r="AS23">
        <f>HPX!K23</f>
        <v>0</v>
      </c>
      <c r="AT23">
        <f>HPX!Q23</f>
        <v>0</v>
      </c>
    </row>
    <row r="24" spans="1:46">
      <c r="A24" t="s">
        <v>66</v>
      </c>
      <c r="D24">
        <f>TWEPL!S24</f>
        <v>1.2393000000000001</v>
      </c>
      <c r="E24">
        <f>GT_NG!S24</f>
        <v>1.5041697147037312</v>
      </c>
      <c r="F24">
        <f>GT_Spot!S24</f>
        <v>0</v>
      </c>
      <c r="G24">
        <f>PPCL_NG!S24</f>
        <v>0</v>
      </c>
      <c r="H24">
        <f>PPCL_Spot!S24</f>
        <v>0</v>
      </c>
      <c r="I24">
        <f>Bawana_NG!S24</f>
        <v>19.690911531873521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NDMC_ISGS_exbus!DM24</f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SUMPRODUCT(LTA!J24:AN24,LTA!J$101:AN$101,LTA!J$106:AN$106)</f>
        <v>0</v>
      </c>
      <c r="U24" s="37">
        <f>SUMPRODUCT(LTA!J24:AN24,LTA!J$102:AN$102,LTA!J$106:AN$106)</f>
        <v>0</v>
      </c>
      <c r="V24" s="66">
        <f>SUMPRODUCT(MTOA!B24:G24,MTOA!B$102:G$102,MTOA!B$106:G$106)</f>
        <v>0</v>
      </c>
      <c r="W24" s="66">
        <f>SUMPRODUCT(MTOA!B24:G24,MTOA!B$101:G$101,MTOA!B$106:G$106)</f>
        <v>0</v>
      </c>
      <c r="X24">
        <v>0</v>
      </c>
      <c r="Y24" s="34">
        <f>IEX!K24</f>
        <v>0</v>
      </c>
      <c r="Z24" s="34">
        <f>IEX!Q24</f>
        <v>0</v>
      </c>
      <c r="AA24" s="75">
        <f>STOA!K24</f>
        <v>0</v>
      </c>
      <c r="AB24" s="75">
        <f>-STOA!Q24</f>
        <v>0</v>
      </c>
      <c r="AC24">
        <f t="shared" si="0"/>
        <v>0.68908880247124893</v>
      </c>
      <c r="AD24">
        <f t="shared" si="1"/>
        <v>81.345292444106008</v>
      </c>
      <c r="AE24">
        <f>'IDT-1'!E24</f>
        <v>0</v>
      </c>
      <c r="AF24" s="24"/>
      <c r="AG24">
        <f t="shared" si="2"/>
        <v>81.345292444106008</v>
      </c>
      <c r="AI24" s="34">
        <f>PXIL!K24</f>
        <v>0</v>
      </c>
      <c r="AJ24" s="34">
        <f>PXIL!Q24</f>
        <v>0</v>
      </c>
      <c r="AK24" s="34">
        <f>RTM_IEX!K24</f>
        <v>0</v>
      </c>
      <c r="AL24" s="34">
        <f>RTM_IEX!Q24</f>
        <v>0</v>
      </c>
      <c r="AM24" s="34">
        <f>RTM_PXI!K24</f>
        <v>0</v>
      </c>
      <c r="AN24" s="34">
        <f>RTM_PXI!Q24</f>
        <v>0</v>
      </c>
      <c r="AO24" s="148">
        <f>GDAM_IEX!K24</f>
        <v>59.6</v>
      </c>
      <c r="AP24" s="148">
        <f>GDAM_IEX!Q24</f>
        <v>0</v>
      </c>
      <c r="AQ24" s="148">
        <f>GDAM_PXI!K24</f>
        <v>0</v>
      </c>
      <c r="AR24" s="148">
        <f>GDAM_PXI!Q24</f>
        <v>0</v>
      </c>
      <c r="AS24">
        <f>HPX!K24</f>
        <v>0</v>
      </c>
      <c r="AT24">
        <f>HPX!Q24</f>
        <v>0</v>
      </c>
    </row>
    <row r="25" spans="1:46">
      <c r="A25" t="s">
        <v>67</v>
      </c>
      <c r="D25">
        <f>TWEPL!S25</f>
        <v>1.2393000000000001</v>
      </c>
      <c r="E25">
        <f>GT_NG!S25</f>
        <v>1.5041697147037312</v>
      </c>
      <c r="F25">
        <f>GT_Spot!S25</f>
        <v>0</v>
      </c>
      <c r="G25">
        <f>PPCL_NG!S25</f>
        <v>0</v>
      </c>
      <c r="H25">
        <f>PPCL_Spot!S25</f>
        <v>0</v>
      </c>
      <c r="I25">
        <f>Bawana_NG!S25</f>
        <v>19.690911531873521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NDMC_ISGS_exbus!DM25</f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SUMPRODUCT(LTA!J25:AN25,LTA!J$101:AN$101,LTA!J$106:AN$106)</f>
        <v>0</v>
      </c>
      <c r="U25" s="37">
        <f>SUMPRODUCT(LTA!J25:AN25,LTA!J$102:AN$102,LTA!J$106:AN$106)</f>
        <v>0</v>
      </c>
      <c r="V25" s="66">
        <f>SUMPRODUCT(MTOA!B25:G25,MTOA!B$102:G$102,MTOA!B$106:G$106)</f>
        <v>0</v>
      </c>
      <c r="W25" s="66">
        <f>SUMPRODUCT(MTOA!B25:G25,MTOA!B$101:G$101,MTOA!B$106:G$106)</f>
        <v>0</v>
      </c>
      <c r="X25">
        <v>0</v>
      </c>
      <c r="Y25" s="34">
        <f>IEX!K25</f>
        <v>0</v>
      </c>
      <c r="Z25" s="34">
        <f>IEX!Q25</f>
        <v>0</v>
      </c>
      <c r="AA25" s="75">
        <f>STOA!K25</f>
        <v>0</v>
      </c>
      <c r="AB25" s="75">
        <f>-STOA!Q25</f>
        <v>0</v>
      </c>
      <c r="AC25">
        <f t="shared" si="0"/>
        <v>0.69723680247124897</v>
      </c>
      <c r="AD25">
        <f t="shared" si="1"/>
        <v>82.307144444106001</v>
      </c>
      <c r="AE25">
        <f>'IDT-1'!E25</f>
        <v>0</v>
      </c>
      <c r="AF25" s="24"/>
      <c r="AG25">
        <f t="shared" si="2"/>
        <v>82.307144444106001</v>
      </c>
      <c r="AI25" s="34">
        <f>PXIL!K25</f>
        <v>0</v>
      </c>
      <c r="AJ25" s="34">
        <f>PXIL!Q25</f>
        <v>0</v>
      </c>
      <c r="AK25" s="34">
        <f>RTM_IEX!K25</f>
        <v>0</v>
      </c>
      <c r="AL25" s="34">
        <f>RTM_IEX!Q25</f>
        <v>0</v>
      </c>
      <c r="AM25" s="34">
        <f>RTM_PXI!K25</f>
        <v>0</v>
      </c>
      <c r="AN25" s="34">
        <f>RTM_PXI!Q25</f>
        <v>0</v>
      </c>
      <c r="AO25" s="148">
        <f>GDAM_IEX!K25</f>
        <v>60.57</v>
      </c>
      <c r="AP25" s="148">
        <f>GDAM_IEX!Q25</f>
        <v>0</v>
      </c>
      <c r="AQ25" s="148">
        <f>GDAM_PXI!K25</f>
        <v>0</v>
      </c>
      <c r="AR25" s="148">
        <f>GDAM_PXI!Q25</f>
        <v>0</v>
      </c>
      <c r="AS25">
        <f>HPX!K25</f>
        <v>0</v>
      </c>
      <c r="AT25">
        <f>HPX!Q25</f>
        <v>0</v>
      </c>
    </row>
    <row r="26" spans="1:46">
      <c r="A26" t="s">
        <v>68</v>
      </c>
      <c r="D26">
        <f>TWEPL!S26</f>
        <v>1.2393000000000001</v>
      </c>
      <c r="E26">
        <f>GT_NG!S26</f>
        <v>1.5041697147037312</v>
      </c>
      <c r="F26">
        <f>GT_Spot!S26</f>
        <v>0</v>
      </c>
      <c r="G26">
        <f>PPCL_NG!S26</f>
        <v>0</v>
      </c>
      <c r="H26">
        <f>PPCL_Spot!S26</f>
        <v>0</v>
      </c>
      <c r="I26">
        <f>Bawana_NG!S26</f>
        <v>19.690911531873521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NDMC_ISGS_exbus!DM26</f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SUMPRODUCT(LTA!J26:AN26,LTA!J$101:AN$101,LTA!J$106:AN$106)</f>
        <v>0</v>
      </c>
      <c r="U26" s="37">
        <f>SUMPRODUCT(LTA!J26:AN26,LTA!J$102:AN$102,LTA!J$106:AN$106)</f>
        <v>0</v>
      </c>
      <c r="V26" s="66">
        <f>SUMPRODUCT(MTOA!B26:G26,MTOA!B$102:G$102,MTOA!B$106:G$106)</f>
        <v>0</v>
      </c>
      <c r="W26" s="66">
        <f>SUMPRODUCT(MTOA!B26:G26,MTOA!B$101:G$101,MTOA!B$106:G$106)</f>
        <v>0</v>
      </c>
      <c r="X26">
        <v>0</v>
      </c>
      <c r="Y26" s="34">
        <f>IEX!K26</f>
        <v>0</v>
      </c>
      <c r="Z26" s="34">
        <f>IEX!Q26</f>
        <v>0</v>
      </c>
      <c r="AA26" s="75">
        <f>STOA!K26</f>
        <v>0</v>
      </c>
      <c r="AB26" s="75">
        <f>-STOA!Q26</f>
        <v>0</v>
      </c>
      <c r="AC26">
        <f t="shared" si="0"/>
        <v>0.70521680247124885</v>
      </c>
      <c r="AD26">
        <f t="shared" si="1"/>
        <v>83.249164444106</v>
      </c>
      <c r="AE26">
        <f>'IDT-1'!E26</f>
        <v>0</v>
      </c>
      <c r="AF26" s="24"/>
      <c r="AG26">
        <f t="shared" si="2"/>
        <v>83.249164444106</v>
      </c>
      <c r="AI26" s="34">
        <f>PXIL!K26</f>
        <v>0</v>
      </c>
      <c r="AJ26" s="34">
        <f>PXIL!Q26</f>
        <v>0</v>
      </c>
      <c r="AK26" s="34">
        <f>RTM_IEX!K26</f>
        <v>0</v>
      </c>
      <c r="AL26" s="34">
        <f>RTM_IEX!Q26</f>
        <v>0</v>
      </c>
      <c r="AM26" s="34">
        <f>RTM_PXI!K26</f>
        <v>0</v>
      </c>
      <c r="AN26" s="34">
        <f>RTM_PXI!Q26</f>
        <v>0</v>
      </c>
      <c r="AO26" s="148">
        <f>GDAM_IEX!K26</f>
        <v>61.52</v>
      </c>
      <c r="AP26" s="148">
        <f>GDAM_IEX!Q26</f>
        <v>0</v>
      </c>
      <c r="AQ26" s="148">
        <f>GDAM_PXI!K26</f>
        <v>0</v>
      </c>
      <c r="AR26" s="148">
        <f>GDAM_PXI!Q26</f>
        <v>0</v>
      </c>
      <c r="AS26">
        <f>HPX!K26</f>
        <v>0</v>
      </c>
      <c r="AT26">
        <f>HPX!Q26</f>
        <v>0</v>
      </c>
    </row>
    <row r="27" spans="1:46">
      <c r="A27" t="s">
        <v>69</v>
      </c>
      <c r="D27">
        <f>TWEPL!S27</f>
        <v>1.2393000000000001</v>
      </c>
      <c r="E27">
        <f>GT_NG!S27</f>
        <v>1.5041697147037312</v>
      </c>
      <c r="F27">
        <f>GT_Spot!S27</f>
        <v>0</v>
      </c>
      <c r="G27">
        <f>PPCL_NG!S27</f>
        <v>0</v>
      </c>
      <c r="H27">
        <f>PPCL_Spot!S27</f>
        <v>0</v>
      </c>
      <c r="I27">
        <f>Bawana_NG!S27</f>
        <v>19.690911531873521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NDMC_ISGS_exbus!DM27</f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SUMPRODUCT(LTA!J27:AN27,LTA!J$101:AN$101,LTA!J$106:AN$106)</f>
        <v>0</v>
      </c>
      <c r="U27" s="37">
        <f>SUMPRODUCT(LTA!J27:AN27,LTA!J$102:AN$102,LTA!J$106:AN$106)</f>
        <v>0</v>
      </c>
      <c r="V27" s="66">
        <f>SUMPRODUCT(MTOA!B27:G27,MTOA!B$102:G$102,MTOA!B$106:G$106)</f>
        <v>0</v>
      </c>
      <c r="W27" s="66">
        <f>SUMPRODUCT(MTOA!B27:G27,MTOA!B$101:G$101,MTOA!B$106:G$106)</f>
        <v>0</v>
      </c>
      <c r="X27">
        <v>0</v>
      </c>
      <c r="Y27" s="34">
        <f>IEX!K27</f>
        <v>0</v>
      </c>
      <c r="Z27" s="34">
        <f>IEX!Q27</f>
        <v>0</v>
      </c>
      <c r="AA27" s="75">
        <f>STOA!K27</f>
        <v>0</v>
      </c>
      <c r="AB27" s="75">
        <f>-STOA!Q27</f>
        <v>0</v>
      </c>
      <c r="AC27">
        <f t="shared" si="0"/>
        <v>0.72142880247124896</v>
      </c>
      <c r="AD27">
        <f t="shared" si="1"/>
        <v>85.162952444105997</v>
      </c>
      <c r="AE27">
        <f>'IDT-1'!E27</f>
        <v>0</v>
      </c>
      <c r="AF27" s="24"/>
      <c r="AG27">
        <f t="shared" si="2"/>
        <v>85.162952444105997</v>
      </c>
      <c r="AI27" s="34">
        <f>PXIL!K27</f>
        <v>0</v>
      </c>
      <c r="AJ27" s="34">
        <f>PXIL!Q27</f>
        <v>0</v>
      </c>
      <c r="AK27" s="34">
        <f>RTM_IEX!K27</f>
        <v>0</v>
      </c>
      <c r="AL27" s="34">
        <f>RTM_IEX!Q27</f>
        <v>0</v>
      </c>
      <c r="AM27" s="34">
        <f>RTM_PXI!K27</f>
        <v>0</v>
      </c>
      <c r="AN27" s="34">
        <f>RTM_PXI!Q27</f>
        <v>0</v>
      </c>
      <c r="AO27" s="148">
        <f>GDAM_IEX!K27</f>
        <v>63.45</v>
      </c>
      <c r="AP27" s="148">
        <f>GDAM_IEX!Q27</f>
        <v>0</v>
      </c>
      <c r="AQ27" s="148">
        <f>GDAM_PXI!K27</f>
        <v>0</v>
      </c>
      <c r="AR27" s="148">
        <f>GDAM_PXI!Q27</f>
        <v>0</v>
      </c>
      <c r="AS27">
        <f>HPX!K27</f>
        <v>0</v>
      </c>
      <c r="AT27">
        <f>HPX!Q27</f>
        <v>0</v>
      </c>
    </row>
    <row r="28" spans="1:46">
      <c r="A28" t="s">
        <v>70</v>
      </c>
      <c r="D28">
        <f>TWEPL!S28</f>
        <v>1.2393000000000001</v>
      </c>
      <c r="E28">
        <f>GT_NG!S28</f>
        <v>1.5041697147037312</v>
      </c>
      <c r="F28">
        <f>GT_Spot!S28</f>
        <v>0</v>
      </c>
      <c r="G28">
        <f>PPCL_NG!S28</f>
        <v>0</v>
      </c>
      <c r="H28">
        <f>PPCL_Spot!S28</f>
        <v>0</v>
      </c>
      <c r="I28">
        <f>Bawana_NG!S28</f>
        <v>19.690911531873521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NDMC_ISGS_exbus!DM28</f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SUMPRODUCT(LTA!J28:AN28,LTA!J$101:AN$101,LTA!J$106:AN$106)</f>
        <v>0</v>
      </c>
      <c r="U28" s="37">
        <f>SUMPRODUCT(LTA!J28:AN28,LTA!J$102:AN$102,LTA!J$106:AN$106)</f>
        <v>0</v>
      </c>
      <c r="V28" s="66">
        <f>SUMPRODUCT(MTOA!B28:G28,MTOA!B$102:G$102,MTOA!B$106:G$106)</f>
        <v>0</v>
      </c>
      <c r="W28" s="66">
        <f>SUMPRODUCT(MTOA!B28:G28,MTOA!B$101:G$101,MTOA!B$106:G$106)</f>
        <v>0</v>
      </c>
      <c r="X28">
        <v>0</v>
      </c>
      <c r="Y28" s="34">
        <f>IEX!K28</f>
        <v>0</v>
      </c>
      <c r="Z28" s="34">
        <f>IEX!Q28</f>
        <v>0</v>
      </c>
      <c r="AA28" s="75">
        <f>STOA!K28</f>
        <v>0</v>
      </c>
      <c r="AB28" s="75">
        <f>-STOA!Q28</f>
        <v>0</v>
      </c>
      <c r="AC28">
        <f t="shared" si="0"/>
        <v>0.76174880247124888</v>
      </c>
      <c r="AD28">
        <f t="shared" si="1"/>
        <v>89.922632444106014</v>
      </c>
      <c r="AE28">
        <f>'IDT-1'!E28</f>
        <v>0</v>
      </c>
      <c r="AF28" s="24"/>
      <c r="AG28">
        <f t="shared" si="2"/>
        <v>89.922632444106014</v>
      </c>
      <c r="AI28" s="34">
        <f>PXIL!K28</f>
        <v>0</v>
      </c>
      <c r="AJ28" s="34">
        <f>PXIL!Q28</f>
        <v>0</v>
      </c>
      <c r="AK28" s="34">
        <f>RTM_IEX!K28</f>
        <v>0</v>
      </c>
      <c r="AL28" s="34">
        <f>RTM_IEX!Q28</f>
        <v>0</v>
      </c>
      <c r="AM28" s="34">
        <f>RTM_PXI!K28</f>
        <v>0</v>
      </c>
      <c r="AN28" s="34">
        <f>RTM_PXI!Q28</f>
        <v>0</v>
      </c>
      <c r="AO28" s="148">
        <f>GDAM_IEX!K28</f>
        <v>68.25</v>
      </c>
      <c r="AP28" s="148">
        <f>GDAM_IEX!Q28</f>
        <v>0</v>
      </c>
      <c r="AQ28" s="148">
        <f>GDAM_PXI!K28</f>
        <v>0</v>
      </c>
      <c r="AR28" s="148">
        <f>GDAM_PXI!Q28</f>
        <v>0</v>
      </c>
      <c r="AS28">
        <f>HPX!K28</f>
        <v>0</v>
      </c>
      <c r="AT28">
        <f>HPX!Q28</f>
        <v>0</v>
      </c>
    </row>
    <row r="29" spans="1:46">
      <c r="A29" t="s">
        <v>71</v>
      </c>
      <c r="D29">
        <f>TWEPL!S29</f>
        <v>1.2393000000000001</v>
      </c>
      <c r="E29">
        <f>GT_NG!S29</f>
        <v>1.5041697147037312</v>
      </c>
      <c r="F29">
        <f>GT_Spot!S29</f>
        <v>0</v>
      </c>
      <c r="G29">
        <f>PPCL_NG!S29</f>
        <v>0</v>
      </c>
      <c r="H29">
        <f>PPCL_Spot!S29</f>
        <v>0</v>
      </c>
      <c r="I29">
        <f>Bawana_NG!S29</f>
        <v>19.690911531873521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NDMC_ISGS_exbus!DM29</f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SUMPRODUCT(LTA!J29:AN29,LTA!J$101:AN$101,LTA!J$106:AN$106)</f>
        <v>0</v>
      </c>
      <c r="U29" s="37">
        <f>SUMPRODUCT(LTA!J29:AN29,LTA!J$102:AN$102,LTA!J$106:AN$106)</f>
        <v>0</v>
      </c>
      <c r="V29" s="66">
        <f>SUMPRODUCT(MTOA!B29:G29,MTOA!B$102:G$102,MTOA!B$106:G$106)</f>
        <v>0</v>
      </c>
      <c r="W29" s="66">
        <f>SUMPRODUCT(MTOA!B29:G29,MTOA!B$101:G$101,MTOA!B$106:G$106)</f>
        <v>0</v>
      </c>
      <c r="X29">
        <v>0</v>
      </c>
      <c r="Y29" s="34">
        <f>IEX!K29</f>
        <v>0</v>
      </c>
      <c r="Z29" s="34">
        <f>IEX!Q29</f>
        <v>0</v>
      </c>
      <c r="AA29" s="75">
        <f>STOA!K29</f>
        <v>0</v>
      </c>
      <c r="AB29" s="75">
        <f>-STOA!Q29</f>
        <v>0</v>
      </c>
      <c r="AC29">
        <f t="shared" si="0"/>
        <v>0.76981280247124872</v>
      </c>
      <c r="AD29">
        <f t="shared" si="1"/>
        <v>90.874568444105989</v>
      </c>
      <c r="AE29">
        <f>'IDT-1'!E29</f>
        <v>0</v>
      </c>
      <c r="AF29" s="24"/>
      <c r="AG29">
        <f t="shared" si="2"/>
        <v>90.874568444105989</v>
      </c>
      <c r="AI29" s="34">
        <f>PXIL!K29</f>
        <v>0</v>
      </c>
      <c r="AJ29" s="34">
        <f>PXIL!Q29</f>
        <v>0</v>
      </c>
      <c r="AK29" s="34">
        <f>RTM_IEX!K29</f>
        <v>0</v>
      </c>
      <c r="AL29" s="34">
        <f>RTM_IEX!Q29</f>
        <v>0</v>
      </c>
      <c r="AM29" s="34">
        <f>RTM_PXI!K29</f>
        <v>0</v>
      </c>
      <c r="AN29" s="34">
        <f>RTM_PXI!Q29</f>
        <v>0</v>
      </c>
      <c r="AO29" s="148">
        <f>GDAM_IEX!K29</f>
        <v>69.209999999999994</v>
      </c>
      <c r="AP29" s="148">
        <f>GDAM_IEX!Q29</f>
        <v>0</v>
      </c>
      <c r="AQ29" s="148">
        <f>GDAM_PXI!K29</f>
        <v>0</v>
      </c>
      <c r="AR29" s="148">
        <f>GDAM_PXI!Q29</f>
        <v>0</v>
      </c>
      <c r="AS29">
        <f>HPX!K29</f>
        <v>0</v>
      </c>
      <c r="AT29">
        <f>HPX!Q29</f>
        <v>0</v>
      </c>
    </row>
    <row r="30" spans="1:46">
      <c r="A30" t="s">
        <v>72</v>
      </c>
      <c r="D30">
        <f>TWEPL!S30</f>
        <v>1.2393000000000001</v>
      </c>
      <c r="E30">
        <f>GT_NG!S30</f>
        <v>1.5041697147037312</v>
      </c>
      <c r="F30">
        <f>GT_Spot!S30</f>
        <v>0</v>
      </c>
      <c r="G30">
        <f>PPCL_NG!S30</f>
        <v>0</v>
      </c>
      <c r="H30">
        <f>PPCL_Spot!S30</f>
        <v>0</v>
      </c>
      <c r="I30">
        <f>Bawana_NG!S30</f>
        <v>19.690911531873521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NDMC_ISGS_exbus!DM30</f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SUMPRODUCT(LTA!J30:AN30,LTA!J$101:AN$101,LTA!J$106:AN$106)</f>
        <v>0</v>
      </c>
      <c r="U30" s="37">
        <f>SUMPRODUCT(LTA!J30:AN30,LTA!J$102:AN$102,LTA!J$106:AN$106)</f>
        <v>0</v>
      </c>
      <c r="V30" s="66">
        <f>SUMPRODUCT(MTOA!B30:G30,MTOA!B$102:G$102,MTOA!B$106:G$106)</f>
        <v>0</v>
      </c>
      <c r="W30" s="66">
        <f>SUMPRODUCT(MTOA!B30:G30,MTOA!B$101:G$101,MTOA!B$106:G$106)</f>
        <v>0</v>
      </c>
      <c r="X30">
        <v>0</v>
      </c>
      <c r="Y30" s="34">
        <f>IEX!K30</f>
        <v>0</v>
      </c>
      <c r="Z30" s="34">
        <f>IEX!Q30</f>
        <v>0</v>
      </c>
      <c r="AA30" s="75">
        <f>STOA!K30</f>
        <v>0</v>
      </c>
      <c r="AB30" s="75">
        <f>-STOA!Q30</f>
        <v>0</v>
      </c>
      <c r="AC30">
        <f t="shared" si="0"/>
        <v>0.80215280247124898</v>
      </c>
      <c r="AD30">
        <f t="shared" si="1"/>
        <v>94.692228444106007</v>
      </c>
      <c r="AE30">
        <f>'IDT-1'!E30</f>
        <v>0</v>
      </c>
      <c r="AF30" s="24"/>
      <c r="AG30">
        <f t="shared" si="2"/>
        <v>94.692228444106007</v>
      </c>
      <c r="AI30" s="34">
        <f>PXIL!K30</f>
        <v>0</v>
      </c>
      <c r="AJ30" s="34">
        <f>PXIL!Q30</f>
        <v>0</v>
      </c>
      <c r="AK30" s="34">
        <f>RTM_IEX!K30</f>
        <v>0</v>
      </c>
      <c r="AL30" s="34">
        <f>RTM_IEX!Q30</f>
        <v>0</v>
      </c>
      <c r="AM30" s="34">
        <f>RTM_PXI!K30</f>
        <v>0</v>
      </c>
      <c r="AN30" s="34">
        <f>RTM_PXI!Q30</f>
        <v>0</v>
      </c>
      <c r="AO30" s="148">
        <f>GDAM_IEX!K30</f>
        <v>73.06</v>
      </c>
      <c r="AP30" s="148">
        <f>GDAM_IEX!Q30</f>
        <v>0</v>
      </c>
      <c r="AQ30" s="148">
        <f>GDAM_PXI!K30</f>
        <v>0</v>
      </c>
      <c r="AR30" s="148">
        <f>GDAM_PXI!Q30</f>
        <v>0</v>
      </c>
      <c r="AS30">
        <f>HPX!K30</f>
        <v>0</v>
      </c>
      <c r="AT30">
        <f>HPX!Q30</f>
        <v>0</v>
      </c>
    </row>
    <row r="31" spans="1:46">
      <c r="A31" t="s">
        <v>73</v>
      </c>
      <c r="D31">
        <f>TWEPL!S31</f>
        <v>1.2393000000000001</v>
      </c>
      <c r="E31">
        <f>GT_NG!S31</f>
        <v>1.5041697147037312</v>
      </c>
      <c r="F31">
        <f>GT_Spot!S31</f>
        <v>0</v>
      </c>
      <c r="G31">
        <f>PPCL_NG!S31</f>
        <v>0</v>
      </c>
      <c r="H31">
        <f>PPCL_Spot!S31</f>
        <v>0</v>
      </c>
      <c r="I31">
        <f>Bawana_NG!S31</f>
        <v>19.690911531873521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NDMC_ISGS_exbus!DM31</f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SUMPRODUCT(LTA!J31:AN31,LTA!J$101:AN$101,LTA!J$106:AN$106)</f>
        <v>0</v>
      </c>
      <c r="U31" s="37">
        <f>SUMPRODUCT(LTA!J31:AN31,LTA!J$102:AN$102,LTA!J$106:AN$106)</f>
        <v>0</v>
      </c>
      <c r="V31" s="66">
        <f>SUMPRODUCT(MTOA!B31:G31,MTOA!B$102:G$102,MTOA!B$106:G$106)</f>
        <v>0</v>
      </c>
      <c r="W31" s="66">
        <f>SUMPRODUCT(MTOA!B31:G31,MTOA!B$101:G$101,MTOA!B$106:G$106)</f>
        <v>0</v>
      </c>
      <c r="X31">
        <v>0</v>
      </c>
      <c r="Y31" s="34">
        <f>IEX!K31</f>
        <v>0</v>
      </c>
      <c r="Z31" s="34">
        <f>IEX!Q31</f>
        <v>0</v>
      </c>
      <c r="AA31" s="75">
        <f>STOA!K31</f>
        <v>0</v>
      </c>
      <c r="AB31" s="75">
        <f>-STOA!Q31</f>
        <v>0</v>
      </c>
      <c r="AC31">
        <f t="shared" si="0"/>
        <v>0.82634480247124875</v>
      </c>
      <c r="AD31">
        <f t="shared" si="1"/>
        <v>97.548036444106003</v>
      </c>
      <c r="AE31">
        <f>'IDT-1'!E31</f>
        <v>0</v>
      </c>
      <c r="AF31" s="24"/>
      <c r="AG31">
        <f t="shared" si="2"/>
        <v>97.548036444106003</v>
      </c>
      <c r="AI31" s="34">
        <f>PXIL!K31</f>
        <v>0</v>
      </c>
      <c r="AJ31" s="34">
        <f>PXIL!Q31</f>
        <v>0</v>
      </c>
      <c r="AK31" s="34">
        <f>RTM_IEX!K31</f>
        <v>0</v>
      </c>
      <c r="AL31" s="34">
        <f>RTM_IEX!Q31</f>
        <v>0</v>
      </c>
      <c r="AM31" s="34">
        <f>RTM_PXI!K31</f>
        <v>0</v>
      </c>
      <c r="AN31" s="34">
        <f>RTM_PXI!Q31</f>
        <v>0</v>
      </c>
      <c r="AO31" s="148">
        <f>GDAM_IEX!K31</f>
        <v>75.94</v>
      </c>
      <c r="AP31" s="148">
        <f>GDAM_IEX!Q31</f>
        <v>0</v>
      </c>
      <c r="AQ31" s="148">
        <f>GDAM_PXI!K31</f>
        <v>0</v>
      </c>
      <c r="AR31" s="148">
        <f>GDAM_PXI!Q31</f>
        <v>0</v>
      </c>
      <c r="AS31">
        <f>HPX!K31</f>
        <v>0</v>
      </c>
      <c r="AT31">
        <f>HPX!Q31</f>
        <v>0</v>
      </c>
    </row>
    <row r="32" spans="1:46">
      <c r="A32" t="s">
        <v>74</v>
      </c>
      <c r="D32">
        <f>TWEPL!S32</f>
        <v>1.2538800000000001</v>
      </c>
      <c r="E32">
        <f>GT_NG!S32</f>
        <v>1.5036697247706425</v>
      </c>
      <c r="F32">
        <f>GT_Spot!S32</f>
        <v>0</v>
      </c>
      <c r="G32">
        <f>PPCL_NG!S32</f>
        <v>0</v>
      </c>
      <c r="H32">
        <f>PPCL_Spot!S32</f>
        <v>0</v>
      </c>
      <c r="I32">
        <f>Bawana_NG!S32</f>
        <v>19.690911531873521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NDMC_ISGS_exbus!DM32</f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SUMPRODUCT(LTA!J32:AN32,LTA!J$101:AN$101,LTA!J$106:AN$106)</f>
        <v>0</v>
      </c>
      <c r="U32" s="37">
        <f>SUMPRODUCT(LTA!J32:AN32,LTA!J$102:AN$102,LTA!J$106:AN$106)</f>
        <v>0</v>
      </c>
      <c r="V32" s="66">
        <f>SUMPRODUCT(MTOA!B32:G32,MTOA!B$102:G$102,MTOA!B$106:G$106)</f>
        <v>0</v>
      </c>
      <c r="W32" s="66">
        <f>SUMPRODUCT(MTOA!B32:G32,MTOA!B$101:G$101,MTOA!B$106:G$106)</f>
        <v>0</v>
      </c>
      <c r="X32">
        <v>0</v>
      </c>
      <c r="Y32" s="34">
        <f>IEX!K32</f>
        <v>0</v>
      </c>
      <c r="Z32" s="34">
        <f>IEX!Q32</f>
        <v>0</v>
      </c>
      <c r="AA32" s="75">
        <f>STOA!K32</f>
        <v>0</v>
      </c>
      <c r="AB32" s="75">
        <f>-STOA!Q32</f>
        <v>0</v>
      </c>
      <c r="AC32">
        <f t="shared" si="0"/>
        <v>0.85073907455581099</v>
      </c>
      <c r="AD32">
        <f t="shared" si="1"/>
        <v>100.42772218208836</v>
      </c>
      <c r="AE32">
        <f>'IDT-1'!E32</f>
        <v>0</v>
      </c>
      <c r="AF32" s="24"/>
      <c r="AG32">
        <f t="shared" si="2"/>
        <v>100.42772218208836</v>
      </c>
      <c r="AI32" s="34">
        <f>PXIL!K32</f>
        <v>0</v>
      </c>
      <c r="AJ32" s="34">
        <f>PXIL!Q32</f>
        <v>0</v>
      </c>
      <c r="AK32" s="34">
        <f>RTM_IEX!K32</f>
        <v>0</v>
      </c>
      <c r="AL32" s="34">
        <f>RTM_IEX!Q32</f>
        <v>0</v>
      </c>
      <c r="AM32" s="34">
        <f>RTM_PXI!K32</f>
        <v>0</v>
      </c>
      <c r="AN32" s="34">
        <f>RTM_PXI!Q32</f>
        <v>0</v>
      </c>
      <c r="AO32" s="148">
        <f>GDAM_IEX!K32</f>
        <v>78.83</v>
      </c>
      <c r="AP32" s="148">
        <f>GDAM_IEX!Q32</f>
        <v>0</v>
      </c>
      <c r="AQ32" s="148">
        <f>GDAM_PXI!K32</f>
        <v>0</v>
      </c>
      <c r="AR32" s="148">
        <f>GDAM_PXI!Q32</f>
        <v>0</v>
      </c>
      <c r="AS32">
        <f>HPX!K32</f>
        <v>0</v>
      </c>
      <c r="AT32">
        <f>HPX!Q32</f>
        <v>0</v>
      </c>
    </row>
    <row r="33" spans="1:46">
      <c r="A33" t="s">
        <v>75</v>
      </c>
      <c r="D33">
        <f>TWEPL!S33</f>
        <v>1.2538800000000001</v>
      </c>
      <c r="E33">
        <f>GT_NG!S33</f>
        <v>1.5036697247706425</v>
      </c>
      <c r="F33">
        <f>GT_Spot!S33</f>
        <v>0</v>
      </c>
      <c r="G33">
        <f>PPCL_NG!S33</f>
        <v>0</v>
      </c>
      <c r="H33">
        <f>PPCL_Spot!S33</f>
        <v>0</v>
      </c>
      <c r="I33">
        <f>Bawana_NG!S33</f>
        <v>19.690911531873521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NDMC_ISGS_exbus!DM33</f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SUMPRODUCT(LTA!J33:AN33,LTA!J$101:AN$101,LTA!J$106:AN$106)</f>
        <v>0</v>
      </c>
      <c r="U33" s="37">
        <f>SUMPRODUCT(LTA!J33:AN33,LTA!J$102:AN$102,LTA!J$106:AN$106)</f>
        <v>0</v>
      </c>
      <c r="V33" s="66">
        <f>SUMPRODUCT(MTOA!B33:G33,MTOA!B$102:G$102,MTOA!B$106:G$106)</f>
        <v>0</v>
      </c>
      <c r="W33" s="66">
        <f>SUMPRODUCT(MTOA!B33:G33,MTOA!B$101:G$101,MTOA!B$106:G$106)</f>
        <v>0</v>
      </c>
      <c r="X33">
        <v>0</v>
      </c>
      <c r="Y33" s="34">
        <f>IEX!K33</f>
        <v>0</v>
      </c>
      <c r="Z33" s="34">
        <f>IEX!Q33</f>
        <v>0</v>
      </c>
      <c r="AA33" s="75">
        <f>STOA!K33</f>
        <v>0</v>
      </c>
      <c r="AB33" s="75">
        <f>-STOA!Q33</f>
        <v>0</v>
      </c>
      <c r="AC33">
        <f t="shared" si="0"/>
        <v>0.8910590745558109</v>
      </c>
      <c r="AD33">
        <f t="shared" si="1"/>
        <v>105.18740218208835</v>
      </c>
      <c r="AE33">
        <f>'IDT-1'!E33</f>
        <v>0</v>
      </c>
      <c r="AF33" s="24"/>
      <c r="AG33">
        <f t="shared" si="2"/>
        <v>105.18740218208835</v>
      </c>
      <c r="AI33" s="34">
        <f>PXIL!K33</f>
        <v>0</v>
      </c>
      <c r="AJ33" s="34">
        <f>PXIL!Q33</f>
        <v>0</v>
      </c>
      <c r="AK33" s="34">
        <f>RTM_IEX!K33</f>
        <v>0</v>
      </c>
      <c r="AL33" s="34">
        <f>RTM_IEX!Q33</f>
        <v>0</v>
      </c>
      <c r="AM33" s="34">
        <f>RTM_PXI!K33</f>
        <v>0</v>
      </c>
      <c r="AN33" s="34">
        <f>RTM_PXI!Q33</f>
        <v>0</v>
      </c>
      <c r="AO33" s="148">
        <f>GDAM_IEX!K33</f>
        <v>83.63</v>
      </c>
      <c r="AP33" s="148">
        <f>GDAM_IEX!Q33</f>
        <v>0</v>
      </c>
      <c r="AQ33" s="148">
        <f>GDAM_PXI!K33</f>
        <v>0</v>
      </c>
      <c r="AR33" s="148">
        <f>GDAM_PXI!Q33</f>
        <v>0</v>
      </c>
      <c r="AS33">
        <f>HPX!K33</f>
        <v>0</v>
      </c>
      <c r="AT33">
        <f>HPX!Q33</f>
        <v>0</v>
      </c>
    </row>
    <row r="34" spans="1:46">
      <c r="A34" t="s">
        <v>76</v>
      </c>
      <c r="D34">
        <f>TWEPL!S34</f>
        <v>1.2538800000000001</v>
      </c>
      <c r="E34">
        <f>GT_NG!S34</f>
        <v>1.5036697247706425</v>
      </c>
      <c r="F34">
        <f>GT_Spot!S34</f>
        <v>0</v>
      </c>
      <c r="G34">
        <f>PPCL_NG!S34</f>
        <v>0</v>
      </c>
      <c r="H34">
        <f>PPCL_Spot!S34</f>
        <v>0</v>
      </c>
      <c r="I34">
        <f>Bawana_NG!S34</f>
        <v>19.690911531873521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NDMC_ISGS_exbus!DM34</f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SUMPRODUCT(LTA!J34:AN34,LTA!J$101:AN$101,LTA!J$106:AN$106)</f>
        <v>0</v>
      </c>
      <c r="U34" s="37">
        <f>SUMPRODUCT(LTA!J34:AN34,LTA!J$102:AN$102,LTA!J$106:AN$106)</f>
        <v>0</v>
      </c>
      <c r="V34" s="66">
        <f>SUMPRODUCT(MTOA!B34:G34,MTOA!B$102:G$102,MTOA!B$106:G$106)</f>
        <v>0</v>
      </c>
      <c r="W34" s="66">
        <f>SUMPRODUCT(MTOA!B34:G34,MTOA!B$101:G$101,MTOA!B$106:G$106)</f>
        <v>0</v>
      </c>
      <c r="X34">
        <v>0</v>
      </c>
      <c r="Y34" s="34">
        <f>IEX!K34</f>
        <v>0</v>
      </c>
      <c r="Z34" s="34">
        <f>IEX!Q34</f>
        <v>0</v>
      </c>
      <c r="AA34" s="75">
        <f>STOA!K34</f>
        <v>0</v>
      </c>
      <c r="AB34" s="75">
        <f>-STOA!Q34</f>
        <v>0</v>
      </c>
      <c r="AC34">
        <f t="shared" si="0"/>
        <v>0.91533507455581098</v>
      </c>
      <c r="AD34">
        <f t="shared" si="1"/>
        <v>108.05312618208835</v>
      </c>
      <c r="AE34">
        <f>'IDT-1'!E34</f>
        <v>0</v>
      </c>
      <c r="AF34" s="24"/>
      <c r="AG34">
        <f t="shared" si="2"/>
        <v>108.05312618208835</v>
      </c>
      <c r="AI34" s="34">
        <f>PXIL!K34</f>
        <v>0</v>
      </c>
      <c r="AJ34" s="34">
        <f>PXIL!Q34</f>
        <v>0</v>
      </c>
      <c r="AK34" s="34">
        <f>RTM_IEX!K34</f>
        <v>0</v>
      </c>
      <c r="AL34" s="34">
        <f>RTM_IEX!Q34</f>
        <v>0</v>
      </c>
      <c r="AM34" s="34">
        <f>RTM_PXI!K34</f>
        <v>0</v>
      </c>
      <c r="AN34" s="34">
        <f>RTM_PXI!Q34</f>
        <v>0</v>
      </c>
      <c r="AO34" s="148">
        <f>GDAM_IEX!K34</f>
        <v>86.52</v>
      </c>
      <c r="AP34" s="148">
        <f>GDAM_IEX!Q34</f>
        <v>0</v>
      </c>
      <c r="AQ34" s="148">
        <f>GDAM_PXI!K34</f>
        <v>0</v>
      </c>
      <c r="AR34" s="148">
        <f>GDAM_PXI!Q34</f>
        <v>0</v>
      </c>
      <c r="AS34">
        <f>HPX!K34</f>
        <v>0</v>
      </c>
      <c r="AT34">
        <f>HPX!Q34</f>
        <v>0</v>
      </c>
    </row>
    <row r="35" spans="1:46">
      <c r="A35" t="s">
        <v>77</v>
      </c>
      <c r="D35">
        <f>TWEPL!S35</f>
        <v>1.2538800000000001</v>
      </c>
      <c r="E35">
        <f>GT_NG!S35</f>
        <v>1.5036697247706425</v>
      </c>
      <c r="F35">
        <f>GT_Spot!S35</f>
        <v>0</v>
      </c>
      <c r="G35">
        <f>PPCL_NG!S35</f>
        <v>0</v>
      </c>
      <c r="H35">
        <f>PPCL_Spot!S35</f>
        <v>0</v>
      </c>
      <c r="I35">
        <f>Bawana_NG!S35</f>
        <v>19.690911531873521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NDMC_ISGS_exbus!DM35</f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SUMPRODUCT(LTA!J35:AN35,LTA!J$101:AN$101,LTA!J$106:AN$106)</f>
        <v>0</v>
      </c>
      <c r="U35" s="37">
        <f>SUMPRODUCT(LTA!J35:AN35,LTA!J$102:AN$102,LTA!J$106:AN$106)</f>
        <v>0</v>
      </c>
      <c r="V35" s="66">
        <f>SUMPRODUCT(MTOA!B35:G35,MTOA!B$102:G$102,MTOA!B$106:G$106)</f>
        <v>0</v>
      </c>
      <c r="W35" s="66">
        <f>SUMPRODUCT(MTOA!B35:G35,MTOA!B$101:G$101,MTOA!B$106:G$106)</f>
        <v>0</v>
      </c>
      <c r="X35">
        <v>0</v>
      </c>
      <c r="Y35" s="34">
        <f>IEX!K35</f>
        <v>0</v>
      </c>
      <c r="Z35" s="34">
        <f>IEX!Q35</f>
        <v>0</v>
      </c>
      <c r="AA35" s="75">
        <f>STOA!K35</f>
        <v>0</v>
      </c>
      <c r="AB35" s="75">
        <f>-STOA!Q35</f>
        <v>0</v>
      </c>
      <c r="AC35">
        <f t="shared" si="0"/>
        <v>0.97993107455581085</v>
      </c>
      <c r="AD35">
        <f t="shared" si="1"/>
        <v>115.67853018208835</v>
      </c>
      <c r="AE35">
        <f>'IDT-1'!E35</f>
        <v>0</v>
      </c>
      <c r="AF35" s="24"/>
      <c r="AG35">
        <f t="shared" si="2"/>
        <v>115.67853018208835</v>
      </c>
      <c r="AI35" s="34">
        <f>PXIL!K35</f>
        <v>0</v>
      </c>
      <c r="AJ35" s="34">
        <f>PXIL!Q35</f>
        <v>0</v>
      </c>
      <c r="AK35" s="34">
        <f>RTM_IEX!K35</f>
        <v>0</v>
      </c>
      <c r="AL35" s="34">
        <f>RTM_IEX!Q35</f>
        <v>0</v>
      </c>
      <c r="AM35" s="34">
        <f>RTM_PXI!K35</f>
        <v>0</v>
      </c>
      <c r="AN35" s="34">
        <f>RTM_PXI!Q35</f>
        <v>0</v>
      </c>
      <c r="AO35" s="148">
        <f>GDAM_IEX!K35</f>
        <v>94.21</v>
      </c>
      <c r="AP35" s="148">
        <f>GDAM_IEX!Q35</f>
        <v>0</v>
      </c>
      <c r="AQ35" s="148">
        <f>GDAM_PXI!K35</f>
        <v>0</v>
      </c>
      <c r="AR35" s="148">
        <f>GDAM_PXI!Q35</f>
        <v>0</v>
      </c>
      <c r="AS35">
        <f>HPX!K35</f>
        <v>0</v>
      </c>
      <c r="AT35">
        <f>HPX!Q35</f>
        <v>0</v>
      </c>
    </row>
    <row r="36" spans="1:46">
      <c r="A36" t="s">
        <v>78</v>
      </c>
      <c r="D36">
        <f>TWEPL!S36</f>
        <v>1.2538800000000001</v>
      </c>
      <c r="E36">
        <f>GT_NG!S36</f>
        <v>1.5036697247706425</v>
      </c>
      <c r="F36">
        <f>GT_Spot!S36</f>
        <v>0</v>
      </c>
      <c r="G36">
        <f>PPCL_NG!S36</f>
        <v>0</v>
      </c>
      <c r="H36">
        <f>PPCL_Spot!S36</f>
        <v>0</v>
      </c>
      <c r="I36">
        <f>Bawana_NG!S36</f>
        <v>19.690911531873521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NDMC_ISGS_exbus!DM36</f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SUMPRODUCT(LTA!J36:AN36,LTA!J$101:AN$101,LTA!J$106:AN$106)</f>
        <v>0</v>
      </c>
      <c r="U36" s="37">
        <f>SUMPRODUCT(LTA!J36:AN36,LTA!J$102:AN$102,LTA!J$106:AN$106)</f>
        <v>0</v>
      </c>
      <c r="V36" s="66">
        <f>SUMPRODUCT(MTOA!B36:G36,MTOA!B$102:G$102,MTOA!B$106:G$106)</f>
        <v>0</v>
      </c>
      <c r="W36" s="66">
        <f>SUMPRODUCT(MTOA!B36:G36,MTOA!B$101:G$101,MTOA!B$106:G$106)</f>
        <v>0</v>
      </c>
      <c r="X36">
        <v>0</v>
      </c>
      <c r="Y36" s="34">
        <f>IEX!K36</f>
        <v>0</v>
      </c>
      <c r="Z36" s="34">
        <f>IEX!Q36</f>
        <v>0</v>
      </c>
      <c r="AA36" s="75">
        <f>STOA!K36</f>
        <v>0</v>
      </c>
      <c r="AB36" s="75">
        <f>-STOA!Q36</f>
        <v>0</v>
      </c>
      <c r="AC36">
        <f t="shared" si="0"/>
        <v>0.97993107455581085</v>
      </c>
      <c r="AD36">
        <f t="shared" si="1"/>
        <v>115.67853018208835</v>
      </c>
      <c r="AE36">
        <f>'IDT-1'!E36</f>
        <v>0</v>
      </c>
      <c r="AF36" s="24"/>
      <c r="AG36">
        <f t="shared" si="2"/>
        <v>115.67853018208835</v>
      </c>
      <c r="AI36" s="34">
        <f>PXIL!K36</f>
        <v>0</v>
      </c>
      <c r="AJ36" s="34">
        <f>PXIL!Q36</f>
        <v>0</v>
      </c>
      <c r="AK36" s="34">
        <f>RTM_IEX!K36</f>
        <v>0</v>
      </c>
      <c r="AL36" s="34">
        <f>RTM_IEX!Q36</f>
        <v>0</v>
      </c>
      <c r="AM36" s="34">
        <f>RTM_PXI!K36</f>
        <v>0</v>
      </c>
      <c r="AN36" s="34">
        <f>RTM_PXI!Q36</f>
        <v>0</v>
      </c>
      <c r="AO36" s="148">
        <f>GDAM_IEX!K36</f>
        <v>94.21</v>
      </c>
      <c r="AP36" s="148">
        <f>GDAM_IEX!Q36</f>
        <v>0</v>
      </c>
      <c r="AQ36" s="148">
        <f>GDAM_PXI!K36</f>
        <v>0</v>
      </c>
      <c r="AR36" s="148">
        <f>GDAM_PXI!Q36</f>
        <v>0</v>
      </c>
      <c r="AS36">
        <f>HPX!K36</f>
        <v>0</v>
      </c>
      <c r="AT36">
        <f>HPX!Q36</f>
        <v>0</v>
      </c>
    </row>
    <row r="37" spans="1:46">
      <c r="A37" t="s">
        <v>79</v>
      </c>
      <c r="D37">
        <f>TWEPL!S37</f>
        <v>1.2538800000000001</v>
      </c>
      <c r="E37">
        <f>GT_NG!S37</f>
        <v>1.5036697247706425</v>
      </c>
      <c r="F37">
        <f>GT_Spot!S37</f>
        <v>0</v>
      </c>
      <c r="G37">
        <f>PPCL_NG!S37</f>
        <v>0</v>
      </c>
      <c r="H37">
        <f>PPCL_Spot!S37</f>
        <v>0</v>
      </c>
      <c r="I37">
        <f>Bawana_NG!S37</f>
        <v>19.690911531873521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NDMC_ISGS_exbus!DM37</f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SUMPRODUCT(LTA!J37:AN37,LTA!J$101:AN$101,LTA!J$106:AN$106)</f>
        <v>0</v>
      </c>
      <c r="U37" s="37">
        <f>SUMPRODUCT(LTA!J37:AN37,LTA!J$102:AN$102,LTA!J$106:AN$106)</f>
        <v>0</v>
      </c>
      <c r="V37" s="66">
        <f>SUMPRODUCT(MTOA!B37:G37,MTOA!B$102:G$102,MTOA!B$106:G$106)</f>
        <v>0</v>
      </c>
      <c r="W37" s="66">
        <f>SUMPRODUCT(MTOA!B37:G37,MTOA!B$101:G$101,MTOA!B$106:G$106)</f>
        <v>0</v>
      </c>
      <c r="X37">
        <v>0</v>
      </c>
      <c r="Y37" s="34">
        <f>IEX!K37</f>
        <v>0</v>
      </c>
      <c r="Z37" s="34">
        <f>IEX!Q37</f>
        <v>0</v>
      </c>
      <c r="AA37" s="75">
        <f>STOA!K37</f>
        <v>0</v>
      </c>
      <c r="AB37" s="75">
        <f>-STOA!Q37</f>
        <v>0</v>
      </c>
      <c r="AC37">
        <f t="shared" si="0"/>
        <v>0.97993107455581085</v>
      </c>
      <c r="AD37">
        <f t="shared" si="1"/>
        <v>115.67853018208835</v>
      </c>
      <c r="AE37">
        <f>'IDT-1'!E37</f>
        <v>0</v>
      </c>
      <c r="AF37" s="24"/>
      <c r="AG37">
        <f t="shared" si="2"/>
        <v>115.67853018208835</v>
      </c>
      <c r="AI37" s="34">
        <f>PXIL!K37</f>
        <v>0</v>
      </c>
      <c r="AJ37" s="34">
        <f>PXIL!Q37</f>
        <v>0</v>
      </c>
      <c r="AK37" s="34">
        <f>RTM_IEX!K37</f>
        <v>0</v>
      </c>
      <c r="AL37" s="34">
        <f>RTM_IEX!Q37</f>
        <v>0</v>
      </c>
      <c r="AM37" s="34">
        <f>RTM_PXI!K37</f>
        <v>0</v>
      </c>
      <c r="AN37" s="34">
        <f>RTM_PXI!Q37</f>
        <v>0</v>
      </c>
      <c r="AO37" s="148">
        <f>GDAM_IEX!K37</f>
        <v>94.21</v>
      </c>
      <c r="AP37" s="148">
        <f>GDAM_IEX!Q37</f>
        <v>0</v>
      </c>
      <c r="AQ37" s="148">
        <f>GDAM_PXI!K37</f>
        <v>0</v>
      </c>
      <c r="AR37" s="148">
        <f>GDAM_PXI!Q37</f>
        <v>0</v>
      </c>
      <c r="AS37">
        <f>HPX!K37</f>
        <v>0</v>
      </c>
      <c r="AT37">
        <f>HPX!Q37</f>
        <v>0</v>
      </c>
    </row>
    <row r="38" spans="1:46">
      <c r="A38" t="s">
        <v>80</v>
      </c>
      <c r="D38">
        <f>TWEPL!S38</f>
        <v>1.2538800000000001</v>
      </c>
      <c r="E38">
        <f>GT_NG!S38</f>
        <v>1.5036697247706425</v>
      </c>
      <c r="F38">
        <f>GT_Spot!S38</f>
        <v>0</v>
      </c>
      <c r="G38">
        <f>PPCL_NG!S38</f>
        <v>0</v>
      </c>
      <c r="H38">
        <f>PPCL_Spot!S38</f>
        <v>0</v>
      </c>
      <c r="I38">
        <f>Bawana_NG!S38</f>
        <v>19.690911531873521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NDMC_ISGS_exbus!DM38</f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SUMPRODUCT(LTA!J38:AN38,LTA!J$101:AN$101,LTA!J$106:AN$106)</f>
        <v>0</v>
      </c>
      <c r="U38" s="37">
        <f>SUMPRODUCT(LTA!J38:AN38,LTA!J$102:AN$102,LTA!J$106:AN$106)</f>
        <v>0</v>
      </c>
      <c r="V38" s="66">
        <f>SUMPRODUCT(MTOA!B38:G38,MTOA!B$102:G$102,MTOA!B$106:G$106)</f>
        <v>0</v>
      </c>
      <c r="W38" s="66">
        <f>SUMPRODUCT(MTOA!B38:G38,MTOA!B$101:G$101,MTOA!B$106:G$106)</f>
        <v>0</v>
      </c>
      <c r="X38">
        <v>0</v>
      </c>
      <c r="Y38" s="34">
        <f>IEX!K38</f>
        <v>0</v>
      </c>
      <c r="Z38" s="34">
        <f>IEX!Q38</f>
        <v>0</v>
      </c>
      <c r="AA38" s="75">
        <f>STOA!K38</f>
        <v>0</v>
      </c>
      <c r="AB38" s="75">
        <f>-STOA!Q38</f>
        <v>0</v>
      </c>
      <c r="AC38">
        <f t="shared" si="0"/>
        <v>0.97993107455581085</v>
      </c>
      <c r="AD38">
        <f t="shared" si="1"/>
        <v>115.67853018208835</v>
      </c>
      <c r="AE38">
        <f>'IDT-1'!E38</f>
        <v>0</v>
      </c>
      <c r="AF38" s="24"/>
      <c r="AG38">
        <f t="shared" si="2"/>
        <v>115.67853018208835</v>
      </c>
      <c r="AI38" s="34">
        <f>PXIL!K38</f>
        <v>0</v>
      </c>
      <c r="AJ38" s="34">
        <f>PXIL!Q38</f>
        <v>0</v>
      </c>
      <c r="AK38" s="34">
        <f>RTM_IEX!K38</f>
        <v>0</v>
      </c>
      <c r="AL38" s="34">
        <f>RTM_IEX!Q38</f>
        <v>0</v>
      </c>
      <c r="AM38" s="34">
        <f>RTM_PXI!K38</f>
        <v>0</v>
      </c>
      <c r="AN38" s="34">
        <f>RTM_PXI!Q38</f>
        <v>0</v>
      </c>
      <c r="AO38" s="148">
        <f>GDAM_IEX!K38</f>
        <v>94.21</v>
      </c>
      <c r="AP38" s="148">
        <f>GDAM_IEX!Q38</f>
        <v>0</v>
      </c>
      <c r="AQ38" s="148">
        <f>GDAM_PXI!K38</f>
        <v>0</v>
      </c>
      <c r="AR38" s="148">
        <f>GDAM_PXI!Q38</f>
        <v>0</v>
      </c>
      <c r="AS38">
        <f>HPX!K38</f>
        <v>0</v>
      </c>
      <c r="AT38">
        <f>HPX!Q38</f>
        <v>0</v>
      </c>
    </row>
    <row r="39" spans="1:46">
      <c r="A39" t="s">
        <v>81</v>
      </c>
      <c r="D39">
        <f>TWEPL!S39</f>
        <v>1.2538800000000001</v>
      </c>
      <c r="E39">
        <f>GT_NG!S39</f>
        <v>1.5036697247706425</v>
      </c>
      <c r="F39">
        <f>GT_Spot!S39</f>
        <v>0</v>
      </c>
      <c r="G39">
        <f>PPCL_NG!S39</f>
        <v>0</v>
      </c>
      <c r="H39">
        <f>PPCL_Spot!S39</f>
        <v>0</v>
      </c>
      <c r="I39">
        <f>Bawana_NG!S39</f>
        <v>19.690911531873521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NDMC_ISGS_exbus!DM39</f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SUMPRODUCT(LTA!J39:AN39,LTA!J$101:AN$101,LTA!J$106:AN$106)</f>
        <v>0</v>
      </c>
      <c r="U39" s="37">
        <f>SUMPRODUCT(LTA!J39:AN39,LTA!J$102:AN$102,LTA!J$106:AN$106)</f>
        <v>0</v>
      </c>
      <c r="V39" s="66">
        <f>SUMPRODUCT(MTOA!B39:G39,MTOA!B$102:G$102,MTOA!B$106:G$106)</f>
        <v>0</v>
      </c>
      <c r="W39" s="66">
        <f>SUMPRODUCT(MTOA!B39:G39,MTOA!B$101:G$101,MTOA!B$106:G$106)</f>
        <v>0</v>
      </c>
      <c r="X39">
        <v>0</v>
      </c>
      <c r="Y39" s="34">
        <f>IEX!K39</f>
        <v>0</v>
      </c>
      <c r="Z39" s="34">
        <f>IEX!Q39</f>
        <v>0</v>
      </c>
      <c r="AA39" s="75">
        <f>STOA!K39</f>
        <v>52.870000000000005</v>
      </c>
      <c r="AB39" s="75">
        <f>-STOA!Q39</f>
        <v>0</v>
      </c>
      <c r="AC39">
        <f t="shared" si="0"/>
        <v>1.084847074555811</v>
      </c>
      <c r="AD39">
        <f t="shared" si="1"/>
        <v>128.06361418208834</v>
      </c>
      <c r="AE39">
        <f>'IDT-1'!E39</f>
        <v>0</v>
      </c>
      <c r="AF39" s="24"/>
      <c r="AG39">
        <f t="shared" si="2"/>
        <v>128.06361418208834</v>
      </c>
      <c r="AI39" s="34">
        <f>PXIL!K39</f>
        <v>0</v>
      </c>
      <c r="AJ39" s="34">
        <f>PXIL!Q39</f>
        <v>0</v>
      </c>
      <c r="AK39" s="34">
        <f>RTM_IEX!K39</f>
        <v>0</v>
      </c>
      <c r="AL39" s="34">
        <f>RTM_IEX!Q39</f>
        <v>0</v>
      </c>
      <c r="AM39" s="34">
        <f>RTM_PXI!K39</f>
        <v>0</v>
      </c>
      <c r="AN39" s="34">
        <f>RTM_PXI!Q39</f>
        <v>0</v>
      </c>
      <c r="AO39" s="148">
        <f>GDAM_IEX!K39</f>
        <v>53.83</v>
      </c>
      <c r="AP39" s="148">
        <f>GDAM_IEX!Q39</f>
        <v>0</v>
      </c>
      <c r="AQ39" s="148">
        <f>GDAM_PXI!K39</f>
        <v>0</v>
      </c>
      <c r="AR39" s="148">
        <f>GDAM_PXI!Q39</f>
        <v>0</v>
      </c>
      <c r="AS39">
        <f>HPX!K39</f>
        <v>0</v>
      </c>
      <c r="AT39">
        <f>HPX!Q39</f>
        <v>0</v>
      </c>
    </row>
    <row r="40" spans="1:46">
      <c r="A40" t="s">
        <v>82</v>
      </c>
      <c r="D40">
        <f>TWEPL!S40</f>
        <v>1.2538800000000001</v>
      </c>
      <c r="E40">
        <f>GT_NG!S40</f>
        <v>1.5036697247706425</v>
      </c>
      <c r="F40">
        <f>GT_Spot!S40</f>
        <v>0</v>
      </c>
      <c r="G40">
        <f>PPCL_NG!S40</f>
        <v>0</v>
      </c>
      <c r="H40">
        <f>PPCL_Spot!S40</f>
        <v>0</v>
      </c>
      <c r="I40">
        <f>Bawana_NG!S40</f>
        <v>19.690911531873521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NDMC_ISGS_exbus!DM40</f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SUMPRODUCT(LTA!J40:AN40,LTA!J$101:AN$101,LTA!J$106:AN$106)</f>
        <v>0</v>
      </c>
      <c r="U40" s="37">
        <f>SUMPRODUCT(LTA!J40:AN40,LTA!J$102:AN$102,LTA!J$106:AN$106)</f>
        <v>0</v>
      </c>
      <c r="V40" s="66">
        <f>SUMPRODUCT(MTOA!B40:G40,MTOA!B$102:G$102,MTOA!B$106:G$106)</f>
        <v>0</v>
      </c>
      <c r="W40" s="66">
        <f>SUMPRODUCT(MTOA!B40:G40,MTOA!B$101:G$101,MTOA!B$106:G$106)</f>
        <v>0</v>
      </c>
      <c r="X40">
        <v>0</v>
      </c>
      <c r="Y40" s="34">
        <f>IEX!K40</f>
        <v>0</v>
      </c>
      <c r="Z40" s="34">
        <f>IEX!Q40</f>
        <v>0</v>
      </c>
      <c r="AA40" s="75">
        <f>STOA!K40</f>
        <v>52.870000000000005</v>
      </c>
      <c r="AB40" s="75">
        <f>-STOA!Q40</f>
        <v>0</v>
      </c>
      <c r="AC40">
        <f t="shared" si="0"/>
        <v>1.084847074555811</v>
      </c>
      <c r="AD40">
        <f t="shared" si="1"/>
        <v>128.06361418208834</v>
      </c>
      <c r="AE40">
        <f>'IDT-1'!E40</f>
        <v>0</v>
      </c>
      <c r="AF40" s="24"/>
      <c r="AG40">
        <f t="shared" si="2"/>
        <v>128.06361418208834</v>
      </c>
      <c r="AI40" s="34">
        <f>PXIL!K40</f>
        <v>0</v>
      </c>
      <c r="AJ40" s="34">
        <f>PXIL!Q40</f>
        <v>0</v>
      </c>
      <c r="AK40" s="34">
        <f>RTM_IEX!K40</f>
        <v>0</v>
      </c>
      <c r="AL40" s="34">
        <f>RTM_IEX!Q40</f>
        <v>0</v>
      </c>
      <c r="AM40" s="34">
        <f>RTM_PXI!K40</f>
        <v>0</v>
      </c>
      <c r="AN40" s="34">
        <f>RTM_PXI!Q40</f>
        <v>0</v>
      </c>
      <c r="AO40" s="148">
        <f>GDAM_IEX!K40</f>
        <v>53.83</v>
      </c>
      <c r="AP40" s="148">
        <f>GDAM_IEX!Q40</f>
        <v>0</v>
      </c>
      <c r="AQ40" s="148">
        <f>GDAM_PXI!K40</f>
        <v>0</v>
      </c>
      <c r="AR40" s="148">
        <f>GDAM_PXI!Q40</f>
        <v>0</v>
      </c>
      <c r="AS40">
        <f>HPX!K40</f>
        <v>0</v>
      </c>
      <c r="AT40">
        <f>HPX!Q40</f>
        <v>0</v>
      </c>
    </row>
    <row r="41" spans="1:46">
      <c r="A41" t="s">
        <v>83</v>
      </c>
      <c r="D41">
        <f>TWEPL!S41</f>
        <v>1.2538800000000001</v>
      </c>
      <c r="E41">
        <f>GT_NG!S41</f>
        <v>1.5036697247706425</v>
      </c>
      <c r="F41">
        <f>GT_Spot!S41</f>
        <v>0</v>
      </c>
      <c r="G41">
        <f>PPCL_NG!S41</f>
        <v>0</v>
      </c>
      <c r="H41">
        <f>PPCL_Spot!S41</f>
        <v>0</v>
      </c>
      <c r="I41">
        <f>Bawana_NG!S41</f>
        <v>19.690911531873521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NDMC_ISGS_exbus!DM41</f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SUMPRODUCT(LTA!J41:AN41,LTA!J$101:AN$101,LTA!J$106:AN$106)</f>
        <v>0</v>
      </c>
      <c r="U41" s="37">
        <f>SUMPRODUCT(LTA!J41:AN41,LTA!J$102:AN$102,LTA!J$106:AN$106)</f>
        <v>0</v>
      </c>
      <c r="V41" s="66">
        <f>SUMPRODUCT(MTOA!B41:G41,MTOA!B$102:G$102,MTOA!B$106:G$106)</f>
        <v>0</v>
      </c>
      <c r="W41" s="66">
        <f>SUMPRODUCT(MTOA!B41:G41,MTOA!B$101:G$101,MTOA!B$106:G$106)</f>
        <v>0</v>
      </c>
      <c r="X41">
        <v>0</v>
      </c>
      <c r="Y41" s="34">
        <f>IEX!K41</f>
        <v>0</v>
      </c>
      <c r="Z41" s="34">
        <f>IEX!Q41</f>
        <v>0</v>
      </c>
      <c r="AA41" s="75">
        <f>STOA!K41</f>
        <v>52.870000000000005</v>
      </c>
      <c r="AB41" s="75">
        <f>-STOA!Q41</f>
        <v>0</v>
      </c>
      <c r="AC41">
        <f t="shared" si="0"/>
        <v>1.084847074555811</v>
      </c>
      <c r="AD41">
        <f t="shared" si="1"/>
        <v>128.06361418208834</v>
      </c>
      <c r="AE41">
        <f>'IDT-1'!E41</f>
        <v>0</v>
      </c>
      <c r="AF41" s="24"/>
      <c r="AG41">
        <f t="shared" si="2"/>
        <v>128.06361418208834</v>
      </c>
      <c r="AI41" s="34">
        <f>PXIL!K41</f>
        <v>0</v>
      </c>
      <c r="AJ41" s="34">
        <f>PXIL!Q41</f>
        <v>0</v>
      </c>
      <c r="AK41" s="34">
        <f>RTM_IEX!K41</f>
        <v>0</v>
      </c>
      <c r="AL41" s="34">
        <f>RTM_IEX!Q41</f>
        <v>0</v>
      </c>
      <c r="AM41" s="34">
        <f>RTM_PXI!K41</f>
        <v>0</v>
      </c>
      <c r="AN41" s="34">
        <f>RTM_PXI!Q41</f>
        <v>0</v>
      </c>
      <c r="AO41" s="148">
        <f>GDAM_IEX!K41</f>
        <v>53.83</v>
      </c>
      <c r="AP41" s="148">
        <f>GDAM_IEX!Q41</f>
        <v>0</v>
      </c>
      <c r="AQ41" s="148">
        <f>GDAM_PXI!K41</f>
        <v>0</v>
      </c>
      <c r="AR41" s="148">
        <f>GDAM_PXI!Q41</f>
        <v>0</v>
      </c>
      <c r="AS41">
        <f>HPX!K41</f>
        <v>0</v>
      </c>
      <c r="AT41">
        <f>HPX!Q41</f>
        <v>0</v>
      </c>
    </row>
    <row r="42" spans="1:46">
      <c r="A42" t="s">
        <v>84</v>
      </c>
      <c r="D42">
        <f>TWEPL!S42</f>
        <v>1.2538800000000001</v>
      </c>
      <c r="E42">
        <f>GT_NG!S42</f>
        <v>1.5036697247706425</v>
      </c>
      <c r="F42">
        <f>GT_Spot!S42</f>
        <v>0</v>
      </c>
      <c r="G42">
        <f>PPCL_NG!S42</f>
        <v>0</v>
      </c>
      <c r="H42">
        <f>PPCL_Spot!S42</f>
        <v>0</v>
      </c>
      <c r="I42">
        <f>Bawana_NG!S42</f>
        <v>19.690911531873521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NDMC_ISGS_exbus!DM42</f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SUMPRODUCT(LTA!J42:AN42,LTA!J$101:AN$101,LTA!J$106:AN$106)</f>
        <v>0</v>
      </c>
      <c r="U42" s="37">
        <f>SUMPRODUCT(LTA!J42:AN42,LTA!J$102:AN$102,LTA!J$106:AN$106)</f>
        <v>0</v>
      </c>
      <c r="V42" s="66">
        <f>SUMPRODUCT(MTOA!B42:G42,MTOA!B$102:G$102,MTOA!B$106:G$106)</f>
        <v>0</v>
      </c>
      <c r="W42" s="66">
        <f>SUMPRODUCT(MTOA!B42:G42,MTOA!B$101:G$101,MTOA!B$106:G$106)</f>
        <v>0</v>
      </c>
      <c r="X42">
        <v>0</v>
      </c>
      <c r="Y42" s="34">
        <f>IEX!K42</f>
        <v>0</v>
      </c>
      <c r="Z42" s="34">
        <f>IEX!Q42</f>
        <v>0</v>
      </c>
      <c r="AA42" s="75">
        <f>STOA!K42</f>
        <v>52.870000000000005</v>
      </c>
      <c r="AB42" s="75">
        <f>-STOA!Q42</f>
        <v>0</v>
      </c>
      <c r="AC42">
        <f t="shared" si="0"/>
        <v>1.084847074555811</v>
      </c>
      <c r="AD42">
        <f t="shared" si="1"/>
        <v>128.06361418208834</v>
      </c>
      <c r="AE42">
        <f>'IDT-1'!E42</f>
        <v>0</v>
      </c>
      <c r="AF42" s="24"/>
      <c r="AG42">
        <f t="shared" si="2"/>
        <v>128.06361418208834</v>
      </c>
      <c r="AI42" s="34">
        <f>PXIL!K42</f>
        <v>0</v>
      </c>
      <c r="AJ42" s="34">
        <f>PXIL!Q42</f>
        <v>0</v>
      </c>
      <c r="AK42" s="34">
        <f>RTM_IEX!K42</f>
        <v>0</v>
      </c>
      <c r="AL42" s="34">
        <f>RTM_IEX!Q42</f>
        <v>0</v>
      </c>
      <c r="AM42" s="34">
        <f>RTM_PXI!K42</f>
        <v>0</v>
      </c>
      <c r="AN42" s="34">
        <f>RTM_PXI!Q42</f>
        <v>0</v>
      </c>
      <c r="AO42" s="148">
        <f>GDAM_IEX!K42</f>
        <v>53.83</v>
      </c>
      <c r="AP42" s="148">
        <f>GDAM_IEX!Q42</f>
        <v>0</v>
      </c>
      <c r="AQ42" s="148">
        <f>GDAM_PXI!K42</f>
        <v>0</v>
      </c>
      <c r="AR42" s="148">
        <f>GDAM_PXI!Q42</f>
        <v>0</v>
      </c>
      <c r="AS42">
        <f>HPX!K42</f>
        <v>0</v>
      </c>
      <c r="AT42">
        <f>HPX!Q42</f>
        <v>0</v>
      </c>
    </row>
    <row r="43" spans="1:46">
      <c r="A43" t="s">
        <v>85</v>
      </c>
      <c r="D43">
        <f>TWEPL!S43</f>
        <v>1.2538800000000001</v>
      </c>
      <c r="E43">
        <f>GT_NG!S43</f>
        <v>1.5036697247706425</v>
      </c>
      <c r="F43">
        <f>GT_Spot!S43</f>
        <v>0</v>
      </c>
      <c r="G43">
        <f>PPCL_NG!S43</f>
        <v>0</v>
      </c>
      <c r="H43">
        <f>PPCL_Spot!S43</f>
        <v>0</v>
      </c>
      <c r="I43">
        <f>Bawana_NG!S43</f>
        <v>19.690911531873521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NDMC_ISGS_exbus!DM43</f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SUMPRODUCT(LTA!J43:AN43,LTA!J$101:AN$101,LTA!J$106:AN$106)</f>
        <v>0</v>
      </c>
      <c r="U43" s="37">
        <f>SUMPRODUCT(LTA!J43:AN43,LTA!J$102:AN$102,LTA!J$106:AN$106)</f>
        <v>0</v>
      </c>
      <c r="V43" s="66">
        <f>SUMPRODUCT(MTOA!B43:G43,MTOA!B$102:G$102,MTOA!B$106:G$106)</f>
        <v>0</v>
      </c>
      <c r="W43" s="66">
        <f>SUMPRODUCT(MTOA!B43:G43,MTOA!B$101:G$101,MTOA!B$106:G$106)</f>
        <v>0</v>
      </c>
      <c r="X43">
        <v>0</v>
      </c>
      <c r="Y43" s="34">
        <f>IEX!K43</f>
        <v>0</v>
      </c>
      <c r="Z43" s="34">
        <f>IEX!Q43</f>
        <v>0</v>
      </c>
      <c r="AA43" s="75">
        <f>STOA!K43</f>
        <v>52.870000000000005</v>
      </c>
      <c r="AB43" s="75">
        <f>-STOA!Q43</f>
        <v>0</v>
      </c>
      <c r="AC43">
        <f t="shared" si="0"/>
        <v>1.084847074555811</v>
      </c>
      <c r="AD43">
        <f t="shared" si="1"/>
        <v>128.06361418208834</v>
      </c>
      <c r="AE43">
        <f>'IDT-1'!E43</f>
        <v>0</v>
      </c>
      <c r="AF43" s="24"/>
      <c r="AG43">
        <f t="shared" si="2"/>
        <v>128.06361418208834</v>
      </c>
      <c r="AI43" s="34">
        <f>PXIL!K43</f>
        <v>0</v>
      </c>
      <c r="AJ43" s="34">
        <f>PXIL!Q43</f>
        <v>0</v>
      </c>
      <c r="AK43" s="34">
        <f>RTM_IEX!K43</f>
        <v>0</v>
      </c>
      <c r="AL43" s="34">
        <f>RTM_IEX!Q43</f>
        <v>0</v>
      </c>
      <c r="AM43" s="34">
        <f>RTM_PXI!K43</f>
        <v>0</v>
      </c>
      <c r="AN43" s="34">
        <f>RTM_PXI!Q43</f>
        <v>0</v>
      </c>
      <c r="AO43" s="148">
        <f>GDAM_IEX!K43</f>
        <v>53.83</v>
      </c>
      <c r="AP43" s="148">
        <f>GDAM_IEX!Q43</f>
        <v>0</v>
      </c>
      <c r="AQ43" s="148">
        <f>GDAM_PXI!K43</f>
        <v>0</v>
      </c>
      <c r="AR43" s="148">
        <f>GDAM_PXI!Q43</f>
        <v>0</v>
      </c>
      <c r="AS43">
        <f>HPX!K43</f>
        <v>0</v>
      </c>
      <c r="AT43">
        <f>HPX!Q43</f>
        <v>0</v>
      </c>
    </row>
    <row r="44" spans="1:46">
      <c r="A44" t="s">
        <v>86</v>
      </c>
      <c r="D44">
        <f>TWEPL!S44</f>
        <v>1.2538800000000001</v>
      </c>
      <c r="E44">
        <f>GT_NG!S44</f>
        <v>1.5036697247706425</v>
      </c>
      <c r="F44">
        <f>GT_Spot!S44</f>
        <v>0</v>
      </c>
      <c r="G44">
        <f>PPCL_NG!S44</f>
        <v>0</v>
      </c>
      <c r="H44">
        <f>PPCL_Spot!S44</f>
        <v>0</v>
      </c>
      <c r="I44">
        <f>Bawana_NG!S44</f>
        <v>19.690911531873521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NDMC_ISGS_exbus!DM44</f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SUMPRODUCT(LTA!J44:AN44,LTA!J$101:AN$101,LTA!J$106:AN$106)</f>
        <v>0</v>
      </c>
      <c r="U44" s="37">
        <f>SUMPRODUCT(LTA!J44:AN44,LTA!J$102:AN$102,LTA!J$106:AN$106)</f>
        <v>0</v>
      </c>
      <c r="V44" s="66">
        <f>SUMPRODUCT(MTOA!B44:G44,MTOA!B$102:G$102,MTOA!B$106:G$106)</f>
        <v>0</v>
      </c>
      <c r="W44" s="66">
        <f>SUMPRODUCT(MTOA!B44:G44,MTOA!B$101:G$101,MTOA!B$106:G$106)</f>
        <v>0</v>
      </c>
      <c r="X44">
        <v>0</v>
      </c>
      <c r="Y44" s="34">
        <f>IEX!K44</f>
        <v>0</v>
      </c>
      <c r="Z44" s="34">
        <f>IEX!Q44</f>
        <v>0</v>
      </c>
      <c r="AA44" s="75">
        <f>STOA!K44</f>
        <v>52.870000000000005</v>
      </c>
      <c r="AB44" s="75">
        <f>-STOA!Q44</f>
        <v>0</v>
      </c>
      <c r="AC44">
        <f t="shared" si="0"/>
        <v>1.084847074555811</v>
      </c>
      <c r="AD44">
        <f t="shared" si="1"/>
        <v>128.06361418208834</v>
      </c>
      <c r="AE44">
        <f>'IDT-1'!E44</f>
        <v>0</v>
      </c>
      <c r="AF44" s="24"/>
      <c r="AG44">
        <f t="shared" si="2"/>
        <v>128.06361418208834</v>
      </c>
      <c r="AI44" s="34">
        <f>PXIL!K44</f>
        <v>0</v>
      </c>
      <c r="AJ44" s="34">
        <f>PXIL!Q44</f>
        <v>0</v>
      </c>
      <c r="AK44" s="34">
        <f>RTM_IEX!K44</f>
        <v>0</v>
      </c>
      <c r="AL44" s="34">
        <f>RTM_IEX!Q44</f>
        <v>0</v>
      </c>
      <c r="AM44" s="34">
        <f>RTM_PXI!K44</f>
        <v>0</v>
      </c>
      <c r="AN44" s="34">
        <f>RTM_PXI!Q44</f>
        <v>0</v>
      </c>
      <c r="AO44" s="148">
        <f>GDAM_IEX!K44</f>
        <v>53.83</v>
      </c>
      <c r="AP44" s="148">
        <f>GDAM_IEX!Q44</f>
        <v>0</v>
      </c>
      <c r="AQ44" s="148">
        <f>GDAM_PXI!K44</f>
        <v>0</v>
      </c>
      <c r="AR44" s="148">
        <f>GDAM_PXI!Q44</f>
        <v>0</v>
      </c>
      <c r="AS44">
        <f>HPX!K44</f>
        <v>0</v>
      </c>
      <c r="AT44">
        <f>HPX!Q44</f>
        <v>0</v>
      </c>
    </row>
    <row r="45" spans="1:46">
      <c r="A45" t="s">
        <v>87</v>
      </c>
      <c r="D45">
        <f>TWEPL!S45</f>
        <v>1.2538800000000001</v>
      </c>
      <c r="E45">
        <f>GT_NG!S45</f>
        <v>1.5036697247706425</v>
      </c>
      <c r="F45">
        <f>GT_Spot!S45</f>
        <v>0</v>
      </c>
      <c r="G45">
        <f>PPCL_NG!S45</f>
        <v>0</v>
      </c>
      <c r="H45">
        <f>PPCL_Spot!S45</f>
        <v>0</v>
      </c>
      <c r="I45">
        <f>Bawana_NG!S45</f>
        <v>19.690911531873521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NDMC_ISGS_exbus!DM45</f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SUMPRODUCT(LTA!J45:AN45,LTA!J$101:AN$101,LTA!J$106:AN$106)</f>
        <v>0</v>
      </c>
      <c r="U45" s="37">
        <f>SUMPRODUCT(LTA!J45:AN45,LTA!J$102:AN$102,LTA!J$106:AN$106)</f>
        <v>0</v>
      </c>
      <c r="V45" s="66">
        <f>SUMPRODUCT(MTOA!B45:G45,MTOA!B$102:G$102,MTOA!B$106:G$106)</f>
        <v>0</v>
      </c>
      <c r="W45" s="66">
        <f>SUMPRODUCT(MTOA!B45:G45,MTOA!B$101:G$101,MTOA!B$106:G$106)</f>
        <v>0</v>
      </c>
      <c r="X45">
        <v>0</v>
      </c>
      <c r="Y45" s="34">
        <f>IEX!K45</f>
        <v>0</v>
      </c>
      <c r="Z45" s="34">
        <f>IEX!Q45</f>
        <v>0</v>
      </c>
      <c r="AA45" s="75">
        <f>STOA!K45</f>
        <v>52.870000000000005</v>
      </c>
      <c r="AB45" s="75">
        <f>-STOA!Q45</f>
        <v>0</v>
      </c>
      <c r="AC45">
        <f t="shared" si="0"/>
        <v>1.084847074555811</v>
      </c>
      <c r="AD45">
        <f t="shared" si="1"/>
        <v>128.06361418208834</v>
      </c>
      <c r="AE45">
        <f>'IDT-1'!E45</f>
        <v>0</v>
      </c>
      <c r="AF45" s="24"/>
      <c r="AG45">
        <f t="shared" si="2"/>
        <v>128.06361418208834</v>
      </c>
      <c r="AI45" s="34">
        <f>PXIL!K45</f>
        <v>0</v>
      </c>
      <c r="AJ45" s="34">
        <f>PXIL!Q45</f>
        <v>0</v>
      </c>
      <c r="AK45" s="34">
        <f>RTM_IEX!K45</f>
        <v>0</v>
      </c>
      <c r="AL45" s="34">
        <f>RTM_IEX!Q45</f>
        <v>0</v>
      </c>
      <c r="AM45" s="34">
        <f>RTM_PXI!K45</f>
        <v>0</v>
      </c>
      <c r="AN45" s="34">
        <f>RTM_PXI!Q45</f>
        <v>0</v>
      </c>
      <c r="AO45" s="148">
        <f>GDAM_IEX!K45</f>
        <v>53.83</v>
      </c>
      <c r="AP45" s="148">
        <f>GDAM_IEX!Q45</f>
        <v>0</v>
      </c>
      <c r="AQ45" s="148">
        <f>GDAM_PXI!K45</f>
        <v>0</v>
      </c>
      <c r="AR45" s="148">
        <f>GDAM_PXI!Q45</f>
        <v>0</v>
      </c>
      <c r="AS45">
        <f>HPX!K45</f>
        <v>0</v>
      </c>
      <c r="AT45">
        <f>HPX!Q45</f>
        <v>0</v>
      </c>
    </row>
    <row r="46" spans="1:46">
      <c r="A46" t="s">
        <v>88</v>
      </c>
      <c r="D46">
        <f>TWEPL!S46</f>
        <v>1.2538800000000001</v>
      </c>
      <c r="E46">
        <f>GT_NG!S46</f>
        <v>1.5036697247706425</v>
      </c>
      <c r="F46">
        <f>GT_Spot!S46</f>
        <v>0</v>
      </c>
      <c r="G46">
        <f>PPCL_NG!S46</f>
        <v>0</v>
      </c>
      <c r="H46">
        <f>PPCL_Spot!S46</f>
        <v>0</v>
      </c>
      <c r="I46">
        <f>Bawana_NG!S46</f>
        <v>19.690911531873521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NDMC_ISGS_exbus!DM46</f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SUMPRODUCT(LTA!J46:AN46,LTA!J$101:AN$101,LTA!J$106:AN$106)</f>
        <v>0</v>
      </c>
      <c r="U46" s="37">
        <f>SUMPRODUCT(LTA!J46:AN46,LTA!J$102:AN$102,LTA!J$106:AN$106)</f>
        <v>0</v>
      </c>
      <c r="V46" s="66">
        <f>SUMPRODUCT(MTOA!B46:G46,MTOA!B$102:G$102,MTOA!B$106:G$106)</f>
        <v>0</v>
      </c>
      <c r="W46" s="66">
        <f>SUMPRODUCT(MTOA!B46:G46,MTOA!B$101:G$101,MTOA!B$106:G$106)</f>
        <v>0</v>
      </c>
      <c r="X46">
        <v>0</v>
      </c>
      <c r="Y46" s="34">
        <f>IEX!K46</f>
        <v>0</v>
      </c>
      <c r="Z46" s="34">
        <f>IEX!Q46</f>
        <v>0</v>
      </c>
      <c r="AA46" s="75">
        <f>STOA!K46</f>
        <v>52.870000000000005</v>
      </c>
      <c r="AB46" s="75">
        <f>-STOA!Q46</f>
        <v>0</v>
      </c>
      <c r="AC46">
        <f t="shared" si="0"/>
        <v>1.084847074555811</v>
      </c>
      <c r="AD46">
        <f t="shared" si="1"/>
        <v>128.06361418208834</v>
      </c>
      <c r="AE46">
        <f>'IDT-1'!E46</f>
        <v>0</v>
      </c>
      <c r="AF46" s="24"/>
      <c r="AG46">
        <f t="shared" si="2"/>
        <v>128.06361418208834</v>
      </c>
      <c r="AI46" s="34">
        <f>PXIL!K46</f>
        <v>0</v>
      </c>
      <c r="AJ46" s="34">
        <f>PXIL!Q46</f>
        <v>0</v>
      </c>
      <c r="AK46" s="34">
        <f>RTM_IEX!K46</f>
        <v>0</v>
      </c>
      <c r="AL46" s="34">
        <f>RTM_IEX!Q46</f>
        <v>0</v>
      </c>
      <c r="AM46" s="34">
        <f>RTM_PXI!K46</f>
        <v>0</v>
      </c>
      <c r="AN46" s="34">
        <f>RTM_PXI!Q46</f>
        <v>0</v>
      </c>
      <c r="AO46" s="148">
        <f>GDAM_IEX!K46</f>
        <v>53.83</v>
      </c>
      <c r="AP46" s="148">
        <f>GDAM_IEX!Q46</f>
        <v>0</v>
      </c>
      <c r="AQ46" s="148">
        <f>GDAM_PXI!K46</f>
        <v>0</v>
      </c>
      <c r="AR46" s="148">
        <f>GDAM_PXI!Q46</f>
        <v>0</v>
      </c>
      <c r="AS46">
        <f>HPX!K46</f>
        <v>0</v>
      </c>
      <c r="AT46">
        <f>HPX!Q46</f>
        <v>0</v>
      </c>
    </row>
    <row r="47" spans="1:46">
      <c r="A47" t="s">
        <v>89</v>
      </c>
      <c r="D47">
        <f>TWEPL!S47</f>
        <v>1.2538800000000001</v>
      </c>
      <c r="E47">
        <f>GT_NG!S47</f>
        <v>1.5036697247706425</v>
      </c>
      <c r="F47">
        <f>GT_Spot!S47</f>
        <v>0</v>
      </c>
      <c r="G47">
        <f>PPCL_NG!S47</f>
        <v>0</v>
      </c>
      <c r="H47">
        <f>PPCL_Spot!S47</f>
        <v>0</v>
      </c>
      <c r="I47">
        <f>Bawana_NG!S47</f>
        <v>19.690911531873521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NDMC_ISGS_exbus!DM47</f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SUMPRODUCT(LTA!J47:AN47,LTA!J$101:AN$101,LTA!J$106:AN$106)</f>
        <v>0</v>
      </c>
      <c r="U47" s="37">
        <f>SUMPRODUCT(LTA!J47:AN47,LTA!J$102:AN$102,LTA!J$106:AN$106)</f>
        <v>0</v>
      </c>
      <c r="V47" s="66">
        <f>SUMPRODUCT(MTOA!B47:G47,MTOA!B$102:G$102,MTOA!B$106:G$106)</f>
        <v>0</v>
      </c>
      <c r="W47" s="66">
        <f>SUMPRODUCT(MTOA!B47:G47,MTOA!B$101:G$101,MTOA!B$106:G$106)</f>
        <v>0</v>
      </c>
      <c r="X47">
        <v>0</v>
      </c>
      <c r="Y47" s="34">
        <f>IEX!K47</f>
        <v>0</v>
      </c>
      <c r="Z47" s="34">
        <f>IEX!Q47</f>
        <v>0</v>
      </c>
      <c r="AA47" s="75">
        <f>STOA!K47</f>
        <v>52.870000000000005</v>
      </c>
      <c r="AB47" s="75">
        <f>-STOA!Q47</f>
        <v>0</v>
      </c>
      <c r="AC47">
        <f t="shared" si="0"/>
        <v>1.084847074555811</v>
      </c>
      <c r="AD47">
        <f t="shared" si="1"/>
        <v>128.06361418208834</v>
      </c>
      <c r="AE47">
        <f>'IDT-1'!E47</f>
        <v>0</v>
      </c>
      <c r="AF47" s="24"/>
      <c r="AG47">
        <f t="shared" si="2"/>
        <v>128.06361418208834</v>
      </c>
      <c r="AI47" s="34">
        <f>PXIL!K47</f>
        <v>0</v>
      </c>
      <c r="AJ47" s="34">
        <f>PXIL!Q47</f>
        <v>0</v>
      </c>
      <c r="AK47" s="34">
        <f>RTM_IEX!K47</f>
        <v>0</v>
      </c>
      <c r="AL47" s="34">
        <f>RTM_IEX!Q47</f>
        <v>0</v>
      </c>
      <c r="AM47" s="34">
        <f>RTM_PXI!K47</f>
        <v>0</v>
      </c>
      <c r="AN47" s="34">
        <f>RTM_PXI!Q47</f>
        <v>0</v>
      </c>
      <c r="AO47" s="148">
        <f>GDAM_IEX!K47</f>
        <v>53.83</v>
      </c>
      <c r="AP47" s="148">
        <f>GDAM_IEX!Q47</f>
        <v>0</v>
      </c>
      <c r="AQ47" s="148">
        <f>GDAM_PXI!K47</f>
        <v>0</v>
      </c>
      <c r="AR47" s="148">
        <f>GDAM_PXI!Q47</f>
        <v>0</v>
      </c>
      <c r="AS47">
        <f>HPX!K47</f>
        <v>0</v>
      </c>
      <c r="AT47">
        <f>HPX!Q47</f>
        <v>0</v>
      </c>
    </row>
    <row r="48" spans="1:46">
      <c r="A48" t="s">
        <v>90</v>
      </c>
      <c r="D48">
        <f>TWEPL!S48</f>
        <v>1.2538800000000001</v>
      </c>
      <c r="E48">
        <f>GT_NG!S48</f>
        <v>1.5036697247706425</v>
      </c>
      <c r="F48">
        <f>GT_Spot!S48</f>
        <v>0</v>
      </c>
      <c r="G48">
        <f>PPCL_NG!S48</f>
        <v>0</v>
      </c>
      <c r="H48">
        <f>PPCL_Spot!S48</f>
        <v>0</v>
      </c>
      <c r="I48">
        <f>Bawana_NG!S48</f>
        <v>19.690911531873521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NDMC_ISGS_exbus!DM48</f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SUMPRODUCT(LTA!J48:AN48,LTA!J$101:AN$101,LTA!J$106:AN$106)</f>
        <v>0</v>
      </c>
      <c r="U48" s="37">
        <f>SUMPRODUCT(LTA!J48:AN48,LTA!J$102:AN$102,LTA!J$106:AN$106)</f>
        <v>0</v>
      </c>
      <c r="V48" s="66">
        <f>SUMPRODUCT(MTOA!B48:G48,MTOA!B$102:G$102,MTOA!B$106:G$106)</f>
        <v>0</v>
      </c>
      <c r="W48" s="66">
        <f>SUMPRODUCT(MTOA!B48:G48,MTOA!B$101:G$101,MTOA!B$106:G$106)</f>
        <v>0</v>
      </c>
      <c r="X48">
        <v>0</v>
      </c>
      <c r="Y48" s="34">
        <f>IEX!K48</f>
        <v>0</v>
      </c>
      <c r="Z48" s="34">
        <f>IEX!Q48</f>
        <v>0</v>
      </c>
      <c r="AA48" s="75">
        <f>STOA!K48</f>
        <v>52.870000000000005</v>
      </c>
      <c r="AB48" s="75">
        <f>-STOA!Q48</f>
        <v>0</v>
      </c>
      <c r="AC48">
        <f t="shared" si="0"/>
        <v>1.084847074555811</v>
      </c>
      <c r="AD48">
        <f t="shared" si="1"/>
        <v>128.06361418208834</v>
      </c>
      <c r="AE48">
        <f>'IDT-1'!E48</f>
        <v>0</v>
      </c>
      <c r="AF48" s="24"/>
      <c r="AG48">
        <f t="shared" si="2"/>
        <v>128.06361418208834</v>
      </c>
      <c r="AI48" s="34">
        <f>PXIL!K48</f>
        <v>0</v>
      </c>
      <c r="AJ48" s="34">
        <f>PXIL!Q48</f>
        <v>0</v>
      </c>
      <c r="AK48" s="34">
        <f>RTM_IEX!K48</f>
        <v>0</v>
      </c>
      <c r="AL48" s="34">
        <f>RTM_IEX!Q48</f>
        <v>0</v>
      </c>
      <c r="AM48" s="34">
        <f>RTM_PXI!K48</f>
        <v>0</v>
      </c>
      <c r="AN48" s="34">
        <f>RTM_PXI!Q48</f>
        <v>0</v>
      </c>
      <c r="AO48" s="148">
        <f>GDAM_IEX!K48</f>
        <v>53.83</v>
      </c>
      <c r="AP48" s="148">
        <f>GDAM_IEX!Q48</f>
        <v>0</v>
      </c>
      <c r="AQ48" s="148">
        <f>GDAM_PXI!K48</f>
        <v>0</v>
      </c>
      <c r="AR48" s="148">
        <f>GDAM_PXI!Q48</f>
        <v>0</v>
      </c>
      <c r="AS48">
        <f>HPX!K48</f>
        <v>0</v>
      </c>
      <c r="AT48">
        <f>HPX!Q48</f>
        <v>0</v>
      </c>
    </row>
    <row r="49" spans="1:46">
      <c r="A49" t="s">
        <v>91</v>
      </c>
      <c r="D49">
        <f>TWEPL!S49</f>
        <v>1.2538800000000001</v>
      </c>
      <c r="E49">
        <f>GT_NG!S49</f>
        <v>1.5036697247706425</v>
      </c>
      <c r="F49">
        <f>GT_Spot!S49</f>
        <v>0</v>
      </c>
      <c r="G49">
        <f>PPCL_NG!S49</f>
        <v>0</v>
      </c>
      <c r="H49">
        <f>PPCL_Spot!S49</f>
        <v>0</v>
      </c>
      <c r="I49">
        <f>Bawana_NG!S49</f>
        <v>19.690911531873521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NDMC_ISGS_exbus!DM49</f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SUMPRODUCT(LTA!J49:AN49,LTA!J$101:AN$101,LTA!J$106:AN$106)</f>
        <v>0</v>
      </c>
      <c r="U49" s="37">
        <f>SUMPRODUCT(LTA!J49:AN49,LTA!J$102:AN$102,LTA!J$106:AN$106)</f>
        <v>0</v>
      </c>
      <c r="V49" s="66">
        <f>SUMPRODUCT(MTOA!B49:G49,MTOA!B$102:G$102,MTOA!B$106:G$106)</f>
        <v>0</v>
      </c>
      <c r="W49" s="66">
        <f>SUMPRODUCT(MTOA!B49:G49,MTOA!B$101:G$101,MTOA!B$106:G$106)</f>
        <v>0</v>
      </c>
      <c r="X49">
        <v>0</v>
      </c>
      <c r="Y49" s="34">
        <f>IEX!K49</f>
        <v>0</v>
      </c>
      <c r="Z49" s="34">
        <f>IEX!Q49</f>
        <v>0</v>
      </c>
      <c r="AA49" s="75">
        <f>STOA!K49</f>
        <v>52.870000000000005</v>
      </c>
      <c r="AB49" s="75">
        <f>-STOA!Q49</f>
        <v>0</v>
      </c>
      <c r="AC49">
        <f t="shared" si="0"/>
        <v>1.084847074555811</v>
      </c>
      <c r="AD49">
        <f t="shared" si="1"/>
        <v>128.06361418208834</v>
      </c>
      <c r="AE49">
        <f>'IDT-1'!E49</f>
        <v>0</v>
      </c>
      <c r="AF49" s="24"/>
      <c r="AG49">
        <f t="shared" si="2"/>
        <v>128.06361418208834</v>
      </c>
      <c r="AI49" s="34">
        <f>PXIL!K49</f>
        <v>0</v>
      </c>
      <c r="AJ49" s="34">
        <f>PXIL!Q49</f>
        <v>0</v>
      </c>
      <c r="AK49" s="34">
        <f>RTM_IEX!K49</f>
        <v>0</v>
      </c>
      <c r="AL49" s="34">
        <f>RTM_IEX!Q49</f>
        <v>0</v>
      </c>
      <c r="AM49" s="34">
        <f>RTM_PXI!K49</f>
        <v>0</v>
      </c>
      <c r="AN49" s="34">
        <f>RTM_PXI!Q49</f>
        <v>0</v>
      </c>
      <c r="AO49" s="148">
        <f>GDAM_IEX!K49</f>
        <v>53.83</v>
      </c>
      <c r="AP49" s="148">
        <f>GDAM_IEX!Q49</f>
        <v>0</v>
      </c>
      <c r="AQ49" s="148">
        <f>GDAM_PXI!K49</f>
        <v>0</v>
      </c>
      <c r="AR49" s="148">
        <f>GDAM_PXI!Q49</f>
        <v>0</v>
      </c>
      <c r="AS49">
        <f>HPX!K49</f>
        <v>0</v>
      </c>
      <c r="AT49">
        <f>HPX!Q49</f>
        <v>0</v>
      </c>
    </row>
    <row r="50" spans="1:46">
      <c r="A50" t="s">
        <v>92</v>
      </c>
      <c r="D50">
        <f>TWEPL!S50</f>
        <v>1.2538800000000001</v>
      </c>
      <c r="E50">
        <f>GT_NG!S50</f>
        <v>1.5036697247706425</v>
      </c>
      <c r="F50">
        <f>GT_Spot!S50</f>
        <v>0</v>
      </c>
      <c r="G50">
        <f>PPCL_NG!S50</f>
        <v>0</v>
      </c>
      <c r="H50">
        <f>PPCL_Spot!S50</f>
        <v>0</v>
      </c>
      <c r="I50">
        <f>Bawana_NG!S50</f>
        <v>19.690911531873521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NDMC_ISGS_exbus!DM50</f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SUMPRODUCT(LTA!J50:AN50,LTA!J$101:AN$101,LTA!J$106:AN$106)</f>
        <v>0</v>
      </c>
      <c r="U50" s="37">
        <f>SUMPRODUCT(LTA!J50:AN50,LTA!J$102:AN$102,LTA!J$106:AN$106)</f>
        <v>0</v>
      </c>
      <c r="V50" s="66">
        <f>SUMPRODUCT(MTOA!B50:G50,MTOA!B$102:G$102,MTOA!B$106:G$106)</f>
        <v>0</v>
      </c>
      <c r="W50" s="66">
        <f>SUMPRODUCT(MTOA!B50:G50,MTOA!B$101:G$101,MTOA!B$106:G$106)</f>
        <v>0</v>
      </c>
      <c r="X50">
        <v>0</v>
      </c>
      <c r="Y50" s="34">
        <f>IEX!K50</f>
        <v>0</v>
      </c>
      <c r="Z50" s="34">
        <f>IEX!Q50</f>
        <v>0</v>
      </c>
      <c r="AA50" s="75">
        <f>STOA!K50</f>
        <v>52.870000000000005</v>
      </c>
      <c r="AB50" s="75">
        <f>-STOA!Q50</f>
        <v>0</v>
      </c>
      <c r="AC50">
        <f t="shared" si="0"/>
        <v>1.084847074555811</v>
      </c>
      <c r="AD50">
        <f t="shared" si="1"/>
        <v>128.06361418208834</v>
      </c>
      <c r="AE50">
        <f>'IDT-1'!E50</f>
        <v>0</v>
      </c>
      <c r="AF50" s="24"/>
      <c r="AG50">
        <f t="shared" si="2"/>
        <v>128.06361418208834</v>
      </c>
      <c r="AI50" s="34">
        <f>PXIL!K50</f>
        <v>0</v>
      </c>
      <c r="AJ50" s="34">
        <f>PXIL!Q50</f>
        <v>0</v>
      </c>
      <c r="AK50" s="34">
        <f>RTM_IEX!K50</f>
        <v>0</v>
      </c>
      <c r="AL50" s="34">
        <f>RTM_IEX!Q50</f>
        <v>0</v>
      </c>
      <c r="AM50" s="34">
        <f>RTM_PXI!K50</f>
        <v>0</v>
      </c>
      <c r="AN50" s="34">
        <f>RTM_PXI!Q50</f>
        <v>0</v>
      </c>
      <c r="AO50" s="148">
        <f>GDAM_IEX!K50</f>
        <v>53.83</v>
      </c>
      <c r="AP50" s="148">
        <f>GDAM_IEX!Q50</f>
        <v>0</v>
      </c>
      <c r="AQ50" s="148">
        <f>GDAM_PXI!K50</f>
        <v>0</v>
      </c>
      <c r="AR50" s="148">
        <f>GDAM_PXI!Q50</f>
        <v>0</v>
      </c>
      <c r="AS50">
        <f>HPX!K50</f>
        <v>0</v>
      </c>
      <c r="AT50">
        <f>HPX!Q50</f>
        <v>0</v>
      </c>
    </row>
    <row r="51" spans="1:46">
      <c r="A51" t="s">
        <v>93</v>
      </c>
      <c r="D51">
        <f>TWEPL!S51</f>
        <v>1.2538800000000001</v>
      </c>
      <c r="E51">
        <f>GT_NG!S51</f>
        <v>1.5036697247706425</v>
      </c>
      <c r="F51">
        <f>GT_Spot!S51</f>
        <v>0</v>
      </c>
      <c r="G51">
        <f>PPCL_NG!S51</f>
        <v>0</v>
      </c>
      <c r="H51">
        <f>PPCL_Spot!S51</f>
        <v>0</v>
      </c>
      <c r="I51">
        <f>Bawana_NG!S51</f>
        <v>19.690911531873521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NDMC_ISGS_exbus!DM51</f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SUMPRODUCT(LTA!J51:AN51,LTA!J$101:AN$101,LTA!J$106:AN$106)</f>
        <v>0</v>
      </c>
      <c r="U51" s="37">
        <f>SUMPRODUCT(LTA!J51:AN51,LTA!J$102:AN$102,LTA!J$106:AN$106)</f>
        <v>0</v>
      </c>
      <c r="V51" s="66">
        <f>SUMPRODUCT(MTOA!B51:G51,MTOA!B$102:G$102,MTOA!B$106:G$106)</f>
        <v>0</v>
      </c>
      <c r="W51" s="66">
        <f>SUMPRODUCT(MTOA!B51:G51,MTOA!B$101:G$101,MTOA!B$106:G$106)</f>
        <v>0</v>
      </c>
      <c r="X51">
        <v>0</v>
      </c>
      <c r="Y51" s="34">
        <f>IEX!K51</f>
        <v>0</v>
      </c>
      <c r="Z51" s="34">
        <f>IEX!Q51</f>
        <v>0</v>
      </c>
      <c r="AA51" s="75">
        <f>STOA!K51</f>
        <v>52.870000000000005</v>
      </c>
      <c r="AB51" s="75">
        <f>-STOA!Q51</f>
        <v>0</v>
      </c>
      <c r="AC51">
        <f t="shared" si="0"/>
        <v>1.0283150745558109</v>
      </c>
      <c r="AD51">
        <f t="shared" si="1"/>
        <v>121.39014618208837</v>
      </c>
      <c r="AE51">
        <f>'IDT-1'!E51</f>
        <v>0</v>
      </c>
      <c r="AF51" s="24"/>
      <c r="AG51">
        <f t="shared" si="2"/>
        <v>121.39014618208837</v>
      </c>
      <c r="AI51" s="34">
        <f>PXIL!K51</f>
        <v>0</v>
      </c>
      <c r="AJ51" s="34">
        <f>PXIL!Q51</f>
        <v>0</v>
      </c>
      <c r="AK51" s="34">
        <f>RTM_IEX!K51</f>
        <v>0</v>
      </c>
      <c r="AL51" s="34">
        <f>RTM_IEX!Q51</f>
        <v>0</v>
      </c>
      <c r="AM51" s="34">
        <f>RTM_PXI!K51</f>
        <v>0</v>
      </c>
      <c r="AN51" s="34">
        <f>RTM_PXI!Q51</f>
        <v>0</v>
      </c>
      <c r="AO51" s="148">
        <f>GDAM_IEX!K51</f>
        <v>47.1</v>
      </c>
      <c r="AP51" s="148">
        <f>GDAM_IEX!Q51</f>
        <v>0</v>
      </c>
      <c r="AQ51" s="148">
        <f>GDAM_PXI!K51</f>
        <v>0</v>
      </c>
      <c r="AR51" s="148">
        <f>GDAM_PXI!Q51</f>
        <v>0</v>
      </c>
      <c r="AS51">
        <f>HPX!K51</f>
        <v>0</v>
      </c>
      <c r="AT51">
        <f>HPX!Q51</f>
        <v>0</v>
      </c>
    </row>
    <row r="52" spans="1:46">
      <c r="A52" t="s">
        <v>94</v>
      </c>
      <c r="D52">
        <f>TWEPL!S52</f>
        <v>1.2538800000000001</v>
      </c>
      <c r="E52">
        <f>GT_NG!S52</f>
        <v>1.5036697247706425</v>
      </c>
      <c r="F52">
        <f>GT_Spot!S52</f>
        <v>0</v>
      </c>
      <c r="G52">
        <f>PPCL_NG!S52</f>
        <v>0</v>
      </c>
      <c r="H52">
        <f>PPCL_Spot!S52</f>
        <v>0</v>
      </c>
      <c r="I52">
        <f>Bawana_NG!S52</f>
        <v>19.690911531873521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NDMC_ISGS_exbus!DM52</f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SUMPRODUCT(LTA!J52:AN52,LTA!J$101:AN$101,LTA!J$106:AN$106)</f>
        <v>0</v>
      </c>
      <c r="U52" s="37">
        <f>SUMPRODUCT(LTA!J52:AN52,LTA!J$102:AN$102,LTA!J$106:AN$106)</f>
        <v>0</v>
      </c>
      <c r="V52" s="66">
        <f>SUMPRODUCT(MTOA!B52:G52,MTOA!B$102:G$102,MTOA!B$106:G$106)</f>
        <v>0</v>
      </c>
      <c r="W52" s="66">
        <f>SUMPRODUCT(MTOA!B52:G52,MTOA!B$101:G$101,MTOA!B$106:G$106)</f>
        <v>0</v>
      </c>
      <c r="X52">
        <v>0</v>
      </c>
      <c r="Y52" s="34">
        <f>IEX!K52</f>
        <v>0</v>
      </c>
      <c r="Z52" s="34">
        <f>IEX!Q52</f>
        <v>0</v>
      </c>
      <c r="AA52" s="75">
        <f>STOA!K52</f>
        <v>52.870000000000005</v>
      </c>
      <c r="AB52" s="75">
        <f>-STOA!Q52</f>
        <v>0</v>
      </c>
      <c r="AC52">
        <f t="shared" si="0"/>
        <v>1.004123074555811</v>
      </c>
      <c r="AD52">
        <f t="shared" si="1"/>
        <v>118.53433818208836</v>
      </c>
      <c r="AE52">
        <f>'IDT-1'!E52</f>
        <v>0</v>
      </c>
      <c r="AF52" s="24"/>
      <c r="AG52">
        <f t="shared" si="2"/>
        <v>118.53433818208836</v>
      </c>
      <c r="AI52" s="34">
        <f>PXIL!K52</f>
        <v>0</v>
      </c>
      <c r="AJ52" s="34">
        <f>PXIL!Q52</f>
        <v>0</v>
      </c>
      <c r="AK52" s="34">
        <f>RTM_IEX!K52</f>
        <v>0</v>
      </c>
      <c r="AL52" s="34">
        <f>RTM_IEX!Q52</f>
        <v>0</v>
      </c>
      <c r="AM52" s="34">
        <f>RTM_PXI!K52</f>
        <v>0</v>
      </c>
      <c r="AN52" s="34">
        <f>RTM_PXI!Q52</f>
        <v>0</v>
      </c>
      <c r="AO52" s="148">
        <f>GDAM_IEX!K52</f>
        <v>44.22</v>
      </c>
      <c r="AP52" s="148">
        <f>GDAM_IEX!Q52</f>
        <v>0</v>
      </c>
      <c r="AQ52" s="148">
        <f>GDAM_PXI!K52</f>
        <v>0</v>
      </c>
      <c r="AR52" s="148">
        <f>GDAM_PXI!Q52</f>
        <v>0</v>
      </c>
      <c r="AS52">
        <f>HPX!K52</f>
        <v>0</v>
      </c>
      <c r="AT52">
        <f>HPX!Q52</f>
        <v>0</v>
      </c>
    </row>
    <row r="53" spans="1:46">
      <c r="A53" t="s">
        <v>95</v>
      </c>
      <c r="D53">
        <f>TWEPL!S53</f>
        <v>1.2538800000000001</v>
      </c>
      <c r="E53">
        <f>GT_NG!S53</f>
        <v>1.5036697247706425</v>
      </c>
      <c r="F53">
        <f>GT_Spot!S53</f>
        <v>0</v>
      </c>
      <c r="G53">
        <f>PPCL_NG!S53</f>
        <v>0</v>
      </c>
      <c r="H53">
        <f>PPCL_Spot!S53</f>
        <v>0</v>
      </c>
      <c r="I53">
        <f>Bawana_NG!S53</f>
        <v>19.690911531873521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NDMC_ISGS_exbus!DM53</f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SUMPRODUCT(LTA!J53:AN53,LTA!J$101:AN$101,LTA!J$106:AN$106)</f>
        <v>0</v>
      </c>
      <c r="U53" s="37">
        <f>SUMPRODUCT(LTA!J53:AN53,LTA!J$102:AN$102,LTA!J$106:AN$106)</f>
        <v>0</v>
      </c>
      <c r="V53" s="66">
        <f>SUMPRODUCT(MTOA!B53:G53,MTOA!B$102:G$102,MTOA!B$106:G$106)</f>
        <v>0</v>
      </c>
      <c r="W53" s="66">
        <f>SUMPRODUCT(MTOA!B53:G53,MTOA!B$101:G$101,MTOA!B$106:G$106)</f>
        <v>0</v>
      </c>
      <c r="X53">
        <v>0</v>
      </c>
      <c r="Y53" s="34">
        <f>IEX!K53</f>
        <v>0</v>
      </c>
      <c r="Z53" s="34">
        <f>IEX!Q53</f>
        <v>0</v>
      </c>
      <c r="AA53" s="75">
        <f>STOA!K53</f>
        <v>52.870000000000005</v>
      </c>
      <c r="AB53" s="75">
        <f>-STOA!Q53</f>
        <v>0</v>
      </c>
      <c r="AC53">
        <f t="shared" si="0"/>
        <v>0.98799507455581093</v>
      </c>
      <c r="AD53">
        <f t="shared" si="1"/>
        <v>116.63046618208836</v>
      </c>
      <c r="AE53">
        <f>'IDT-1'!E53</f>
        <v>0</v>
      </c>
      <c r="AF53" s="24"/>
      <c r="AG53">
        <f t="shared" si="2"/>
        <v>116.63046618208836</v>
      </c>
      <c r="AI53" s="34">
        <f>PXIL!K53</f>
        <v>0</v>
      </c>
      <c r="AJ53" s="34">
        <f>PXIL!Q53</f>
        <v>0</v>
      </c>
      <c r="AK53" s="34">
        <f>RTM_IEX!K53</f>
        <v>0</v>
      </c>
      <c r="AL53" s="34">
        <f>RTM_IEX!Q53</f>
        <v>0</v>
      </c>
      <c r="AM53" s="34">
        <f>RTM_PXI!K53</f>
        <v>0</v>
      </c>
      <c r="AN53" s="34">
        <f>RTM_PXI!Q53</f>
        <v>0</v>
      </c>
      <c r="AO53" s="148">
        <f>GDAM_IEX!K53</f>
        <v>42.3</v>
      </c>
      <c r="AP53" s="148">
        <f>GDAM_IEX!Q53</f>
        <v>0</v>
      </c>
      <c r="AQ53" s="148">
        <f>GDAM_PXI!K53</f>
        <v>0</v>
      </c>
      <c r="AR53" s="148">
        <f>GDAM_PXI!Q53</f>
        <v>0</v>
      </c>
      <c r="AS53">
        <f>HPX!K53</f>
        <v>0</v>
      </c>
      <c r="AT53">
        <f>HPX!Q53</f>
        <v>0</v>
      </c>
    </row>
    <row r="54" spans="1:46">
      <c r="A54" t="s">
        <v>96</v>
      </c>
      <c r="D54">
        <f>TWEPL!S54</f>
        <v>1.2538800000000001</v>
      </c>
      <c r="E54">
        <f>GT_NG!S54</f>
        <v>1.5036697247706425</v>
      </c>
      <c r="F54">
        <f>GT_Spot!S54</f>
        <v>0</v>
      </c>
      <c r="G54">
        <f>PPCL_NG!S54</f>
        <v>0</v>
      </c>
      <c r="H54">
        <f>PPCL_Spot!S54</f>
        <v>0</v>
      </c>
      <c r="I54">
        <f>Bawana_NG!S54</f>
        <v>19.690911531873521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NDMC_ISGS_exbus!DM54</f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SUMPRODUCT(LTA!J54:AN54,LTA!J$101:AN$101,LTA!J$106:AN$106)</f>
        <v>0</v>
      </c>
      <c r="U54" s="37">
        <f>SUMPRODUCT(LTA!J54:AN54,LTA!J$102:AN$102,LTA!J$106:AN$106)</f>
        <v>0</v>
      </c>
      <c r="V54" s="66">
        <f>SUMPRODUCT(MTOA!B54:G54,MTOA!B$102:G$102,MTOA!B$106:G$106)</f>
        <v>0</v>
      </c>
      <c r="W54" s="66">
        <f>SUMPRODUCT(MTOA!B54:G54,MTOA!B$101:G$101,MTOA!B$106:G$106)</f>
        <v>0</v>
      </c>
      <c r="X54">
        <v>0</v>
      </c>
      <c r="Y54" s="34">
        <f>IEX!K54</f>
        <v>0</v>
      </c>
      <c r="Z54" s="34">
        <f>IEX!Q54</f>
        <v>0</v>
      </c>
      <c r="AA54" s="75">
        <f>STOA!K54</f>
        <v>52.870000000000005</v>
      </c>
      <c r="AB54" s="75">
        <f>-STOA!Q54</f>
        <v>0</v>
      </c>
      <c r="AC54">
        <f t="shared" si="0"/>
        <v>1.004123074555811</v>
      </c>
      <c r="AD54">
        <f t="shared" si="1"/>
        <v>118.53433818208836</v>
      </c>
      <c r="AE54">
        <f>'IDT-1'!E54</f>
        <v>0</v>
      </c>
      <c r="AF54" s="24"/>
      <c r="AG54">
        <f t="shared" si="2"/>
        <v>118.53433818208836</v>
      </c>
      <c r="AI54" s="34">
        <f>PXIL!K54</f>
        <v>0</v>
      </c>
      <c r="AJ54" s="34">
        <f>PXIL!Q54</f>
        <v>0</v>
      </c>
      <c r="AK54" s="34">
        <f>RTM_IEX!K54</f>
        <v>0</v>
      </c>
      <c r="AL54" s="34">
        <f>RTM_IEX!Q54</f>
        <v>0</v>
      </c>
      <c r="AM54" s="34">
        <f>RTM_PXI!K54</f>
        <v>0</v>
      </c>
      <c r="AN54" s="34">
        <f>RTM_PXI!Q54</f>
        <v>0</v>
      </c>
      <c r="AO54" s="148">
        <f>GDAM_IEX!K54</f>
        <v>44.22</v>
      </c>
      <c r="AP54" s="148">
        <f>GDAM_IEX!Q54</f>
        <v>0</v>
      </c>
      <c r="AQ54" s="148">
        <f>GDAM_PXI!K54</f>
        <v>0</v>
      </c>
      <c r="AR54" s="148">
        <f>GDAM_PXI!Q54</f>
        <v>0</v>
      </c>
      <c r="AS54">
        <f>HPX!K54</f>
        <v>0</v>
      </c>
      <c r="AT54">
        <f>HPX!Q54</f>
        <v>0</v>
      </c>
    </row>
    <row r="55" spans="1:46">
      <c r="A55" t="s">
        <v>97</v>
      </c>
      <c r="D55">
        <f>TWEPL!S55</f>
        <v>1.2538800000000001</v>
      </c>
      <c r="E55">
        <f>GT_NG!S55</f>
        <v>1.5036697247706425</v>
      </c>
      <c r="F55">
        <f>GT_Spot!S55</f>
        <v>0</v>
      </c>
      <c r="G55">
        <f>PPCL_NG!S55</f>
        <v>0</v>
      </c>
      <c r="H55">
        <f>PPCL_Spot!S55</f>
        <v>0</v>
      </c>
      <c r="I55">
        <f>Bawana_NG!S55</f>
        <v>19.690911531873521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NDMC_ISGS_exbus!DM55</f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SUMPRODUCT(LTA!J55:AN55,LTA!J$101:AN$101,LTA!J$106:AN$106)</f>
        <v>0</v>
      </c>
      <c r="U55" s="37">
        <f>SUMPRODUCT(LTA!J55:AN55,LTA!J$102:AN$102,LTA!J$106:AN$106)</f>
        <v>0</v>
      </c>
      <c r="V55" s="66">
        <f>SUMPRODUCT(MTOA!B55:G55,MTOA!B$102:G$102,MTOA!B$106:G$106)</f>
        <v>0</v>
      </c>
      <c r="W55" s="66">
        <f>SUMPRODUCT(MTOA!B55:G55,MTOA!B$101:G$101,MTOA!B$106:G$106)</f>
        <v>0</v>
      </c>
      <c r="X55">
        <v>0</v>
      </c>
      <c r="Y55" s="34">
        <f>IEX!K55</f>
        <v>0</v>
      </c>
      <c r="Z55" s="34">
        <f>IEX!Q55</f>
        <v>0</v>
      </c>
      <c r="AA55" s="75">
        <f>STOA!K55</f>
        <v>52.870000000000005</v>
      </c>
      <c r="AB55" s="75">
        <f>-STOA!Q55</f>
        <v>0</v>
      </c>
      <c r="AC55">
        <f t="shared" si="0"/>
        <v>0.99605907455581089</v>
      </c>
      <c r="AD55">
        <f t="shared" si="1"/>
        <v>117.58240218208836</v>
      </c>
      <c r="AE55">
        <f>'IDT-1'!E55</f>
        <v>0</v>
      </c>
      <c r="AF55" s="24"/>
      <c r="AG55">
        <f t="shared" si="2"/>
        <v>117.58240218208836</v>
      </c>
      <c r="AI55" s="34">
        <f>PXIL!K55</f>
        <v>0</v>
      </c>
      <c r="AJ55" s="34">
        <f>PXIL!Q55</f>
        <v>0</v>
      </c>
      <c r="AK55" s="34">
        <f>RTM_IEX!K55</f>
        <v>0</v>
      </c>
      <c r="AL55" s="34">
        <f>RTM_IEX!Q55</f>
        <v>0</v>
      </c>
      <c r="AM55" s="34">
        <f>RTM_PXI!K55</f>
        <v>0</v>
      </c>
      <c r="AN55" s="34">
        <f>RTM_PXI!Q55</f>
        <v>0</v>
      </c>
      <c r="AO55" s="148">
        <f>GDAM_IEX!K55</f>
        <v>43.26</v>
      </c>
      <c r="AP55" s="148">
        <f>GDAM_IEX!Q55</f>
        <v>0</v>
      </c>
      <c r="AQ55" s="148">
        <f>GDAM_PXI!K55</f>
        <v>0</v>
      </c>
      <c r="AR55" s="148">
        <f>GDAM_PXI!Q55</f>
        <v>0</v>
      </c>
      <c r="AS55">
        <f>HPX!K55</f>
        <v>0</v>
      </c>
      <c r="AT55">
        <f>HPX!Q55</f>
        <v>0</v>
      </c>
    </row>
    <row r="56" spans="1:46">
      <c r="A56" t="s">
        <v>98</v>
      </c>
      <c r="D56">
        <f>TWEPL!S56</f>
        <v>1.2538800000000001</v>
      </c>
      <c r="E56">
        <f>GT_NG!S56</f>
        <v>1.5036697247706425</v>
      </c>
      <c r="F56">
        <f>GT_Spot!S56</f>
        <v>0</v>
      </c>
      <c r="G56">
        <f>PPCL_NG!S56</f>
        <v>0</v>
      </c>
      <c r="H56">
        <f>PPCL_Spot!S56</f>
        <v>0</v>
      </c>
      <c r="I56">
        <f>Bawana_NG!S56</f>
        <v>19.690911531873521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NDMC_ISGS_exbus!DM56</f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SUMPRODUCT(LTA!J56:AN56,LTA!J$101:AN$101,LTA!J$106:AN$106)</f>
        <v>0</v>
      </c>
      <c r="U56" s="37">
        <f>SUMPRODUCT(LTA!J56:AN56,LTA!J$102:AN$102,LTA!J$106:AN$106)</f>
        <v>0</v>
      </c>
      <c r="V56" s="66">
        <f>SUMPRODUCT(MTOA!B56:G56,MTOA!B$102:G$102,MTOA!B$106:G$106)</f>
        <v>0</v>
      </c>
      <c r="W56" s="66">
        <f>SUMPRODUCT(MTOA!B56:G56,MTOA!B$101:G$101,MTOA!B$106:G$106)</f>
        <v>0</v>
      </c>
      <c r="X56">
        <v>0</v>
      </c>
      <c r="Y56" s="34">
        <f>IEX!K56</f>
        <v>0</v>
      </c>
      <c r="Z56" s="34">
        <f>IEX!Q56</f>
        <v>0</v>
      </c>
      <c r="AA56" s="75">
        <f>STOA!K56</f>
        <v>52.870000000000005</v>
      </c>
      <c r="AB56" s="75">
        <f>-STOA!Q56</f>
        <v>0</v>
      </c>
      <c r="AC56">
        <f t="shared" si="0"/>
        <v>0.99605907455581089</v>
      </c>
      <c r="AD56">
        <f t="shared" si="1"/>
        <v>117.58240218208836</v>
      </c>
      <c r="AE56">
        <f>'IDT-1'!E56</f>
        <v>0</v>
      </c>
      <c r="AF56" s="24"/>
      <c r="AG56">
        <f t="shared" si="2"/>
        <v>117.58240218208836</v>
      </c>
      <c r="AI56" s="34">
        <f>PXIL!K56</f>
        <v>0</v>
      </c>
      <c r="AJ56" s="34">
        <f>PXIL!Q56</f>
        <v>0</v>
      </c>
      <c r="AK56" s="34">
        <f>RTM_IEX!K56</f>
        <v>0</v>
      </c>
      <c r="AL56" s="34">
        <f>RTM_IEX!Q56</f>
        <v>0</v>
      </c>
      <c r="AM56" s="34">
        <f>RTM_PXI!K56</f>
        <v>0</v>
      </c>
      <c r="AN56" s="34">
        <f>RTM_PXI!Q56</f>
        <v>0</v>
      </c>
      <c r="AO56" s="148">
        <f>GDAM_IEX!K56</f>
        <v>43.26</v>
      </c>
      <c r="AP56" s="148">
        <f>GDAM_IEX!Q56</f>
        <v>0</v>
      </c>
      <c r="AQ56" s="148">
        <f>GDAM_PXI!K56</f>
        <v>0</v>
      </c>
      <c r="AR56" s="148">
        <f>GDAM_PXI!Q56</f>
        <v>0</v>
      </c>
      <c r="AS56">
        <f>HPX!K56</f>
        <v>0</v>
      </c>
      <c r="AT56">
        <f>HPX!Q56</f>
        <v>0</v>
      </c>
    </row>
    <row r="57" spans="1:46">
      <c r="A57" t="s">
        <v>99</v>
      </c>
      <c r="D57">
        <f>TWEPL!S57</f>
        <v>1.2538800000000001</v>
      </c>
      <c r="E57">
        <f>GT_NG!S57</f>
        <v>1.5036697247706425</v>
      </c>
      <c r="F57">
        <f>GT_Spot!S57</f>
        <v>0</v>
      </c>
      <c r="G57">
        <f>PPCL_NG!S57</f>
        <v>0</v>
      </c>
      <c r="H57">
        <f>PPCL_Spot!S57</f>
        <v>0</v>
      </c>
      <c r="I57">
        <f>Bawana_NG!S57</f>
        <v>19.690911531873521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NDMC_ISGS_exbus!DM57</f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SUMPRODUCT(LTA!J57:AN57,LTA!J$101:AN$101,LTA!J$106:AN$106)</f>
        <v>0</v>
      </c>
      <c r="U57" s="37">
        <f>SUMPRODUCT(LTA!J57:AN57,LTA!J$102:AN$102,LTA!J$106:AN$106)</f>
        <v>0</v>
      </c>
      <c r="V57" s="66">
        <f>SUMPRODUCT(MTOA!B57:G57,MTOA!B$102:G$102,MTOA!B$106:G$106)</f>
        <v>0</v>
      </c>
      <c r="W57" s="66">
        <f>SUMPRODUCT(MTOA!B57:G57,MTOA!B$101:G$101,MTOA!B$106:G$106)</f>
        <v>0</v>
      </c>
      <c r="X57">
        <v>0</v>
      </c>
      <c r="Y57" s="34">
        <f>IEX!K57</f>
        <v>0</v>
      </c>
      <c r="Z57" s="34">
        <f>IEX!Q57</f>
        <v>0</v>
      </c>
      <c r="AA57" s="75">
        <f>STOA!K57</f>
        <v>52.870000000000005</v>
      </c>
      <c r="AB57" s="75">
        <f>-STOA!Q57</f>
        <v>0</v>
      </c>
      <c r="AC57">
        <f t="shared" si="0"/>
        <v>0.98799507455581093</v>
      </c>
      <c r="AD57">
        <f t="shared" si="1"/>
        <v>116.63046618208836</v>
      </c>
      <c r="AE57">
        <f>'IDT-1'!E57</f>
        <v>0</v>
      </c>
      <c r="AF57" s="24"/>
      <c r="AG57">
        <f t="shared" si="2"/>
        <v>116.63046618208836</v>
      </c>
      <c r="AI57" s="34">
        <f>PXIL!K57</f>
        <v>0</v>
      </c>
      <c r="AJ57" s="34">
        <f>PXIL!Q57</f>
        <v>0</v>
      </c>
      <c r="AK57" s="34">
        <f>RTM_IEX!K57</f>
        <v>0</v>
      </c>
      <c r="AL57" s="34">
        <f>RTM_IEX!Q57</f>
        <v>0</v>
      </c>
      <c r="AM57" s="34">
        <f>RTM_PXI!K57</f>
        <v>0</v>
      </c>
      <c r="AN57" s="34">
        <f>RTM_PXI!Q57</f>
        <v>0</v>
      </c>
      <c r="AO57" s="148">
        <f>GDAM_IEX!K57</f>
        <v>42.3</v>
      </c>
      <c r="AP57" s="148">
        <f>GDAM_IEX!Q57</f>
        <v>0</v>
      </c>
      <c r="AQ57" s="148">
        <f>GDAM_PXI!K57</f>
        <v>0</v>
      </c>
      <c r="AR57" s="148">
        <f>GDAM_PXI!Q57</f>
        <v>0</v>
      </c>
      <c r="AS57">
        <f>HPX!K57</f>
        <v>0</v>
      </c>
      <c r="AT57">
        <f>HPX!Q57</f>
        <v>0</v>
      </c>
    </row>
    <row r="58" spans="1:46">
      <c r="A58" t="s">
        <v>100</v>
      </c>
      <c r="D58">
        <f>TWEPL!S58</f>
        <v>1.2538800000000001</v>
      </c>
      <c r="E58">
        <f>GT_NG!S58</f>
        <v>1.5036697247706425</v>
      </c>
      <c r="F58">
        <f>GT_Spot!S58</f>
        <v>0</v>
      </c>
      <c r="G58">
        <f>PPCL_NG!S58</f>
        <v>0</v>
      </c>
      <c r="H58">
        <f>PPCL_Spot!S58</f>
        <v>0</v>
      </c>
      <c r="I58">
        <f>Bawana_NG!S58</f>
        <v>19.690911531873521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NDMC_ISGS_exbus!DM58</f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SUMPRODUCT(LTA!J58:AN58,LTA!J$101:AN$101,LTA!J$106:AN$106)</f>
        <v>0</v>
      </c>
      <c r="U58" s="37">
        <f>SUMPRODUCT(LTA!J58:AN58,LTA!J$102:AN$102,LTA!J$106:AN$106)</f>
        <v>0</v>
      </c>
      <c r="V58" s="66">
        <f>SUMPRODUCT(MTOA!B58:G58,MTOA!B$102:G$102,MTOA!B$106:G$106)</f>
        <v>0</v>
      </c>
      <c r="W58" s="66">
        <f>SUMPRODUCT(MTOA!B58:G58,MTOA!B$101:G$101,MTOA!B$106:G$106)</f>
        <v>0</v>
      </c>
      <c r="X58">
        <v>0</v>
      </c>
      <c r="Y58" s="34">
        <f>IEX!K58</f>
        <v>0</v>
      </c>
      <c r="Z58" s="34">
        <f>IEX!Q58</f>
        <v>0</v>
      </c>
      <c r="AA58" s="75">
        <f>STOA!K58</f>
        <v>52.870000000000005</v>
      </c>
      <c r="AB58" s="75">
        <f>-STOA!Q58</f>
        <v>0</v>
      </c>
      <c r="AC58">
        <f t="shared" si="0"/>
        <v>0.93146307455581101</v>
      </c>
      <c r="AD58">
        <f t="shared" si="1"/>
        <v>109.95699818208837</v>
      </c>
      <c r="AE58">
        <f>'IDT-1'!E58</f>
        <v>0</v>
      </c>
      <c r="AF58" s="24"/>
      <c r="AG58">
        <f t="shared" si="2"/>
        <v>109.95699818208837</v>
      </c>
      <c r="AI58" s="34">
        <f>PXIL!K58</f>
        <v>0</v>
      </c>
      <c r="AJ58" s="34">
        <f>PXIL!Q58</f>
        <v>0</v>
      </c>
      <c r="AK58" s="34">
        <f>RTM_IEX!K58</f>
        <v>0</v>
      </c>
      <c r="AL58" s="34">
        <f>RTM_IEX!Q58</f>
        <v>0</v>
      </c>
      <c r="AM58" s="34">
        <f>RTM_PXI!K58</f>
        <v>0</v>
      </c>
      <c r="AN58" s="34">
        <f>RTM_PXI!Q58</f>
        <v>0</v>
      </c>
      <c r="AO58" s="148">
        <f>GDAM_IEX!K58</f>
        <v>35.57</v>
      </c>
      <c r="AP58" s="148">
        <f>GDAM_IEX!Q58</f>
        <v>0</v>
      </c>
      <c r="AQ58" s="148">
        <f>GDAM_PXI!K58</f>
        <v>0</v>
      </c>
      <c r="AR58" s="148">
        <f>GDAM_PXI!Q58</f>
        <v>0</v>
      </c>
      <c r="AS58">
        <f>HPX!K58</f>
        <v>0</v>
      </c>
      <c r="AT58">
        <f>HPX!Q58</f>
        <v>0</v>
      </c>
    </row>
    <row r="59" spans="1:46">
      <c r="A59" t="s">
        <v>101</v>
      </c>
      <c r="D59">
        <f>TWEPL!S59</f>
        <v>1.2538800000000001</v>
      </c>
      <c r="E59">
        <f>GT_NG!S59</f>
        <v>1.5036697247706425</v>
      </c>
      <c r="F59">
        <f>GT_Spot!S59</f>
        <v>0</v>
      </c>
      <c r="G59">
        <f>PPCL_NG!S59</f>
        <v>0</v>
      </c>
      <c r="H59">
        <f>PPCL_Spot!S59</f>
        <v>0</v>
      </c>
      <c r="I59">
        <f>Bawana_NG!S59</f>
        <v>19.690911531873521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NDMC_ISGS_exbus!DM59</f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SUMPRODUCT(LTA!J59:AN59,LTA!J$101:AN$101,LTA!J$106:AN$106)</f>
        <v>0</v>
      </c>
      <c r="U59" s="37">
        <f>SUMPRODUCT(LTA!J59:AN59,LTA!J$102:AN$102,LTA!J$106:AN$106)</f>
        <v>0</v>
      </c>
      <c r="V59" s="66">
        <f>SUMPRODUCT(MTOA!B59:G59,MTOA!B$102:G$102,MTOA!B$106:G$106)</f>
        <v>0</v>
      </c>
      <c r="W59" s="66">
        <f>SUMPRODUCT(MTOA!B59:G59,MTOA!B$101:G$101,MTOA!B$106:G$106)</f>
        <v>0</v>
      </c>
      <c r="X59">
        <v>0</v>
      </c>
      <c r="Y59" s="34">
        <f>IEX!K59</f>
        <v>0</v>
      </c>
      <c r="Z59" s="34">
        <f>IEX!Q59</f>
        <v>0</v>
      </c>
      <c r="AA59" s="75">
        <f>STOA!K59</f>
        <v>52.870000000000005</v>
      </c>
      <c r="AB59" s="75">
        <f>-STOA!Q59</f>
        <v>0</v>
      </c>
      <c r="AC59">
        <f t="shared" si="0"/>
        <v>0.90718707455581094</v>
      </c>
      <c r="AD59">
        <f t="shared" si="1"/>
        <v>107.09127418208836</v>
      </c>
      <c r="AE59">
        <f>'IDT-1'!E59</f>
        <v>0</v>
      </c>
      <c r="AF59" s="24"/>
      <c r="AG59">
        <f t="shared" si="2"/>
        <v>107.09127418208836</v>
      </c>
      <c r="AI59" s="34">
        <f>PXIL!K59</f>
        <v>0</v>
      </c>
      <c r="AJ59" s="34">
        <f>PXIL!Q59</f>
        <v>0</v>
      </c>
      <c r="AK59" s="34">
        <f>RTM_IEX!K59</f>
        <v>0</v>
      </c>
      <c r="AL59" s="34">
        <f>RTM_IEX!Q59</f>
        <v>0</v>
      </c>
      <c r="AM59" s="34">
        <f>RTM_PXI!K59</f>
        <v>0</v>
      </c>
      <c r="AN59" s="34">
        <f>RTM_PXI!Q59</f>
        <v>0</v>
      </c>
      <c r="AO59" s="148">
        <f>GDAM_IEX!K59</f>
        <v>32.68</v>
      </c>
      <c r="AP59" s="148">
        <f>GDAM_IEX!Q59</f>
        <v>0</v>
      </c>
      <c r="AQ59" s="148">
        <f>GDAM_PXI!K59</f>
        <v>0</v>
      </c>
      <c r="AR59" s="148">
        <f>GDAM_PXI!Q59</f>
        <v>0</v>
      </c>
      <c r="AS59">
        <f>HPX!K59</f>
        <v>0</v>
      </c>
      <c r="AT59">
        <f>HPX!Q59</f>
        <v>0</v>
      </c>
    </row>
    <row r="60" spans="1:46">
      <c r="A60" t="s">
        <v>102</v>
      </c>
      <c r="D60">
        <f>TWEPL!S60</f>
        <v>1.2538800000000001</v>
      </c>
      <c r="E60">
        <f>GT_NG!S60</f>
        <v>1.5036697247706425</v>
      </c>
      <c r="F60">
        <f>GT_Spot!S60</f>
        <v>0</v>
      </c>
      <c r="G60">
        <f>PPCL_NG!S60</f>
        <v>0</v>
      </c>
      <c r="H60">
        <f>PPCL_Spot!S60</f>
        <v>0</v>
      </c>
      <c r="I60">
        <f>Bawana_NG!S60</f>
        <v>19.690911531873521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NDMC_ISGS_exbus!DM60</f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SUMPRODUCT(LTA!J60:AN60,LTA!J$101:AN$101,LTA!J$106:AN$106)</f>
        <v>0</v>
      </c>
      <c r="U60" s="37">
        <f>SUMPRODUCT(LTA!J60:AN60,LTA!J$102:AN$102,LTA!J$106:AN$106)</f>
        <v>0</v>
      </c>
      <c r="V60" s="66">
        <f>SUMPRODUCT(MTOA!B60:G60,MTOA!B$102:G$102,MTOA!B$106:G$106)</f>
        <v>0</v>
      </c>
      <c r="W60" s="66">
        <f>SUMPRODUCT(MTOA!B60:G60,MTOA!B$101:G$101,MTOA!B$106:G$106)</f>
        <v>0</v>
      </c>
      <c r="X60">
        <v>0</v>
      </c>
      <c r="Y60" s="34">
        <f>IEX!K60</f>
        <v>0</v>
      </c>
      <c r="Z60" s="34">
        <f>IEX!Q60</f>
        <v>0</v>
      </c>
      <c r="AA60" s="75">
        <f>STOA!K60</f>
        <v>52.870000000000005</v>
      </c>
      <c r="AB60" s="75">
        <f>-STOA!Q60</f>
        <v>0</v>
      </c>
      <c r="AC60">
        <f t="shared" si="0"/>
        <v>0.91533507455581087</v>
      </c>
      <c r="AD60">
        <f t="shared" si="1"/>
        <v>108.05312618208835</v>
      </c>
      <c r="AE60">
        <f>'IDT-1'!E60</f>
        <v>0</v>
      </c>
      <c r="AF60" s="24"/>
      <c r="AG60">
        <f t="shared" si="2"/>
        <v>108.05312618208835</v>
      </c>
      <c r="AI60" s="34">
        <f>PXIL!K60</f>
        <v>0</v>
      </c>
      <c r="AJ60" s="34">
        <f>PXIL!Q60</f>
        <v>0</v>
      </c>
      <c r="AK60" s="34">
        <f>RTM_IEX!K60</f>
        <v>0</v>
      </c>
      <c r="AL60" s="34">
        <f>RTM_IEX!Q60</f>
        <v>0</v>
      </c>
      <c r="AM60" s="34">
        <f>RTM_PXI!K60</f>
        <v>0</v>
      </c>
      <c r="AN60" s="34">
        <f>RTM_PXI!Q60</f>
        <v>0</v>
      </c>
      <c r="AO60" s="148">
        <f>GDAM_IEX!K60</f>
        <v>33.65</v>
      </c>
      <c r="AP60" s="148">
        <f>GDAM_IEX!Q60</f>
        <v>0</v>
      </c>
      <c r="AQ60" s="148">
        <f>GDAM_PXI!K60</f>
        <v>0</v>
      </c>
      <c r="AR60" s="148">
        <f>GDAM_PXI!Q60</f>
        <v>0</v>
      </c>
      <c r="AS60">
        <f>HPX!K60</f>
        <v>0</v>
      </c>
      <c r="AT60">
        <f>HPX!Q60</f>
        <v>0</v>
      </c>
    </row>
    <row r="61" spans="1:46">
      <c r="A61" t="s">
        <v>103</v>
      </c>
      <c r="D61">
        <f>TWEPL!S61</f>
        <v>1.2538800000000001</v>
      </c>
      <c r="E61">
        <f>GT_NG!S61</f>
        <v>1.5036697247706425</v>
      </c>
      <c r="F61">
        <f>GT_Spot!S61</f>
        <v>0</v>
      </c>
      <c r="G61">
        <f>PPCL_NG!S61</f>
        <v>0</v>
      </c>
      <c r="H61">
        <f>PPCL_Spot!S61</f>
        <v>0</v>
      </c>
      <c r="I61">
        <f>Bawana_NG!S61</f>
        <v>19.690911531873521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NDMC_ISGS_exbus!DM61</f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SUMPRODUCT(LTA!J61:AN61,LTA!J$101:AN$101,LTA!J$106:AN$106)</f>
        <v>0</v>
      </c>
      <c r="U61" s="37">
        <f>SUMPRODUCT(LTA!J61:AN61,LTA!J$102:AN$102,LTA!J$106:AN$106)</f>
        <v>0</v>
      </c>
      <c r="V61" s="66">
        <f>SUMPRODUCT(MTOA!B61:G61,MTOA!B$102:G$102,MTOA!B$106:G$106)</f>
        <v>0</v>
      </c>
      <c r="W61" s="66">
        <f>SUMPRODUCT(MTOA!B61:G61,MTOA!B$101:G$101,MTOA!B$106:G$106)</f>
        <v>0</v>
      </c>
      <c r="X61">
        <v>0</v>
      </c>
      <c r="Y61" s="34">
        <f>IEX!K61</f>
        <v>0</v>
      </c>
      <c r="Z61" s="34">
        <f>IEX!Q61</f>
        <v>0</v>
      </c>
      <c r="AA61" s="75">
        <f>STOA!K61</f>
        <v>52.870000000000005</v>
      </c>
      <c r="AB61" s="75">
        <f>-STOA!Q61</f>
        <v>0</v>
      </c>
      <c r="AC61">
        <f t="shared" si="0"/>
        <v>0.90718707455581094</v>
      </c>
      <c r="AD61">
        <f t="shared" si="1"/>
        <v>107.09127418208836</v>
      </c>
      <c r="AE61">
        <f>'IDT-1'!E61</f>
        <v>0</v>
      </c>
      <c r="AF61" s="24"/>
      <c r="AG61">
        <f t="shared" si="2"/>
        <v>107.09127418208836</v>
      </c>
      <c r="AI61" s="34">
        <f>PXIL!K61</f>
        <v>0</v>
      </c>
      <c r="AJ61" s="34">
        <f>PXIL!Q61</f>
        <v>0</v>
      </c>
      <c r="AK61" s="34">
        <f>RTM_IEX!K61</f>
        <v>0</v>
      </c>
      <c r="AL61" s="34">
        <f>RTM_IEX!Q61</f>
        <v>0</v>
      </c>
      <c r="AM61" s="34">
        <f>RTM_PXI!K61</f>
        <v>0</v>
      </c>
      <c r="AN61" s="34">
        <f>RTM_PXI!Q61</f>
        <v>0</v>
      </c>
      <c r="AO61" s="148">
        <f>GDAM_IEX!K61</f>
        <v>32.68</v>
      </c>
      <c r="AP61" s="148">
        <f>GDAM_IEX!Q61</f>
        <v>0</v>
      </c>
      <c r="AQ61" s="148">
        <f>GDAM_PXI!K61</f>
        <v>0</v>
      </c>
      <c r="AR61" s="148">
        <f>GDAM_PXI!Q61</f>
        <v>0</v>
      </c>
      <c r="AS61">
        <f>HPX!K61</f>
        <v>0</v>
      </c>
      <c r="AT61">
        <f>HPX!Q61</f>
        <v>0</v>
      </c>
    </row>
    <row r="62" spans="1:46">
      <c r="A62" t="s">
        <v>104</v>
      </c>
      <c r="D62">
        <f>TWEPL!S62</f>
        <v>1.2538800000000001</v>
      </c>
      <c r="E62">
        <f>GT_NG!S62</f>
        <v>1.5036697247706425</v>
      </c>
      <c r="F62">
        <f>GT_Spot!S62</f>
        <v>0</v>
      </c>
      <c r="G62">
        <f>PPCL_NG!S62</f>
        <v>0</v>
      </c>
      <c r="H62">
        <f>PPCL_Spot!S62</f>
        <v>0</v>
      </c>
      <c r="I62">
        <f>Bawana_NG!S62</f>
        <v>19.690911531873521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NDMC_ISGS_exbus!DM62</f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SUMPRODUCT(LTA!J62:AN62,LTA!J$101:AN$101,LTA!J$106:AN$106)</f>
        <v>0</v>
      </c>
      <c r="U62" s="37">
        <f>SUMPRODUCT(LTA!J62:AN62,LTA!J$102:AN$102,LTA!J$106:AN$106)</f>
        <v>0</v>
      </c>
      <c r="V62" s="66">
        <f>SUMPRODUCT(MTOA!B62:G62,MTOA!B$102:G$102,MTOA!B$106:G$106)</f>
        <v>0</v>
      </c>
      <c r="W62" s="66">
        <f>SUMPRODUCT(MTOA!B62:G62,MTOA!B$101:G$101,MTOA!B$106:G$106)</f>
        <v>0</v>
      </c>
      <c r="X62">
        <v>0</v>
      </c>
      <c r="Y62" s="34">
        <f>IEX!K62</f>
        <v>0</v>
      </c>
      <c r="Z62" s="34">
        <f>IEX!Q62</f>
        <v>0</v>
      </c>
      <c r="AA62" s="75">
        <f>STOA!K62</f>
        <v>52.870000000000005</v>
      </c>
      <c r="AB62" s="75">
        <f>-STOA!Q62</f>
        <v>0</v>
      </c>
      <c r="AC62">
        <f t="shared" si="0"/>
        <v>0.91533507455581087</v>
      </c>
      <c r="AD62">
        <f t="shared" si="1"/>
        <v>108.05312618208835</v>
      </c>
      <c r="AE62">
        <f>'IDT-1'!E62</f>
        <v>0</v>
      </c>
      <c r="AF62" s="24"/>
      <c r="AG62">
        <f t="shared" si="2"/>
        <v>108.05312618208835</v>
      </c>
      <c r="AI62" s="34">
        <f>PXIL!K62</f>
        <v>0</v>
      </c>
      <c r="AJ62" s="34">
        <f>PXIL!Q62</f>
        <v>0</v>
      </c>
      <c r="AK62" s="34">
        <f>RTM_IEX!K62</f>
        <v>0</v>
      </c>
      <c r="AL62" s="34">
        <f>RTM_IEX!Q62</f>
        <v>0</v>
      </c>
      <c r="AM62" s="34">
        <f>RTM_PXI!K62</f>
        <v>0</v>
      </c>
      <c r="AN62" s="34">
        <f>RTM_PXI!Q62</f>
        <v>0</v>
      </c>
      <c r="AO62" s="148">
        <f>GDAM_IEX!K62</f>
        <v>33.65</v>
      </c>
      <c r="AP62" s="148">
        <f>GDAM_IEX!Q62</f>
        <v>0</v>
      </c>
      <c r="AQ62" s="148">
        <f>GDAM_PXI!K62</f>
        <v>0</v>
      </c>
      <c r="AR62" s="148">
        <f>GDAM_PXI!Q62</f>
        <v>0</v>
      </c>
      <c r="AS62">
        <f>HPX!K62</f>
        <v>0</v>
      </c>
      <c r="AT62">
        <f>HPX!Q62</f>
        <v>0</v>
      </c>
    </row>
    <row r="63" spans="1:46">
      <c r="A63" t="s">
        <v>105</v>
      </c>
      <c r="D63">
        <f>TWEPL!S63</f>
        <v>1.2538800000000001</v>
      </c>
      <c r="E63">
        <f>GT_NG!S63</f>
        <v>1.5036697247706425</v>
      </c>
      <c r="F63">
        <f>GT_Spot!S63</f>
        <v>0</v>
      </c>
      <c r="G63">
        <f>PPCL_NG!S63</f>
        <v>0</v>
      </c>
      <c r="H63">
        <f>PPCL_Spot!S63</f>
        <v>0</v>
      </c>
      <c r="I63">
        <f>Bawana_NG!S63</f>
        <v>19.690911531873521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NDMC_ISGS_exbus!DM63</f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SUMPRODUCT(LTA!J63:AN63,LTA!J$101:AN$101,LTA!J$106:AN$106)</f>
        <v>0</v>
      </c>
      <c r="U63" s="37">
        <f>SUMPRODUCT(LTA!J63:AN63,LTA!J$102:AN$102,LTA!J$106:AN$106)</f>
        <v>0</v>
      </c>
      <c r="V63" s="66">
        <f>SUMPRODUCT(MTOA!B63:G63,MTOA!B$102:G$102,MTOA!B$106:G$106)</f>
        <v>0</v>
      </c>
      <c r="W63" s="66">
        <f>SUMPRODUCT(MTOA!B63:G63,MTOA!B$101:G$101,MTOA!B$106:G$106)</f>
        <v>0</v>
      </c>
      <c r="X63">
        <v>0</v>
      </c>
      <c r="Y63" s="34">
        <f>IEX!K63</f>
        <v>0</v>
      </c>
      <c r="Z63" s="34">
        <f>IEX!Q63</f>
        <v>0</v>
      </c>
      <c r="AA63" s="75">
        <f>STOA!K63</f>
        <v>52.870000000000005</v>
      </c>
      <c r="AB63" s="75">
        <f>-STOA!Q63</f>
        <v>0</v>
      </c>
      <c r="AC63">
        <f t="shared" si="0"/>
        <v>0.92339907455581094</v>
      </c>
      <c r="AD63">
        <f t="shared" si="1"/>
        <v>109.00506218208835</v>
      </c>
      <c r="AE63">
        <f>'IDT-1'!E63</f>
        <v>0</v>
      </c>
      <c r="AF63" s="24"/>
      <c r="AG63">
        <f t="shared" si="2"/>
        <v>109.00506218208835</v>
      </c>
      <c r="AI63" s="34">
        <f>PXIL!K63</f>
        <v>0</v>
      </c>
      <c r="AJ63" s="34">
        <f>PXIL!Q63</f>
        <v>0</v>
      </c>
      <c r="AK63" s="34">
        <f>RTM_IEX!K63</f>
        <v>0</v>
      </c>
      <c r="AL63" s="34">
        <f>RTM_IEX!Q63</f>
        <v>0</v>
      </c>
      <c r="AM63" s="34">
        <f>RTM_PXI!K63</f>
        <v>0</v>
      </c>
      <c r="AN63" s="34">
        <f>RTM_PXI!Q63</f>
        <v>0</v>
      </c>
      <c r="AO63" s="148">
        <f>GDAM_IEX!K63</f>
        <v>34.61</v>
      </c>
      <c r="AP63" s="148">
        <f>GDAM_IEX!Q63</f>
        <v>0</v>
      </c>
      <c r="AQ63" s="148">
        <f>GDAM_PXI!K63</f>
        <v>0</v>
      </c>
      <c r="AR63" s="148">
        <f>GDAM_PXI!Q63</f>
        <v>0</v>
      </c>
      <c r="AS63">
        <f>HPX!K63</f>
        <v>0</v>
      </c>
      <c r="AT63">
        <f>HPX!Q63</f>
        <v>0</v>
      </c>
    </row>
    <row r="64" spans="1:46">
      <c r="A64" t="s">
        <v>106</v>
      </c>
      <c r="D64">
        <f>TWEPL!S64</f>
        <v>1.2538800000000001</v>
      </c>
      <c r="E64">
        <f>GT_NG!S64</f>
        <v>1.5036697247706425</v>
      </c>
      <c r="F64">
        <f>GT_Spot!S64</f>
        <v>0</v>
      </c>
      <c r="G64">
        <f>PPCL_NG!S64</f>
        <v>0</v>
      </c>
      <c r="H64">
        <f>PPCL_Spot!S64</f>
        <v>0</v>
      </c>
      <c r="I64">
        <f>Bawana_NG!S64</f>
        <v>19.690911531873521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NDMC_ISGS_exbus!DM64</f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SUMPRODUCT(LTA!J64:AN64,LTA!J$101:AN$101,LTA!J$106:AN$106)</f>
        <v>0</v>
      </c>
      <c r="U64" s="37">
        <f>SUMPRODUCT(LTA!J64:AN64,LTA!J$102:AN$102,LTA!J$106:AN$106)</f>
        <v>0</v>
      </c>
      <c r="V64" s="66">
        <f>SUMPRODUCT(MTOA!B64:G64,MTOA!B$102:G$102,MTOA!B$106:G$106)</f>
        <v>0</v>
      </c>
      <c r="W64" s="66">
        <f>SUMPRODUCT(MTOA!B64:G64,MTOA!B$101:G$101,MTOA!B$106:G$106)</f>
        <v>0</v>
      </c>
      <c r="X64">
        <v>0</v>
      </c>
      <c r="Y64" s="34">
        <f>IEX!K64</f>
        <v>0</v>
      </c>
      <c r="Z64" s="34">
        <f>IEX!Q64</f>
        <v>0</v>
      </c>
      <c r="AA64" s="75">
        <f>STOA!K64</f>
        <v>52.870000000000005</v>
      </c>
      <c r="AB64" s="75">
        <f>-STOA!Q64</f>
        <v>0</v>
      </c>
      <c r="AC64">
        <f t="shared" si="0"/>
        <v>0.92339907455581094</v>
      </c>
      <c r="AD64">
        <f t="shared" si="1"/>
        <v>109.00506218208835</v>
      </c>
      <c r="AE64">
        <f>'IDT-1'!E64</f>
        <v>0</v>
      </c>
      <c r="AF64" s="24"/>
      <c r="AG64">
        <f t="shared" si="2"/>
        <v>109.00506218208835</v>
      </c>
      <c r="AI64" s="34">
        <f>PXIL!K64</f>
        <v>0</v>
      </c>
      <c r="AJ64" s="34">
        <f>PXIL!Q64</f>
        <v>0</v>
      </c>
      <c r="AK64" s="34">
        <f>RTM_IEX!K64</f>
        <v>0</v>
      </c>
      <c r="AL64" s="34">
        <f>RTM_IEX!Q64</f>
        <v>0</v>
      </c>
      <c r="AM64" s="34">
        <f>RTM_PXI!K64</f>
        <v>0</v>
      </c>
      <c r="AN64" s="34">
        <f>RTM_PXI!Q64</f>
        <v>0</v>
      </c>
      <c r="AO64" s="148">
        <f>GDAM_IEX!K64</f>
        <v>34.61</v>
      </c>
      <c r="AP64" s="148">
        <f>GDAM_IEX!Q64</f>
        <v>0</v>
      </c>
      <c r="AQ64" s="148">
        <f>GDAM_PXI!K64</f>
        <v>0</v>
      </c>
      <c r="AR64" s="148">
        <f>GDAM_PXI!Q64</f>
        <v>0</v>
      </c>
      <c r="AS64">
        <f>HPX!K64</f>
        <v>0</v>
      </c>
      <c r="AT64">
        <f>HPX!Q64</f>
        <v>0</v>
      </c>
    </row>
    <row r="65" spans="1:46">
      <c r="A65" t="s">
        <v>107</v>
      </c>
      <c r="D65">
        <f>TWEPL!S65</f>
        <v>1.2538800000000001</v>
      </c>
      <c r="E65">
        <f>GT_NG!S65</f>
        <v>1.5036697247706425</v>
      </c>
      <c r="F65">
        <f>GT_Spot!S65</f>
        <v>0</v>
      </c>
      <c r="G65">
        <f>PPCL_NG!S65</f>
        <v>0</v>
      </c>
      <c r="H65">
        <f>PPCL_Spot!S65</f>
        <v>0</v>
      </c>
      <c r="I65">
        <f>Bawana_NG!S65</f>
        <v>19.690911531873521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NDMC_ISGS_exbus!DM65</f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SUMPRODUCT(LTA!J65:AN65,LTA!J$101:AN$101,LTA!J$106:AN$106)</f>
        <v>0</v>
      </c>
      <c r="U65" s="37">
        <f>SUMPRODUCT(LTA!J65:AN65,LTA!J$102:AN$102,LTA!J$106:AN$106)</f>
        <v>0</v>
      </c>
      <c r="V65" s="66">
        <f>SUMPRODUCT(MTOA!B65:G65,MTOA!B$102:G$102,MTOA!B$106:G$106)</f>
        <v>0</v>
      </c>
      <c r="W65" s="66">
        <f>SUMPRODUCT(MTOA!B65:G65,MTOA!B$101:G$101,MTOA!B$106:G$106)</f>
        <v>0</v>
      </c>
      <c r="X65">
        <v>0</v>
      </c>
      <c r="Y65" s="34">
        <f>IEX!K65</f>
        <v>0</v>
      </c>
      <c r="Z65" s="34">
        <f>IEX!Q65</f>
        <v>0</v>
      </c>
      <c r="AA65" s="75">
        <f>STOA!K65</f>
        <v>52.870000000000005</v>
      </c>
      <c r="AB65" s="75">
        <f>-STOA!Q65</f>
        <v>0</v>
      </c>
      <c r="AC65">
        <f t="shared" si="0"/>
        <v>0.90718707455581094</v>
      </c>
      <c r="AD65">
        <f t="shared" si="1"/>
        <v>107.09127418208836</v>
      </c>
      <c r="AE65">
        <f>'IDT-1'!E65</f>
        <v>0</v>
      </c>
      <c r="AF65" s="24"/>
      <c r="AG65">
        <f t="shared" si="2"/>
        <v>107.09127418208836</v>
      </c>
      <c r="AI65" s="34">
        <f>PXIL!K65</f>
        <v>0</v>
      </c>
      <c r="AJ65" s="34">
        <f>PXIL!Q65</f>
        <v>0</v>
      </c>
      <c r="AK65" s="34">
        <f>RTM_IEX!K65</f>
        <v>0</v>
      </c>
      <c r="AL65" s="34">
        <f>RTM_IEX!Q65</f>
        <v>0</v>
      </c>
      <c r="AM65" s="34">
        <f>RTM_PXI!K65</f>
        <v>0</v>
      </c>
      <c r="AN65" s="34">
        <f>RTM_PXI!Q65</f>
        <v>0</v>
      </c>
      <c r="AO65" s="148">
        <f>GDAM_IEX!K65</f>
        <v>32.68</v>
      </c>
      <c r="AP65" s="148">
        <f>GDAM_IEX!Q65</f>
        <v>0</v>
      </c>
      <c r="AQ65" s="148">
        <f>GDAM_PXI!K65</f>
        <v>0</v>
      </c>
      <c r="AR65" s="148">
        <f>GDAM_PXI!Q65</f>
        <v>0</v>
      </c>
      <c r="AS65">
        <f>HPX!K65</f>
        <v>0</v>
      </c>
      <c r="AT65">
        <f>HPX!Q65</f>
        <v>0</v>
      </c>
    </row>
    <row r="66" spans="1:46">
      <c r="A66" t="s">
        <v>108</v>
      </c>
      <c r="D66">
        <f>TWEPL!S66</f>
        <v>1.2538800000000001</v>
      </c>
      <c r="E66">
        <f>GT_NG!S66</f>
        <v>1.5036697247706425</v>
      </c>
      <c r="F66">
        <f>GT_Spot!S66</f>
        <v>0</v>
      </c>
      <c r="G66">
        <f>PPCL_NG!S66</f>
        <v>0</v>
      </c>
      <c r="H66">
        <f>PPCL_Spot!S66</f>
        <v>0</v>
      </c>
      <c r="I66">
        <f>Bawana_NG!S66</f>
        <v>19.690911531873521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NDMC_ISGS_exbus!DM66</f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SUMPRODUCT(LTA!J66:AN66,LTA!J$101:AN$101,LTA!J$106:AN$106)</f>
        <v>0</v>
      </c>
      <c r="U66" s="37">
        <f>SUMPRODUCT(LTA!J66:AN66,LTA!J$102:AN$102,LTA!J$106:AN$106)</f>
        <v>0</v>
      </c>
      <c r="V66" s="66">
        <f>SUMPRODUCT(MTOA!B66:G66,MTOA!B$102:G$102,MTOA!B$106:G$106)</f>
        <v>0</v>
      </c>
      <c r="W66" s="66">
        <f>SUMPRODUCT(MTOA!B66:G66,MTOA!B$101:G$101,MTOA!B$106:G$106)</f>
        <v>0</v>
      </c>
      <c r="X66">
        <v>0</v>
      </c>
      <c r="Y66" s="34">
        <f>IEX!K66</f>
        <v>0</v>
      </c>
      <c r="Z66" s="34">
        <f>IEX!Q66</f>
        <v>0</v>
      </c>
      <c r="AA66" s="75">
        <f>STOA!K66</f>
        <v>45.66</v>
      </c>
      <c r="AB66" s="75">
        <f>-STOA!Q66</f>
        <v>0</v>
      </c>
      <c r="AC66">
        <f t="shared" si="0"/>
        <v>0.92743107455581086</v>
      </c>
      <c r="AD66">
        <f t="shared" si="1"/>
        <v>109.48103018208835</v>
      </c>
      <c r="AE66">
        <f>'IDT-1'!E66</f>
        <v>0</v>
      </c>
      <c r="AF66" s="24"/>
      <c r="AG66">
        <f t="shared" si="2"/>
        <v>109.48103018208835</v>
      </c>
      <c r="AI66" s="34">
        <f>PXIL!K66</f>
        <v>0</v>
      </c>
      <c r="AJ66" s="34">
        <f>PXIL!Q66</f>
        <v>0</v>
      </c>
      <c r="AK66" s="34">
        <f>RTM_IEX!K66</f>
        <v>0</v>
      </c>
      <c r="AL66" s="34">
        <f>RTM_IEX!Q66</f>
        <v>0</v>
      </c>
      <c r="AM66" s="34">
        <f>RTM_PXI!K66</f>
        <v>0</v>
      </c>
      <c r="AN66" s="34">
        <f>RTM_PXI!Q66</f>
        <v>0</v>
      </c>
      <c r="AO66" s="148">
        <f>GDAM_IEX!K66</f>
        <v>42.3</v>
      </c>
      <c r="AP66" s="148">
        <f>GDAM_IEX!Q66</f>
        <v>0</v>
      </c>
      <c r="AQ66" s="148">
        <f>GDAM_PXI!K66</f>
        <v>0</v>
      </c>
      <c r="AR66" s="148">
        <f>GDAM_PXI!Q66</f>
        <v>0</v>
      </c>
      <c r="AS66">
        <f>HPX!K66</f>
        <v>0</v>
      </c>
      <c r="AT66">
        <f>HPX!Q66</f>
        <v>0</v>
      </c>
    </row>
    <row r="67" spans="1:46">
      <c r="A67" t="s">
        <v>109</v>
      </c>
      <c r="D67">
        <f>TWEPL!S67</f>
        <v>1.2538800000000001</v>
      </c>
      <c r="E67">
        <f>GT_NG!S67</f>
        <v>1.5036697247706425</v>
      </c>
      <c r="F67">
        <f>GT_Spot!S67</f>
        <v>0</v>
      </c>
      <c r="G67">
        <f>PPCL_NG!S67</f>
        <v>0</v>
      </c>
      <c r="H67">
        <f>PPCL_Spot!S67</f>
        <v>0</v>
      </c>
      <c r="I67">
        <f>Bawana_NG!S67</f>
        <v>19.000858058980263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NDMC_ISGS_exbus!DM67</f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SUMPRODUCT(LTA!J67:AN67,LTA!J$101:AN$101,LTA!J$106:AN$106)</f>
        <v>0</v>
      </c>
      <c r="U67" s="37">
        <f>SUMPRODUCT(LTA!J67:AN67,LTA!J$102:AN$102,LTA!J$106:AN$106)</f>
        <v>0</v>
      </c>
      <c r="V67" s="66">
        <f>SUMPRODUCT(MTOA!B67:G67,MTOA!B$102:G$102,MTOA!B$106:G$106)</f>
        <v>0</v>
      </c>
      <c r="W67" s="66">
        <f>SUMPRODUCT(MTOA!B67:G67,MTOA!B$101:G$101,MTOA!B$106:G$106)</f>
        <v>0</v>
      </c>
      <c r="X67">
        <v>0</v>
      </c>
      <c r="Y67" s="34">
        <f>IEX!K67</f>
        <v>0</v>
      </c>
      <c r="Z67" s="34">
        <f>IEX!Q67</f>
        <v>0</v>
      </c>
      <c r="AA67" s="75">
        <f>STOA!K67</f>
        <v>0</v>
      </c>
      <c r="AB67" s="75">
        <f>-STOA!Q67</f>
        <v>0</v>
      </c>
      <c r="AC67">
        <f t="shared" si="0"/>
        <v>0.9337306253835076</v>
      </c>
      <c r="AD67">
        <f t="shared" si="1"/>
        <v>110.2246771583674</v>
      </c>
      <c r="AE67">
        <f>'IDT-1'!E67</f>
        <v>0</v>
      </c>
      <c r="AF67" s="24"/>
      <c r="AG67">
        <f t="shared" si="2"/>
        <v>110.2246771583674</v>
      </c>
      <c r="AI67" s="34">
        <f>PXIL!K67</f>
        <v>0</v>
      </c>
      <c r="AJ67" s="34">
        <f>PXIL!Q67</f>
        <v>0</v>
      </c>
      <c r="AK67" s="34">
        <f>RTM_IEX!K67</f>
        <v>44.22</v>
      </c>
      <c r="AL67" s="34">
        <f>RTM_IEX!Q67</f>
        <v>0</v>
      </c>
      <c r="AM67" s="34">
        <f>RTM_PXI!K67</f>
        <v>0</v>
      </c>
      <c r="AN67" s="34">
        <f>RTM_PXI!Q67</f>
        <v>0</v>
      </c>
      <c r="AO67" s="148">
        <f>GDAM_IEX!K67</f>
        <v>45.18</v>
      </c>
      <c r="AP67" s="148">
        <f>GDAM_IEX!Q67</f>
        <v>0</v>
      </c>
      <c r="AQ67" s="148">
        <f>GDAM_PXI!K67</f>
        <v>0</v>
      </c>
      <c r="AR67" s="148">
        <f>GDAM_PXI!Q67</f>
        <v>0</v>
      </c>
      <c r="AS67">
        <f>HPX!K67</f>
        <v>0</v>
      </c>
      <c r="AT67">
        <f>HPX!Q67</f>
        <v>0</v>
      </c>
    </row>
    <row r="68" spans="1:46">
      <c r="A68" t="s">
        <v>110</v>
      </c>
      <c r="D68">
        <f>TWEPL!S68</f>
        <v>1.2538800000000001</v>
      </c>
      <c r="E68">
        <f>GT_NG!S68</f>
        <v>1.5036697247706425</v>
      </c>
      <c r="F68">
        <f>GT_Spot!S68</f>
        <v>0</v>
      </c>
      <c r="G68">
        <f>PPCL_NG!S68</f>
        <v>0</v>
      </c>
      <c r="H68">
        <f>PPCL_Spot!S68</f>
        <v>0</v>
      </c>
      <c r="I68">
        <f>Bawana_NG!S68</f>
        <v>19.000858058980263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NDMC_ISGS_exbus!DM68</f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SUMPRODUCT(LTA!J68:AN68,LTA!J$101:AN$101,LTA!J$106:AN$106)</f>
        <v>0</v>
      </c>
      <c r="U68" s="37">
        <f>SUMPRODUCT(LTA!J68:AN68,LTA!J$102:AN$102,LTA!J$106:AN$106)</f>
        <v>0</v>
      </c>
      <c r="V68" s="66">
        <f>SUMPRODUCT(MTOA!B68:G68,MTOA!B$102:G$102,MTOA!B$106:G$106)</f>
        <v>0</v>
      </c>
      <c r="W68" s="66">
        <f>SUMPRODUCT(MTOA!B68:G68,MTOA!B$101:G$101,MTOA!B$106:G$106)</f>
        <v>0</v>
      </c>
      <c r="X68">
        <v>0</v>
      </c>
      <c r="Y68" s="34">
        <f>IEX!K68</f>
        <v>0</v>
      </c>
      <c r="Z68" s="34">
        <f>IEX!Q68</f>
        <v>0</v>
      </c>
      <c r="AA68" s="75">
        <f>STOA!K68</f>
        <v>0</v>
      </c>
      <c r="AB68" s="75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0.91760262538350745</v>
      </c>
      <c r="AD68">
        <f t="shared" ref="AD68:AD98" si="4">SUM(B68:AB68,AI68:AR68)-AC68</f>
        <v>108.32080515836739</v>
      </c>
      <c r="AE68">
        <f>'IDT-1'!E68</f>
        <v>0</v>
      </c>
      <c r="AF68" s="24"/>
      <c r="AG68">
        <f t="shared" ref="AG68:AG98" si="5">SUM(AD68:AF68)</f>
        <v>108.32080515836739</v>
      </c>
      <c r="AI68" s="34">
        <f>PXIL!K68</f>
        <v>0</v>
      </c>
      <c r="AJ68" s="34">
        <f>PXIL!Q68</f>
        <v>0</v>
      </c>
      <c r="AK68" s="34">
        <f>RTM_IEX!K68</f>
        <v>34.61</v>
      </c>
      <c r="AL68" s="34">
        <f>RTM_IEX!Q68</f>
        <v>0</v>
      </c>
      <c r="AM68" s="34">
        <f>RTM_PXI!K68</f>
        <v>0</v>
      </c>
      <c r="AN68" s="34">
        <f>RTM_PXI!Q68</f>
        <v>0</v>
      </c>
      <c r="AO68" s="148">
        <f>GDAM_IEX!K68</f>
        <v>52.87</v>
      </c>
      <c r="AP68" s="148">
        <f>GDAM_IEX!Q68</f>
        <v>0</v>
      </c>
      <c r="AQ68" s="148">
        <f>GDAM_PXI!K68</f>
        <v>0</v>
      </c>
      <c r="AR68" s="148">
        <f>GDAM_PXI!Q68</f>
        <v>0</v>
      </c>
      <c r="AS68">
        <f>HPX!K68</f>
        <v>0</v>
      </c>
      <c r="AT68">
        <f>HPX!Q68</f>
        <v>0</v>
      </c>
    </row>
    <row r="69" spans="1:46">
      <c r="A69" t="s">
        <v>111</v>
      </c>
      <c r="D69">
        <f>TWEPL!S69</f>
        <v>1.2538800000000001</v>
      </c>
      <c r="E69">
        <f>GT_NG!S69</f>
        <v>1.5036697247706425</v>
      </c>
      <c r="F69">
        <f>GT_Spot!S69</f>
        <v>0</v>
      </c>
      <c r="G69">
        <f>PPCL_NG!S69</f>
        <v>0</v>
      </c>
      <c r="H69">
        <f>PPCL_Spot!S69</f>
        <v>0</v>
      </c>
      <c r="I69">
        <f>Bawana_NG!S69</f>
        <v>19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NDMC_ISGS_exbus!DM69</f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SUMPRODUCT(LTA!J69:AN69,LTA!J$101:AN$101,LTA!J$106:AN$106)</f>
        <v>0</v>
      </c>
      <c r="U69" s="37">
        <f>SUMPRODUCT(LTA!J69:AN69,LTA!J$102:AN$102,LTA!J$106:AN$106)</f>
        <v>0</v>
      </c>
      <c r="V69" s="66">
        <f>SUMPRODUCT(MTOA!B69:G69,MTOA!B$102:G$102,MTOA!B$106:G$106)</f>
        <v>0</v>
      </c>
      <c r="W69" s="66">
        <f>SUMPRODUCT(MTOA!B69:G69,MTOA!B$101:G$101,MTOA!B$106:G$106)</f>
        <v>0</v>
      </c>
      <c r="X69">
        <v>0</v>
      </c>
      <c r="Y69" s="34">
        <f>IEX!K69</f>
        <v>0</v>
      </c>
      <c r="Z69" s="34">
        <f>IEX!Q69</f>
        <v>0</v>
      </c>
      <c r="AA69" s="75">
        <f>STOA!K69</f>
        <v>0</v>
      </c>
      <c r="AB69" s="75">
        <f>-STOA!Q69</f>
        <v>0</v>
      </c>
      <c r="AC69">
        <f t="shared" si="3"/>
        <v>0.9175954176880734</v>
      </c>
      <c r="AD69">
        <f t="shared" si="4"/>
        <v>108.31995430708257</v>
      </c>
      <c r="AE69">
        <f>'IDT-1'!E69</f>
        <v>0</v>
      </c>
      <c r="AF69" s="24"/>
      <c r="AG69">
        <f t="shared" si="5"/>
        <v>108.31995430708257</v>
      </c>
      <c r="AI69" s="34">
        <f>PXIL!K69</f>
        <v>0</v>
      </c>
      <c r="AJ69" s="34">
        <f>PXIL!Q69</f>
        <v>0</v>
      </c>
      <c r="AK69" s="34">
        <f>RTM_IEX!K69</f>
        <v>24.99</v>
      </c>
      <c r="AL69" s="34">
        <f>RTM_IEX!Q69</f>
        <v>0</v>
      </c>
      <c r="AM69" s="34">
        <f>RTM_PXI!K69</f>
        <v>0</v>
      </c>
      <c r="AN69" s="34">
        <f>RTM_PXI!Q69</f>
        <v>0</v>
      </c>
      <c r="AO69" s="148">
        <f>GDAM_IEX!K69</f>
        <v>62.49</v>
      </c>
      <c r="AP69" s="148">
        <f>GDAM_IEX!Q69</f>
        <v>0</v>
      </c>
      <c r="AQ69" s="148">
        <f>GDAM_PXI!K69</f>
        <v>0</v>
      </c>
      <c r="AR69" s="148">
        <f>GDAM_PXI!Q69</f>
        <v>0</v>
      </c>
      <c r="AS69">
        <f>HPX!K69</f>
        <v>0</v>
      </c>
      <c r="AT69">
        <f>HPX!Q69</f>
        <v>0</v>
      </c>
    </row>
    <row r="70" spans="1:46">
      <c r="A70" t="s">
        <v>112</v>
      </c>
      <c r="D70">
        <f>TWEPL!S70</f>
        <v>1.2538800000000001</v>
      </c>
      <c r="E70">
        <f>GT_NG!S70</f>
        <v>1.5036697247706425</v>
      </c>
      <c r="F70">
        <f>GT_Spot!S70</f>
        <v>0</v>
      </c>
      <c r="G70">
        <f>PPCL_NG!S70</f>
        <v>0</v>
      </c>
      <c r="H70">
        <f>PPCL_Spot!S70</f>
        <v>0</v>
      </c>
      <c r="I70">
        <f>Bawana_NG!S70</f>
        <v>19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NDMC_ISGS_exbus!DM70</f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SUMPRODUCT(LTA!J70:AN70,LTA!J$101:AN$101,LTA!J$106:AN$106)</f>
        <v>0</v>
      </c>
      <c r="U70" s="37">
        <f>SUMPRODUCT(LTA!J70:AN70,LTA!J$102:AN$102,LTA!J$106:AN$106)</f>
        <v>0</v>
      </c>
      <c r="V70" s="66">
        <f>SUMPRODUCT(MTOA!B70:G70,MTOA!B$102:G$102,MTOA!B$106:G$106)</f>
        <v>0</v>
      </c>
      <c r="W70" s="66">
        <f>SUMPRODUCT(MTOA!B70:G70,MTOA!B$101:G$101,MTOA!B$106:G$106)</f>
        <v>0</v>
      </c>
      <c r="X70">
        <v>0</v>
      </c>
      <c r="Y70" s="34">
        <f>IEX!K70</f>
        <v>0</v>
      </c>
      <c r="Z70" s="34">
        <f>IEX!Q70</f>
        <v>0</v>
      </c>
      <c r="AA70" s="75">
        <f>STOA!K70</f>
        <v>0</v>
      </c>
      <c r="AB70" s="75">
        <f>-STOA!Q70</f>
        <v>0</v>
      </c>
      <c r="AC70">
        <f t="shared" si="3"/>
        <v>0.90953141768807333</v>
      </c>
      <c r="AD70">
        <f t="shared" si="4"/>
        <v>107.36801830708256</v>
      </c>
      <c r="AE70">
        <f>'IDT-1'!E70</f>
        <v>0</v>
      </c>
      <c r="AF70" s="24"/>
      <c r="AG70">
        <f t="shared" si="5"/>
        <v>107.36801830708256</v>
      </c>
      <c r="AI70" s="34">
        <f>PXIL!K70</f>
        <v>0</v>
      </c>
      <c r="AJ70" s="34">
        <f>PXIL!Q70</f>
        <v>0</v>
      </c>
      <c r="AK70" s="34">
        <f>RTM_IEX!K70</f>
        <v>15.38</v>
      </c>
      <c r="AL70" s="34">
        <f>RTM_IEX!Q70</f>
        <v>0</v>
      </c>
      <c r="AM70" s="34">
        <f>RTM_PXI!K70</f>
        <v>0</v>
      </c>
      <c r="AN70" s="34">
        <f>RTM_PXI!Q70</f>
        <v>0</v>
      </c>
      <c r="AO70" s="148">
        <f>GDAM_IEX!K70</f>
        <v>71.14</v>
      </c>
      <c r="AP70" s="148">
        <f>GDAM_IEX!Q70</f>
        <v>0</v>
      </c>
      <c r="AQ70" s="148">
        <f>GDAM_PXI!K70</f>
        <v>0</v>
      </c>
      <c r="AR70" s="148">
        <f>GDAM_PXI!Q70</f>
        <v>0</v>
      </c>
      <c r="AS70">
        <f>HPX!K70</f>
        <v>0</v>
      </c>
      <c r="AT70">
        <f>HPX!Q70</f>
        <v>0</v>
      </c>
    </row>
    <row r="71" spans="1:46">
      <c r="A71" t="s">
        <v>113</v>
      </c>
      <c r="D71">
        <f>TWEPL!S71</f>
        <v>1.2538800000000001</v>
      </c>
      <c r="E71">
        <f>GT_NG!S71</f>
        <v>1.5036697247706425</v>
      </c>
      <c r="F71">
        <f>GT_Spot!S71</f>
        <v>0</v>
      </c>
      <c r="G71">
        <f>PPCL_NG!S71</f>
        <v>0</v>
      </c>
      <c r="H71">
        <f>PPCL_Spot!S71</f>
        <v>0</v>
      </c>
      <c r="I71">
        <f>Bawana_NG!S71</f>
        <v>19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NDMC_ISGS_exbus!DM71</f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SUMPRODUCT(LTA!J71:AN71,LTA!J$101:AN$101,LTA!J$106:AN$106)</f>
        <v>0</v>
      </c>
      <c r="U71" s="37">
        <f>SUMPRODUCT(LTA!J71:AN71,LTA!J$102:AN$102,LTA!J$106:AN$106)</f>
        <v>0</v>
      </c>
      <c r="V71" s="66">
        <f>SUMPRODUCT(MTOA!B71:G71,MTOA!B$102:G$102,MTOA!B$106:G$106)</f>
        <v>0</v>
      </c>
      <c r="W71" s="66">
        <f>SUMPRODUCT(MTOA!B71:G71,MTOA!B$101:G$101,MTOA!B$106:G$106)</f>
        <v>0</v>
      </c>
      <c r="X71">
        <v>0</v>
      </c>
      <c r="Y71" s="34">
        <f>IEX!K71</f>
        <v>20.09</v>
      </c>
      <c r="Z71" s="34">
        <f>IEX!Q71</f>
        <v>0</v>
      </c>
      <c r="AA71" s="75">
        <f>STOA!K71</f>
        <v>0</v>
      </c>
      <c r="AB71" s="75">
        <f>-STOA!Q71</f>
        <v>0</v>
      </c>
      <c r="AC71">
        <f t="shared" si="3"/>
        <v>1.0016794176880732</v>
      </c>
      <c r="AD71">
        <f t="shared" si="4"/>
        <v>118.24587030708257</v>
      </c>
      <c r="AE71">
        <f>'IDT-1'!E71</f>
        <v>0</v>
      </c>
      <c r="AF71" s="24"/>
      <c r="AG71">
        <f t="shared" si="5"/>
        <v>118.24587030708257</v>
      </c>
      <c r="AI71" s="34">
        <f>PXIL!K71</f>
        <v>0</v>
      </c>
      <c r="AJ71" s="34">
        <f>PXIL!Q71</f>
        <v>0</v>
      </c>
      <c r="AK71" s="34">
        <f>RTM_IEX!K71</f>
        <v>8.1</v>
      </c>
      <c r="AL71" s="34">
        <f>RTM_IEX!Q71</f>
        <v>0</v>
      </c>
      <c r="AM71" s="34">
        <f>RTM_PXI!K71</f>
        <v>0</v>
      </c>
      <c r="AN71" s="34">
        <f>RTM_PXI!Q71</f>
        <v>0</v>
      </c>
      <c r="AO71" s="148">
        <f>GDAM_IEX!K71</f>
        <v>69.3</v>
      </c>
      <c r="AP71" s="148">
        <f>GDAM_IEX!Q71</f>
        <v>0</v>
      </c>
      <c r="AQ71" s="148">
        <f>GDAM_PXI!K71</f>
        <v>0</v>
      </c>
      <c r="AR71" s="148">
        <f>GDAM_PXI!Q71</f>
        <v>0</v>
      </c>
      <c r="AS71">
        <f>HPX!K71</f>
        <v>0</v>
      </c>
      <c r="AT71">
        <f>HPX!Q71</f>
        <v>0</v>
      </c>
    </row>
    <row r="72" spans="1:46">
      <c r="A72" t="s">
        <v>114</v>
      </c>
      <c r="D72">
        <f>TWEPL!S72</f>
        <v>1.2538800000000001</v>
      </c>
      <c r="E72">
        <f>GT_NG!S72</f>
        <v>1.5036697247706425</v>
      </c>
      <c r="F72">
        <f>GT_Spot!S72</f>
        <v>0</v>
      </c>
      <c r="G72">
        <f>PPCL_NG!S72</f>
        <v>0</v>
      </c>
      <c r="H72">
        <f>PPCL_Spot!S72</f>
        <v>0</v>
      </c>
      <c r="I72">
        <f>Bawana_NG!S72</f>
        <v>19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NDMC_ISGS_exbus!DM72</f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SUMPRODUCT(LTA!J72:AN72,LTA!J$101:AN$101,LTA!J$106:AN$106)</f>
        <v>0</v>
      </c>
      <c r="U72" s="37">
        <f>SUMPRODUCT(LTA!J72:AN72,LTA!J$102:AN$102,LTA!J$106:AN$106)</f>
        <v>0</v>
      </c>
      <c r="V72" s="66">
        <f>SUMPRODUCT(MTOA!B72:G72,MTOA!B$102:G$102,MTOA!B$106:G$106)</f>
        <v>0</v>
      </c>
      <c r="W72" s="66">
        <f>SUMPRODUCT(MTOA!B72:G72,MTOA!B$101:G$101,MTOA!B$106:G$106)</f>
        <v>0</v>
      </c>
      <c r="X72">
        <v>0</v>
      </c>
      <c r="Y72" s="34">
        <f>IEX!K72</f>
        <v>55.57</v>
      </c>
      <c r="Z72" s="34">
        <f>IEX!Q72</f>
        <v>0</v>
      </c>
      <c r="AA72" s="75">
        <f>STOA!K72</f>
        <v>0</v>
      </c>
      <c r="AB72" s="75">
        <f>-STOA!Q72</f>
        <v>0</v>
      </c>
      <c r="AC72">
        <f t="shared" si="3"/>
        <v>0.96740741768807348</v>
      </c>
      <c r="AD72">
        <f t="shared" si="4"/>
        <v>114.20014230708257</v>
      </c>
      <c r="AE72">
        <f>'IDT-1'!E72</f>
        <v>0</v>
      </c>
      <c r="AF72" s="24"/>
      <c r="AG72">
        <f t="shared" si="5"/>
        <v>114.20014230708257</v>
      </c>
      <c r="AI72" s="34">
        <f>PXIL!K72</f>
        <v>0</v>
      </c>
      <c r="AJ72" s="34">
        <f>PXIL!Q72</f>
        <v>0</v>
      </c>
      <c r="AK72" s="34">
        <f>RTM_IEX!K72</f>
        <v>16.3</v>
      </c>
      <c r="AL72" s="34">
        <f>RTM_IEX!Q72</f>
        <v>0</v>
      </c>
      <c r="AM72" s="34">
        <f>RTM_PXI!K72</f>
        <v>0</v>
      </c>
      <c r="AN72" s="34">
        <f>RTM_PXI!Q72</f>
        <v>0</v>
      </c>
      <c r="AO72" s="148">
        <f>GDAM_IEX!K72</f>
        <v>21.54</v>
      </c>
      <c r="AP72" s="148">
        <f>GDAM_IEX!Q72</f>
        <v>0</v>
      </c>
      <c r="AQ72" s="148">
        <f>GDAM_PXI!K72</f>
        <v>0</v>
      </c>
      <c r="AR72" s="148">
        <f>GDAM_PXI!Q72</f>
        <v>0</v>
      </c>
      <c r="AS72">
        <f>HPX!K72</f>
        <v>0</v>
      </c>
      <c r="AT72">
        <f>HPX!Q72</f>
        <v>0</v>
      </c>
    </row>
    <row r="73" spans="1:46">
      <c r="A73" t="s">
        <v>115</v>
      </c>
      <c r="D73">
        <f>TWEPL!S73</f>
        <v>1.2538800000000001</v>
      </c>
      <c r="E73">
        <f>GT_NG!S73</f>
        <v>1.5036697247706425</v>
      </c>
      <c r="F73">
        <f>GT_Spot!S73</f>
        <v>0</v>
      </c>
      <c r="G73">
        <f>PPCL_NG!S73</f>
        <v>0</v>
      </c>
      <c r="H73">
        <f>PPCL_Spot!S73</f>
        <v>0</v>
      </c>
      <c r="I73">
        <f>Bawana_NG!S73</f>
        <v>18.41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NDMC_ISGS_exbus!DM73</f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SUMPRODUCT(LTA!J73:AN73,LTA!J$101:AN$101,LTA!J$106:AN$106)</f>
        <v>0</v>
      </c>
      <c r="U73" s="37">
        <f>SUMPRODUCT(LTA!J73:AN73,LTA!J$102:AN$102,LTA!J$106:AN$106)</f>
        <v>0</v>
      </c>
      <c r="V73" s="66">
        <f>SUMPRODUCT(MTOA!B73:G73,MTOA!B$102:G$102,MTOA!B$106:G$106)</f>
        <v>0</v>
      </c>
      <c r="W73" s="66">
        <f>SUMPRODUCT(MTOA!B73:G73,MTOA!B$101:G$101,MTOA!B$106:G$106)</f>
        <v>0</v>
      </c>
      <c r="X73">
        <v>0</v>
      </c>
      <c r="Y73" s="34">
        <f>IEX!K73</f>
        <v>24.34</v>
      </c>
      <c r="Z73" s="34">
        <f>IEX!Q73</f>
        <v>0</v>
      </c>
      <c r="AA73" s="75">
        <f>STOA!K73</f>
        <v>0</v>
      </c>
      <c r="AB73" s="75">
        <f>-STOA!Q73</f>
        <v>0</v>
      </c>
      <c r="AC73">
        <f t="shared" si="3"/>
        <v>0.81133541768807338</v>
      </c>
      <c r="AD73">
        <f t="shared" si="4"/>
        <v>95.776214307082569</v>
      </c>
      <c r="AE73">
        <f>'IDT-1'!E73</f>
        <v>0</v>
      </c>
      <c r="AF73" s="24"/>
      <c r="AG73">
        <f t="shared" si="5"/>
        <v>95.776214307082569</v>
      </c>
      <c r="AI73" s="34">
        <f>PXIL!K73</f>
        <v>0</v>
      </c>
      <c r="AJ73" s="34">
        <f>PXIL!Q73</f>
        <v>0</v>
      </c>
      <c r="AK73" s="34">
        <f>RTM_IEX!K73</f>
        <v>24.99</v>
      </c>
      <c r="AL73" s="34">
        <f>RTM_IEX!Q73</f>
        <v>0</v>
      </c>
      <c r="AM73" s="34">
        <f>RTM_PXI!K73</f>
        <v>0</v>
      </c>
      <c r="AN73" s="34">
        <f>RTM_PXI!Q73</f>
        <v>0</v>
      </c>
      <c r="AO73" s="148">
        <f>GDAM_IEX!K73</f>
        <v>26.09</v>
      </c>
      <c r="AP73" s="148">
        <f>GDAM_IEX!Q73</f>
        <v>0</v>
      </c>
      <c r="AQ73" s="148">
        <f>GDAM_PXI!K73</f>
        <v>0</v>
      </c>
      <c r="AR73" s="148">
        <f>GDAM_PXI!Q73</f>
        <v>0</v>
      </c>
      <c r="AS73">
        <f>HPX!K73</f>
        <v>0</v>
      </c>
      <c r="AT73">
        <f>HPX!Q73</f>
        <v>0</v>
      </c>
    </row>
    <row r="74" spans="1:46">
      <c r="A74" t="s">
        <v>116</v>
      </c>
      <c r="D74">
        <f>TWEPL!S74</f>
        <v>1.2538800000000001</v>
      </c>
      <c r="E74">
        <f>GT_NG!S74</f>
        <v>1.5036697247706425</v>
      </c>
      <c r="F74">
        <f>GT_Spot!S74</f>
        <v>0</v>
      </c>
      <c r="G74">
        <f>PPCL_NG!S74</f>
        <v>0</v>
      </c>
      <c r="H74">
        <f>PPCL_Spot!S74</f>
        <v>0</v>
      </c>
      <c r="I74">
        <f>Bawana_NG!S74</f>
        <v>18.41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NDMC_ISGS_exbus!DM74</f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SUMPRODUCT(LTA!J74:AN74,LTA!J$101:AN$101,LTA!J$106:AN$106)</f>
        <v>0</v>
      </c>
      <c r="U74" s="37">
        <f>SUMPRODUCT(LTA!J74:AN74,LTA!J$102:AN$102,LTA!J$106:AN$106)</f>
        <v>0</v>
      </c>
      <c r="V74" s="66">
        <f>SUMPRODUCT(MTOA!B74:G74,MTOA!B$102:G$102,MTOA!B$106:G$106)</f>
        <v>0</v>
      </c>
      <c r="W74" s="66">
        <f>SUMPRODUCT(MTOA!B74:G74,MTOA!B$101:G$101,MTOA!B$106:G$106)</f>
        <v>0</v>
      </c>
      <c r="X74">
        <v>0</v>
      </c>
      <c r="Y74" s="34">
        <f>IEX!K74</f>
        <v>10.49</v>
      </c>
      <c r="Z74" s="34">
        <f>IEX!Q74</f>
        <v>0</v>
      </c>
      <c r="AA74" s="75">
        <f>STOA!K74</f>
        <v>0</v>
      </c>
      <c r="AB74" s="75">
        <f>-STOA!Q74</f>
        <v>0</v>
      </c>
      <c r="AC74">
        <f t="shared" si="3"/>
        <v>0.75757541768807335</v>
      </c>
      <c r="AD74">
        <f t="shared" si="4"/>
        <v>89.429974307082574</v>
      </c>
      <c r="AE74">
        <f>'IDT-1'!E74</f>
        <v>0</v>
      </c>
      <c r="AF74" s="24"/>
      <c r="AG74">
        <f t="shared" si="5"/>
        <v>89.429974307082574</v>
      </c>
      <c r="AI74" s="34">
        <f>PXIL!K74</f>
        <v>0</v>
      </c>
      <c r="AJ74" s="34">
        <f>PXIL!Q74</f>
        <v>0</v>
      </c>
      <c r="AK74" s="34">
        <f>RTM_IEX!K74</f>
        <v>28.16</v>
      </c>
      <c r="AL74" s="34">
        <f>RTM_IEX!Q74</f>
        <v>0</v>
      </c>
      <c r="AM74" s="34">
        <f>RTM_PXI!K74</f>
        <v>0</v>
      </c>
      <c r="AN74" s="34">
        <f>RTM_PXI!Q74</f>
        <v>0</v>
      </c>
      <c r="AO74" s="148">
        <f>GDAM_IEX!K74</f>
        <v>30.37</v>
      </c>
      <c r="AP74" s="148">
        <f>GDAM_IEX!Q74</f>
        <v>0</v>
      </c>
      <c r="AQ74" s="148">
        <f>GDAM_PXI!K74</f>
        <v>0</v>
      </c>
      <c r="AR74" s="148">
        <f>GDAM_PXI!Q74</f>
        <v>0</v>
      </c>
      <c r="AS74">
        <f>HPX!K74</f>
        <v>0</v>
      </c>
      <c r="AT74">
        <f>HPX!Q74</f>
        <v>0</v>
      </c>
    </row>
    <row r="75" spans="1:46">
      <c r="A75" t="s">
        <v>117</v>
      </c>
      <c r="D75">
        <f>TWEPL!S75</f>
        <v>1.2538800000000001</v>
      </c>
      <c r="E75">
        <f>GT_NG!S75</f>
        <v>-2.2738453129270031E-2</v>
      </c>
      <c r="F75">
        <f>GT_Spot!S75</f>
        <v>0</v>
      </c>
      <c r="G75">
        <f>PPCL_NG!S75</f>
        <v>0</v>
      </c>
      <c r="H75">
        <f>PPCL_Spot!S75</f>
        <v>0</v>
      </c>
      <c r="I75">
        <f>Bawana_NG!S75</f>
        <v>18.7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NDMC_ISGS_exbus!DM75</f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SUMPRODUCT(LTA!J75:AN75,LTA!J$101:AN$101,LTA!J$106:AN$106)</f>
        <v>0</v>
      </c>
      <c r="U75" s="37">
        <f>SUMPRODUCT(LTA!J75:AN75,LTA!J$102:AN$102,LTA!J$106:AN$106)</f>
        <v>0</v>
      </c>
      <c r="V75" s="66">
        <f>SUMPRODUCT(MTOA!B75:G75,MTOA!B$102:G$102,MTOA!B$106:G$106)</f>
        <v>0</v>
      </c>
      <c r="W75" s="66">
        <f>SUMPRODUCT(MTOA!B75:G75,MTOA!B$101:G$101,MTOA!B$106:G$106)</f>
        <v>0</v>
      </c>
      <c r="X75">
        <v>0</v>
      </c>
      <c r="Y75" s="34">
        <f>IEX!K75</f>
        <v>22.69</v>
      </c>
      <c r="Z75" s="34">
        <f>IEX!Q75</f>
        <v>0</v>
      </c>
      <c r="AA75" s="75">
        <f>STOA!K75</f>
        <v>0</v>
      </c>
      <c r="AB75" s="75">
        <f>-STOA!Q75</f>
        <v>0</v>
      </c>
      <c r="AC75">
        <f t="shared" si="3"/>
        <v>0.89087721302287792</v>
      </c>
      <c r="AD75">
        <f t="shared" si="4"/>
        <v>105.12026433384786</v>
      </c>
      <c r="AE75">
        <f>'IDT-1'!E75</f>
        <v>0</v>
      </c>
      <c r="AF75" s="24"/>
      <c r="AG75">
        <f t="shared" si="5"/>
        <v>105.12026433384786</v>
      </c>
      <c r="AI75" s="34">
        <f>PXIL!K75</f>
        <v>0</v>
      </c>
      <c r="AJ75" s="34">
        <f>PXIL!Q75</f>
        <v>0</v>
      </c>
      <c r="AK75" s="34">
        <f>RTM_IEX!K75</f>
        <v>25.18</v>
      </c>
      <c r="AL75" s="34">
        <f>RTM_IEX!Q75</f>
        <v>0</v>
      </c>
      <c r="AM75" s="34">
        <f>RTM_PXI!K75</f>
        <v>0</v>
      </c>
      <c r="AN75" s="34">
        <f>RTM_PXI!Q75</f>
        <v>0</v>
      </c>
      <c r="AO75" s="148">
        <f>GDAM_IEX!K75</f>
        <v>38.21</v>
      </c>
      <c r="AP75" s="148">
        <f>GDAM_IEX!Q75</f>
        <v>0</v>
      </c>
      <c r="AQ75" s="148">
        <f>GDAM_PXI!K75</f>
        <v>0</v>
      </c>
      <c r="AR75" s="148">
        <f>GDAM_PXI!Q75</f>
        <v>0</v>
      </c>
      <c r="AS75">
        <f>HPX!K75</f>
        <v>0</v>
      </c>
      <c r="AT75">
        <f>HPX!Q75</f>
        <v>0</v>
      </c>
    </row>
    <row r="76" spans="1:46">
      <c r="A76" t="s">
        <v>118</v>
      </c>
      <c r="D76">
        <f>TWEPL!S76</f>
        <v>1.2538800000000001</v>
      </c>
      <c r="E76">
        <f>GT_NG!S76</f>
        <v>2.080568461328232</v>
      </c>
      <c r="F76">
        <f>GT_Spot!S76</f>
        <v>0</v>
      </c>
      <c r="G76">
        <f>PPCL_NG!S76</f>
        <v>0</v>
      </c>
      <c r="H76">
        <f>PPCL_Spot!S76</f>
        <v>0</v>
      </c>
      <c r="I76">
        <f>Bawana_NG!S76</f>
        <v>18.7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NDMC_ISGS_exbus!DM76</f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SUMPRODUCT(LTA!J76:AN76,LTA!J$101:AN$101,LTA!J$106:AN$106)</f>
        <v>0</v>
      </c>
      <c r="U76" s="37">
        <f>SUMPRODUCT(LTA!J76:AN76,LTA!J$102:AN$102,LTA!J$106:AN$106)</f>
        <v>0</v>
      </c>
      <c r="V76" s="66">
        <f>SUMPRODUCT(MTOA!B76:G76,MTOA!B$102:G$102,MTOA!B$106:G$106)</f>
        <v>0</v>
      </c>
      <c r="W76" s="66">
        <f>SUMPRODUCT(MTOA!B76:G76,MTOA!B$101:G$101,MTOA!B$106:G$106)</f>
        <v>0</v>
      </c>
      <c r="X76">
        <v>0</v>
      </c>
      <c r="Y76" s="34">
        <f>IEX!K76</f>
        <v>13.26</v>
      </c>
      <c r="Z76" s="34">
        <f>IEX!Q76</f>
        <v>0</v>
      </c>
      <c r="AA76" s="75">
        <f>STOA!K76</f>
        <v>0</v>
      </c>
      <c r="AB76" s="75">
        <f>-STOA!Q76</f>
        <v>0</v>
      </c>
      <c r="AC76">
        <f t="shared" si="3"/>
        <v>0.87792136707515711</v>
      </c>
      <c r="AD76">
        <f t="shared" si="4"/>
        <v>103.63652709425307</v>
      </c>
      <c r="AE76">
        <f>'IDT-1'!E76</f>
        <v>0</v>
      </c>
      <c r="AF76" s="24"/>
      <c r="AG76">
        <f t="shared" si="5"/>
        <v>103.63652709425307</v>
      </c>
      <c r="AI76" s="34">
        <f>PXIL!K76</f>
        <v>0</v>
      </c>
      <c r="AJ76" s="34">
        <f>PXIL!Q76</f>
        <v>0</v>
      </c>
      <c r="AK76" s="34">
        <f>RTM_IEX!K76</f>
        <v>25.79</v>
      </c>
      <c r="AL76" s="34">
        <f>RTM_IEX!Q76</f>
        <v>0</v>
      </c>
      <c r="AM76" s="34">
        <f>RTM_PXI!K76</f>
        <v>0</v>
      </c>
      <c r="AN76" s="34">
        <f>RTM_PXI!Q76</f>
        <v>0</v>
      </c>
      <c r="AO76" s="148">
        <f>GDAM_IEX!K76</f>
        <v>43.43</v>
      </c>
      <c r="AP76" s="148">
        <f>GDAM_IEX!Q76</f>
        <v>0</v>
      </c>
      <c r="AQ76" s="148">
        <f>GDAM_PXI!K76</f>
        <v>0</v>
      </c>
      <c r="AR76" s="148">
        <f>GDAM_PXI!Q76</f>
        <v>0</v>
      </c>
      <c r="AS76">
        <f>HPX!K76</f>
        <v>0</v>
      </c>
      <c r="AT76">
        <f>HPX!Q76</f>
        <v>0</v>
      </c>
    </row>
    <row r="77" spans="1:46">
      <c r="A77" t="s">
        <v>119</v>
      </c>
      <c r="D77">
        <f>TWEPL!S77</f>
        <v>1.2538800000000001</v>
      </c>
      <c r="E77">
        <f>GT_NG!S77</f>
        <v>2.080568461328232</v>
      </c>
      <c r="F77">
        <f>GT_Spot!S77</f>
        <v>0</v>
      </c>
      <c r="G77">
        <f>PPCL_NG!S77</f>
        <v>0</v>
      </c>
      <c r="H77">
        <f>PPCL_Spot!S77</f>
        <v>0</v>
      </c>
      <c r="I77">
        <f>Bawana_NG!S77</f>
        <v>18.7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NDMC_ISGS_exbus!DM77</f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SUMPRODUCT(LTA!J77:AN77,LTA!J$101:AN$101,LTA!J$106:AN$106)</f>
        <v>0</v>
      </c>
      <c r="U77" s="37">
        <f>SUMPRODUCT(LTA!J77:AN77,LTA!J$102:AN$102,LTA!J$106:AN$106)</f>
        <v>0</v>
      </c>
      <c r="V77" s="66">
        <f>SUMPRODUCT(MTOA!B77:G77,MTOA!B$102:G$102,MTOA!B$106:G$106)</f>
        <v>0</v>
      </c>
      <c r="W77" s="66">
        <f>SUMPRODUCT(MTOA!B77:G77,MTOA!B$101:G$101,MTOA!B$106:G$106)</f>
        <v>0</v>
      </c>
      <c r="X77">
        <v>0</v>
      </c>
      <c r="Y77" s="34">
        <f>IEX!K77</f>
        <v>22.45</v>
      </c>
      <c r="Z77" s="34">
        <f>IEX!Q77</f>
        <v>0</v>
      </c>
      <c r="AA77" s="75">
        <f>STOA!K77</f>
        <v>0</v>
      </c>
      <c r="AB77" s="75">
        <f>-STOA!Q77</f>
        <v>0</v>
      </c>
      <c r="AC77">
        <f t="shared" si="3"/>
        <v>0.95074936707515711</v>
      </c>
      <c r="AD77">
        <f t="shared" si="4"/>
        <v>112.23369909425305</v>
      </c>
      <c r="AE77">
        <f>'IDT-1'!E77</f>
        <v>0</v>
      </c>
      <c r="AF77" s="24"/>
      <c r="AG77">
        <f t="shared" si="5"/>
        <v>112.23369909425305</v>
      </c>
      <c r="AI77" s="34">
        <f>PXIL!K77</f>
        <v>0</v>
      </c>
      <c r="AJ77" s="34">
        <f>PXIL!Q77</f>
        <v>0</v>
      </c>
      <c r="AK77" s="34">
        <f>RTM_IEX!K77</f>
        <v>42.71</v>
      </c>
      <c r="AL77" s="34">
        <f>RTM_IEX!Q77</f>
        <v>0</v>
      </c>
      <c r="AM77" s="34">
        <f>RTM_PXI!K77</f>
        <v>0</v>
      </c>
      <c r="AN77" s="34">
        <f>RTM_PXI!Q77</f>
        <v>0</v>
      </c>
      <c r="AO77" s="148">
        <f>GDAM_IEX!K77</f>
        <v>25.99</v>
      </c>
      <c r="AP77" s="148">
        <f>GDAM_IEX!Q77</f>
        <v>0</v>
      </c>
      <c r="AQ77" s="148">
        <f>GDAM_PXI!K77</f>
        <v>0</v>
      </c>
      <c r="AR77" s="148">
        <f>GDAM_PXI!Q77</f>
        <v>0</v>
      </c>
      <c r="AS77">
        <f>HPX!K77</f>
        <v>0</v>
      </c>
      <c r="AT77">
        <f>HPX!Q77</f>
        <v>0</v>
      </c>
    </row>
    <row r="78" spans="1:46">
      <c r="A78" t="s">
        <v>120</v>
      </c>
      <c r="D78">
        <f>TWEPL!S78</f>
        <v>1.2538800000000001</v>
      </c>
      <c r="E78">
        <f>GT_NG!S78</f>
        <v>2.080568461328232</v>
      </c>
      <c r="F78">
        <f>GT_Spot!S78</f>
        <v>0</v>
      </c>
      <c r="G78">
        <f>PPCL_NG!S78</f>
        <v>0</v>
      </c>
      <c r="H78">
        <f>PPCL_Spot!S78</f>
        <v>0</v>
      </c>
      <c r="I78">
        <f>Bawana_NG!S78</f>
        <v>18.7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NDMC_ISGS_exbus!DM78</f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SUMPRODUCT(LTA!J78:AN78,LTA!J$101:AN$101,LTA!J$106:AN$106)</f>
        <v>0</v>
      </c>
      <c r="U78" s="37">
        <f>SUMPRODUCT(LTA!J78:AN78,LTA!J$102:AN$102,LTA!J$106:AN$106)</f>
        <v>0</v>
      </c>
      <c r="V78" s="66">
        <f>SUMPRODUCT(MTOA!B78:G78,MTOA!B$102:G$102,MTOA!B$106:G$106)</f>
        <v>0</v>
      </c>
      <c r="W78" s="66">
        <f>SUMPRODUCT(MTOA!B78:G78,MTOA!B$101:G$101,MTOA!B$106:G$106)</f>
        <v>0</v>
      </c>
      <c r="X78">
        <v>0</v>
      </c>
      <c r="Y78" s="34">
        <f>IEX!K78</f>
        <v>19</v>
      </c>
      <c r="Z78" s="34">
        <f>IEX!Q78</f>
        <v>0</v>
      </c>
      <c r="AA78" s="75">
        <f>STOA!K78</f>
        <v>0</v>
      </c>
      <c r="AB78" s="75">
        <f>-STOA!Q78</f>
        <v>0</v>
      </c>
      <c r="AC78">
        <f t="shared" si="3"/>
        <v>1.146721367075157</v>
      </c>
      <c r="AD78">
        <f t="shared" si="4"/>
        <v>135.3677270942531</v>
      </c>
      <c r="AE78">
        <f>'IDT-1'!E78</f>
        <v>0</v>
      </c>
      <c r="AF78" s="24"/>
      <c r="AG78">
        <f t="shared" si="5"/>
        <v>135.3677270942531</v>
      </c>
      <c r="AI78" s="34">
        <f>PXIL!K78</f>
        <v>0</v>
      </c>
      <c r="AJ78" s="34">
        <f>PXIL!Q78</f>
        <v>0</v>
      </c>
      <c r="AK78" s="34">
        <f>RTM_IEX!K78</f>
        <v>21.14</v>
      </c>
      <c r="AL78" s="34">
        <f>RTM_IEX!Q78</f>
        <v>0</v>
      </c>
      <c r="AM78" s="34">
        <f>RTM_PXI!K78</f>
        <v>0</v>
      </c>
      <c r="AN78" s="34">
        <f>RTM_PXI!Q78</f>
        <v>0</v>
      </c>
      <c r="AO78" s="148">
        <f>GDAM_IEX!K78</f>
        <v>74.34</v>
      </c>
      <c r="AP78" s="148">
        <f>GDAM_IEX!Q78</f>
        <v>0</v>
      </c>
      <c r="AQ78" s="148">
        <f>GDAM_PXI!K78</f>
        <v>0</v>
      </c>
      <c r="AR78" s="148">
        <f>GDAM_PXI!Q78</f>
        <v>0</v>
      </c>
      <c r="AS78">
        <f>HPX!K78</f>
        <v>0</v>
      </c>
      <c r="AT78">
        <f>HPX!Q78</f>
        <v>0</v>
      </c>
    </row>
    <row r="79" spans="1:46">
      <c r="A79" t="s">
        <v>121</v>
      </c>
      <c r="D79">
        <f>TWEPL!S79</f>
        <v>1.2538800000000001</v>
      </c>
      <c r="E79">
        <f>GT_NG!S79</f>
        <v>2.0816608996539792</v>
      </c>
      <c r="F79">
        <f>GT_Spot!S79</f>
        <v>0</v>
      </c>
      <c r="G79">
        <f>PPCL_NG!S79</f>
        <v>0</v>
      </c>
      <c r="H79">
        <f>PPCL_Spot!S79</f>
        <v>0</v>
      </c>
      <c r="I79">
        <f>Bawana_NG!S79</f>
        <v>19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NDMC_ISGS_exbus!DM79</f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SUMPRODUCT(LTA!J79:AN79,LTA!J$101:AN$101,LTA!J$106:AN$106)</f>
        <v>0</v>
      </c>
      <c r="U79" s="37">
        <f>SUMPRODUCT(LTA!J79:AN79,LTA!J$102:AN$102,LTA!J$106:AN$106)</f>
        <v>0</v>
      </c>
      <c r="V79" s="66">
        <f>SUMPRODUCT(MTOA!B79:G79,MTOA!B$102:G$102,MTOA!B$106:G$106)</f>
        <v>0</v>
      </c>
      <c r="W79" s="66">
        <f>SUMPRODUCT(MTOA!B79:G79,MTOA!B$101:G$101,MTOA!B$106:G$106)</f>
        <v>0</v>
      </c>
      <c r="X79">
        <v>0</v>
      </c>
      <c r="Y79" s="34">
        <f>IEX!K79</f>
        <v>0</v>
      </c>
      <c r="Z79" s="34">
        <f>IEX!Q79</f>
        <v>0</v>
      </c>
      <c r="AA79" s="75">
        <f>STOA!K79</f>
        <v>0</v>
      </c>
      <c r="AB79" s="75">
        <f>-STOA!Q79</f>
        <v>0</v>
      </c>
      <c r="AC79">
        <f t="shared" si="3"/>
        <v>1.0758345435570933</v>
      </c>
      <c r="AD79">
        <f t="shared" si="4"/>
        <v>126.99970635609687</v>
      </c>
      <c r="AE79">
        <f>'IDT-1'!E79</f>
        <v>0</v>
      </c>
      <c r="AF79" s="24"/>
      <c r="AG79">
        <f t="shared" si="5"/>
        <v>126.99970635609687</v>
      </c>
      <c r="AI79" s="34">
        <f>PXIL!K79</f>
        <v>0</v>
      </c>
      <c r="AJ79" s="34">
        <f>PXIL!Q79</f>
        <v>0</v>
      </c>
      <c r="AK79" s="34">
        <f>RTM_IEX!K79</f>
        <v>0</v>
      </c>
      <c r="AL79" s="34">
        <f>RTM_IEX!Q79</f>
        <v>0</v>
      </c>
      <c r="AM79" s="34">
        <f>RTM_PXI!K79</f>
        <v>0</v>
      </c>
      <c r="AN79" s="34">
        <f>RTM_PXI!Q79</f>
        <v>0</v>
      </c>
      <c r="AO79" s="148">
        <f>GDAM_IEX!K79</f>
        <v>105.74</v>
      </c>
      <c r="AP79" s="148">
        <f>GDAM_IEX!Q79</f>
        <v>0</v>
      </c>
      <c r="AQ79" s="148">
        <f>GDAM_PXI!K79</f>
        <v>0</v>
      </c>
      <c r="AR79" s="148">
        <f>GDAM_PXI!Q79</f>
        <v>0</v>
      </c>
      <c r="AS79">
        <f>HPX!K79</f>
        <v>0</v>
      </c>
      <c r="AT79">
        <f>HPX!Q79</f>
        <v>0</v>
      </c>
    </row>
    <row r="80" spans="1:46">
      <c r="A80" t="s">
        <v>122</v>
      </c>
      <c r="D80">
        <f>TWEPL!S80</f>
        <v>1.2538800000000001</v>
      </c>
      <c r="E80">
        <f>GT_NG!S80</f>
        <v>2.0816608996539792</v>
      </c>
      <c r="F80">
        <f>GT_Spot!S80</f>
        <v>0</v>
      </c>
      <c r="G80">
        <f>PPCL_NG!S80</f>
        <v>0</v>
      </c>
      <c r="H80">
        <f>PPCL_Spot!S80</f>
        <v>0</v>
      </c>
      <c r="I80">
        <f>Bawana_NG!S80</f>
        <v>19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NDMC_ISGS_exbus!DM80</f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SUMPRODUCT(LTA!J80:AN80,LTA!J$101:AN$101,LTA!J$106:AN$106)</f>
        <v>0</v>
      </c>
      <c r="U80" s="37">
        <f>SUMPRODUCT(LTA!J80:AN80,LTA!J$102:AN$102,LTA!J$106:AN$106)</f>
        <v>0</v>
      </c>
      <c r="V80" s="66">
        <f>SUMPRODUCT(MTOA!B80:G80,MTOA!B$102:G$102,MTOA!B$106:G$106)</f>
        <v>0</v>
      </c>
      <c r="W80" s="66">
        <f>SUMPRODUCT(MTOA!B80:G80,MTOA!B$101:G$101,MTOA!B$106:G$106)</f>
        <v>0</v>
      </c>
      <c r="X80">
        <v>0</v>
      </c>
      <c r="Y80" s="34">
        <f>IEX!K80</f>
        <v>0</v>
      </c>
      <c r="Z80" s="34">
        <f>IEX!Q80</f>
        <v>0</v>
      </c>
      <c r="AA80" s="75">
        <f>STOA!K80</f>
        <v>0</v>
      </c>
      <c r="AB80" s="75">
        <f>-STOA!Q80</f>
        <v>0</v>
      </c>
      <c r="AC80">
        <f t="shared" si="3"/>
        <v>1.0677705435570934</v>
      </c>
      <c r="AD80">
        <f t="shared" si="4"/>
        <v>126.04777035609689</v>
      </c>
      <c r="AE80">
        <f>'IDT-1'!E80</f>
        <v>0</v>
      </c>
      <c r="AF80" s="24"/>
      <c r="AG80">
        <f t="shared" si="5"/>
        <v>126.04777035609689</v>
      </c>
      <c r="AI80" s="34">
        <f>PXIL!K80</f>
        <v>0</v>
      </c>
      <c r="AJ80" s="34">
        <f>PXIL!Q80</f>
        <v>0</v>
      </c>
      <c r="AK80" s="34">
        <f>RTM_IEX!K80</f>
        <v>0</v>
      </c>
      <c r="AL80" s="34">
        <f>RTM_IEX!Q80</f>
        <v>0</v>
      </c>
      <c r="AM80" s="34">
        <f>RTM_PXI!K80</f>
        <v>0</v>
      </c>
      <c r="AN80" s="34">
        <f>RTM_PXI!Q80</f>
        <v>0</v>
      </c>
      <c r="AO80" s="148">
        <f>GDAM_IEX!K80</f>
        <v>104.78</v>
      </c>
      <c r="AP80" s="148">
        <f>GDAM_IEX!Q80</f>
        <v>0</v>
      </c>
      <c r="AQ80" s="148">
        <f>GDAM_PXI!K80</f>
        <v>0</v>
      </c>
      <c r="AR80" s="148">
        <f>GDAM_PXI!Q80</f>
        <v>0</v>
      </c>
      <c r="AS80">
        <f>HPX!K80</f>
        <v>0</v>
      </c>
      <c r="AT80">
        <f>HPX!Q80</f>
        <v>0</v>
      </c>
    </row>
    <row r="81" spans="1:46">
      <c r="A81" t="s">
        <v>123</v>
      </c>
      <c r="D81">
        <f>TWEPL!S81</f>
        <v>1.2538800000000001</v>
      </c>
      <c r="E81">
        <f>GT_NG!S81</f>
        <v>2.0794158944116825</v>
      </c>
      <c r="F81">
        <f>GT_Spot!S81</f>
        <v>0</v>
      </c>
      <c r="G81">
        <f>PPCL_NG!S81</f>
        <v>0</v>
      </c>
      <c r="H81">
        <f>PPCL_Spot!S81</f>
        <v>0</v>
      </c>
      <c r="I81">
        <f>Bawana_NG!S81</f>
        <v>19.000858058980263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NDMC_ISGS_exbus!DM81</f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SUMPRODUCT(LTA!J81:AN81,LTA!J$101:AN$101,LTA!J$106:AN$106)</f>
        <v>0</v>
      </c>
      <c r="U81" s="37">
        <f>SUMPRODUCT(LTA!J81:AN81,LTA!J$102:AN$102,LTA!J$106:AN$106)</f>
        <v>0</v>
      </c>
      <c r="V81" s="66">
        <f>SUMPRODUCT(MTOA!B81:G81,MTOA!B$102:G$102,MTOA!B$106:G$106)</f>
        <v>0</v>
      </c>
      <c r="W81" s="66">
        <f>SUMPRODUCT(MTOA!B81:G81,MTOA!B$101:G$101,MTOA!B$106:G$106)</f>
        <v>0</v>
      </c>
      <c r="X81">
        <v>0</v>
      </c>
      <c r="Y81" s="34">
        <f>IEX!K81</f>
        <v>0</v>
      </c>
      <c r="Z81" s="34">
        <f>IEX!Q81</f>
        <v>0</v>
      </c>
      <c r="AA81" s="75">
        <f>STOA!K81</f>
        <v>0</v>
      </c>
      <c r="AB81" s="75">
        <f>-STOA!Q81</f>
        <v>0</v>
      </c>
      <c r="AC81">
        <f t="shared" si="3"/>
        <v>1.0596948932084922</v>
      </c>
      <c r="AD81">
        <f t="shared" si="4"/>
        <v>125.09445906018345</v>
      </c>
      <c r="AE81">
        <f>'IDT-1'!E81</f>
        <v>0</v>
      </c>
      <c r="AF81" s="24"/>
      <c r="AG81">
        <f t="shared" si="5"/>
        <v>125.09445906018345</v>
      </c>
      <c r="AI81" s="34">
        <f>PXIL!K81</f>
        <v>0</v>
      </c>
      <c r="AJ81" s="34">
        <f>PXIL!Q81</f>
        <v>0</v>
      </c>
      <c r="AK81" s="34">
        <f>RTM_IEX!K81</f>
        <v>0</v>
      </c>
      <c r="AL81" s="34">
        <f>RTM_IEX!Q81</f>
        <v>0</v>
      </c>
      <c r="AM81" s="34">
        <f>RTM_PXI!K81</f>
        <v>0</v>
      </c>
      <c r="AN81" s="34">
        <f>RTM_PXI!Q81</f>
        <v>0</v>
      </c>
      <c r="AO81" s="148">
        <f>GDAM_IEX!K81</f>
        <v>103.82</v>
      </c>
      <c r="AP81" s="148">
        <f>GDAM_IEX!Q81</f>
        <v>0</v>
      </c>
      <c r="AQ81" s="148">
        <f>GDAM_PXI!K81</f>
        <v>0</v>
      </c>
      <c r="AR81" s="148">
        <f>GDAM_PXI!Q81</f>
        <v>0</v>
      </c>
      <c r="AS81">
        <f>HPX!K81</f>
        <v>0</v>
      </c>
      <c r="AT81">
        <f>HPX!Q81</f>
        <v>0</v>
      </c>
    </row>
    <row r="82" spans="1:46">
      <c r="A82" t="s">
        <v>124</v>
      </c>
      <c r="D82">
        <f>TWEPL!S82</f>
        <v>1.2538800000000001</v>
      </c>
      <c r="E82">
        <f>GT_NG!S82</f>
        <v>2.0794158944116825</v>
      </c>
      <c r="F82">
        <f>GT_Spot!S82</f>
        <v>0</v>
      </c>
      <c r="G82">
        <f>PPCL_NG!S82</f>
        <v>0</v>
      </c>
      <c r="H82">
        <f>PPCL_Spot!S82</f>
        <v>0</v>
      </c>
      <c r="I82">
        <f>Bawana_NG!S82</f>
        <v>19.000858058980263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NDMC_ISGS_exbus!DM82</f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SUMPRODUCT(LTA!J82:AN82,LTA!J$101:AN$101,LTA!J$106:AN$106)</f>
        <v>0</v>
      </c>
      <c r="U82" s="37">
        <f>SUMPRODUCT(LTA!J82:AN82,LTA!J$102:AN$102,LTA!J$106:AN$106)</f>
        <v>0</v>
      </c>
      <c r="V82" s="66">
        <f>SUMPRODUCT(MTOA!B82:G82,MTOA!B$102:G$102,MTOA!B$106:G$106)</f>
        <v>0</v>
      </c>
      <c r="W82" s="66">
        <f>SUMPRODUCT(MTOA!B82:G82,MTOA!B$101:G$101,MTOA!B$106:G$106)</f>
        <v>0</v>
      </c>
      <c r="X82">
        <v>0</v>
      </c>
      <c r="Y82" s="34">
        <f>IEX!K82</f>
        <v>0</v>
      </c>
      <c r="Z82" s="34">
        <f>IEX!Q82</f>
        <v>0</v>
      </c>
      <c r="AA82" s="75">
        <f>STOA!K82</f>
        <v>0</v>
      </c>
      <c r="AB82" s="75">
        <f>-STOA!Q82</f>
        <v>0</v>
      </c>
      <c r="AC82">
        <f t="shared" si="3"/>
        <v>1.0435668932084923</v>
      </c>
      <c r="AD82">
        <f t="shared" si="4"/>
        <v>123.19058706018346</v>
      </c>
      <c r="AE82">
        <f>'IDT-1'!E82</f>
        <v>0</v>
      </c>
      <c r="AF82" s="24"/>
      <c r="AG82">
        <f t="shared" si="5"/>
        <v>123.19058706018346</v>
      </c>
      <c r="AI82" s="34">
        <f>PXIL!K82</f>
        <v>0</v>
      </c>
      <c r="AJ82" s="34">
        <f>PXIL!Q82</f>
        <v>0</v>
      </c>
      <c r="AK82" s="34">
        <f>RTM_IEX!K82</f>
        <v>0</v>
      </c>
      <c r="AL82" s="34">
        <f>RTM_IEX!Q82</f>
        <v>0</v>
      </c>
      <c r="AM82" s="34">
        <f>RTM_PXI!K82</f>
        <v>0</v>
      </c>
      <c r="AN82" s="34">
        <f>RTM_PXI!Q82</f>
        <v>0</v>
      </c>
      <c r="AO82" s="148">
        <f>GDAM_IEX!K82</f>
        <v>101.9</v>
      </c>
      <c r="AP82" s="148">
        <f>GDAM_IEX!Q82</f>
        <v>0</v>
      </c>
      <c r="AQ82" s="148">
        <f>GDAM_PXI!K82</f>
        <v>0</v>
      </c>
      <c r="AR82" s="148">
        <f>GDAM_PXI!Q82</f>
        <v>0</v>
      </c>
      <c r="AS82">
        <f>HPX!K82</f>
        <v>0</v>
      </c>
      <c r="AT82">
        <f>HPX!Q82</f>
        <v>0</v>
      </c>
    </row>
    <row r="83" spans="1:46">
      <c r="A83" t="s">
        <v>125</v>
      </c>
      <c r="D83">
        <f>TWEPL!S83</f>
        <v>1.2538800000000001</v>
      </c>
      <c r="E83">
        <f>GT_NG!S83</f>
        <v>2.0794158944116825</v>
      </c>
      <c r="F83">
        <f>GT_Spot!S83</f>
        <v>0</v>
      </c>
      <c r="G83">
        <f>PPCL_NG!S83</f>
        <v>0</v>
      </c>
      <c r="H83">
        <f>PPCL_Spot!S83</f>
        <v>0</v>
      </c>
      <c r="I83">
        <f>Bawana_NG!S83</f>
        <v>19.000858058980263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NDMC_ISGS_exbus!DM83</f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SUMPRODUCT(LTA!J83:AN83,LTA!J$101:AN$101,LTA!J$106:AN$106)</f>
        <v>0</v>
      </c>
      <c r="U83" s="37">
        <f>SUMPRODUCT(LTA!J83:AN83,LTA!J$102:AN$102,LTA!J$106:AN$106)</f>
        <v>0</v>
      </c>
      <c r="V83" s="66">
        <f>SUMPRODUCT(MTOA!B83:G83,MTOA!B$102:G$102,MTOA!B$106:G$106)</f>
        <v>0</v>
      </c>
      <c r="W83" s="66">
        <f>SUMPRODUCT(MTOA!B83:G83,MTOA!B$101:G$101,MTOA!B$106:G$106)</f>
        <v>0</v>
      </c>
      <c r="X83">
        <v>0</v>
      </c>
      <c r="Y83" s="34">
        <f>IEX!K83</f>
        <v>0</v>
      </c>
      <c r="Z83" s="34">
        <f>IEX!Q83</f>
        <v>0</v>
      </c>
      <c r="AA83" s="75">
        <f>STOA!K83</f>
        <v>0</v>
      </c>
      <c r="AB83" s="75">
        <f>-STOA!Q83</f>
        <v>0</v>
      </c>
      <c r="AC83">
        <f t="shared" si="3"/>
        <v>1.0355028932084924</v>
      </c>
      <c r="AD83">
        <f t="shared" si="4"/>
        <v>122.23865106018346</v>
      </c>
      <c r="AE83">
        <f>'IDT-1'!E83</f>
        <v>0</v>
      </c>
      <c r="AF83" s="24"/>
      <c r="AG83">
        <f t="shared" si="5"/>
        <v>122.23865106018346</v>
      </c>
      <c r="AI83" s="34">
        <f>PXIL!K83</f>
        <v>0</v>
      </c>
      <c r="AJ83" s="34">
        <f>PXIL!Q83</f>
        <v>0</v>
      </c>
      <c r="AK83" s="34">
        <f>RTM_IEX!K83</f>
        <v>0</v>
      </c>
      <c r="AL83" s="34">
        <f>RTM_IEX!Q83</f>
        <v>0</v>
      </c>
      <c r="AM83" s="34">
        <f>RTM_PXI!K83</f>
        <v>0</v>
      </c>
      <c r="AN83" s="34">
        <f>RTM_PXI!Q83</f>
        <v>0</v>
      </c>
      <c r="AO83" s="148">
        <f>GDAM_IEX!K83</f>
        <v>100.94</v>
      </c>
      <c r="AP83" s="148">
        <f>GDAM_IEX!Q83</f>
        <v>0</v>
      </c>
      <c r="AQ83" s="148">
        <f>GDAM_PXI!K83</f>
        <v>0</v>
      </c>
      <c r="AR83" s="148">
        <f>GDAM_PXI!Q83</f>
        <v>0</v>
      </c>
      <c r="AS83">
        <f>HPX!K83</f>
        <v>0</v>
      </c>
      <c r="AT83">
        <f>HPX!Q83</f>
        <v>0</v>
      </c>
    </row>
    <row r="84" spans="1:46">
      <c r="A84" t="s">
        <v>126</v>
      </c>
      <c r="D84">
        <f>TWEPL!S84</f>
        <v>1.2538800000000001</v>
      </c>
      <c r="E84">
        <f>GT_NG!S84</f>
        <v>2.0794158944116825</v>
      </c>
      <c r="F84">
        <f>GT_Spot!S84</f>
        <v>0</v>
      </c>
      <c r="G84">
        <f>PPCL_NG!S84</f>
        <v>0</v>
      </c>
      <c r="H84">
        <f>PPCL_Spot!S84</f>
        <v>0</v>
      </c>
      <c r="I84">
        <f>Bawana_NG!S84</f>
        <v>19.000858058980263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NDMC_ISGS_exbus!DM84</f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SUMPRODUCT(LTA!J84:AN84,LTA!J$101:AN$101,LTA!J$106:AN$106)</f>
        <v>0</v>
      </c>
      <c r="U84" s="37">
        <f>SUMPRODUCT(LTA!J84:AN84,LTA!J$102:AN$102,LTA!J$106:AN$106)</f>
        <v>0</v>
      </c>
      <c r="V84" s="66">
        <f>SUMPRODUCT(MTOA!B84:G84,MTOA!B$102:G$102,MTOA!B$106:G$106)</f>
        <v>0</v>
      </c>
      <c r="W84" s="66">
        <f>SUMPRODUCT(MTOA!B84:G84,MTOA!B$101:G$101,MTOA!B$106:G$106)</f>
        <v>0</v>
      </c>
      <c r="X84">
        <v>0</v>
      </c>
      <c r="Y84" s="34">
        <f>IEX!K84</f>
        <v>0</v>
      </c>
      <c r="Z84" s="34">
        <f>IEX!Q84</f>
        <v>0</v>
      </c>
      <c r="AA84" s="75">
        <f>STOA!K84</f>
        <v>0</v>
      </c>
      <c r="AB84" s="75">
        <f>-STOA!Q84</f>
        <v>0</v>
      </c>
      <c r="AC84">
        <f t="shared" si="3"/>
        <v>1.0112268932084922</v>
      </c>
      <c r="AD84">
        <f t="shared" si="4"/>
        <v>119.37292706018346</v>
      </c>
      <c r="AE84">
        <f>'IDT-1'!E84</f>
        <v>0</v>
      </c>
      <c r="AF84" s="24"/>
      <c r="AG84">
        <f t="shared" si="5"/>
        <v>119.37292706018346</v>
      </c>
      <c r="AI84" s="34">
        <f>PXIL!K84</f>
        <v>0</v>
      </c>
      <c r="AJ84" s="34">
        <f>PXIL!Q84</f>
        <v>0</v>
      </c>
      <c r="AK84" s="34">
        <f>RTM_IEX!K84</f>
        <v>0</v>
      </c>
      <c r="AL84" s="34">
        <f>RTM_IEX!Q84</f>
        <v>0</v>
      </c>
      <c r="AM84" s="34">
        <f>RTM_PXI!K84</f>
        <v>0</v>
      </c>
      <c r="AN84" s="34">
        <f>RTM_PXI!Q84</f>
        <v>0</v>
      </c>
      <c r="AO84" s="148">
        <f>GDAM_IEX!K84</f>
        <v>98.05</v>
      </c>
      <c r="AP84" s="148">
        <f>GDAM_IEX!Q84</f>
        <v>0</v>
      </c>
      <c r="AQ84" s="148">
        <f>GDAM_PXI!K84</f>
        <v>0</v>
      </c>
      <c r="AR84" s="148">
        <f>GDAM_PXI!Q84</f>
        <v>0</v>
      </c>
      <c r="AS84">
        <f>HPX!K84</f>
        <v>0</v>
      </c>
      <c r="AT84">
        <f>HPX!Q84</f>
        <v>0</v>
      </c>
    </row>
    <row r="85" spans="1:46">
      <c r="A85" t="s">
        <v>127</v>
      </c>
      <c r="D85">
        <f>TWEPL!S85</f>
        <v>1.2538800000000001</v>
      </c>
      <c r="E85">
        <f>GT_NG!S85</f>
        <v>2.0794158944116825</v>
      </c>
      <c r="F85">
        <f>GT_Spot!S85</f>
        <v>0</v>
      </c>
      <c r="G85">
        <f>PPCL_NG!S85</f>
        <v>0</v>
      </c>
      <c r="H85">
        <f>PPCL_Spot!S85</f>
        <v>0</v>
      </c>
      <c r="I85">
        <f>Bawana_NG!S85</f>
        <v>19.000858058980263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NDMC_ISGS_exbus!DM85</f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SUMPRODUCT(LTA!J85:AN85,LTA!J$101:AN$101,LTA!J$106:AN$106)</f>
        <v>0</v>
      </c>
      <c r="U85" s="37">
        <f>SUMPRODUCT(LTA!J85:AN85,LTA!J$102:AN$102,LTA!J$106:AN$106)</f>
        <v>0</v>
      </c>
      <c r="V85" s="66">
        <f>SUMPRODUCT(MTOA!B85:G85,MTOA!B$102:G$102,MTOA!B$106:G$106)</f>
        <v>0</v>
      </c>
      <c r="W85" s="66">
        <f>SUMPRODUCT(MTOA!B85:G85,MTOA!B$101:G$101,MTOA!B$106:G$106)</f>
        <v>0</v>
      </c>
      <c r="X85">
        <v>0</v>
      </c>
      <c r="Y85" s="34">
        <f>IEX!K85</f>
        <v>0</v>
      </c>
      <c r="Z85" s="34">
        <f>IEX!Q85</f>
        <v>0</v>
      </c>
      <c r="AA85" s="75">
        <f>STOA!K85</f>
        <v>0</v>
      </c>
      <c r="AB85" s="75">
        <f>-STOA!Q85</f>
        <v>0</v>
      </c>
      <c r="AC85">
        <f t="shared" si="3"/>
        <v>1.0112268932084922</v>
      </c>
      <c r="AD85">
        <f t="shared" si="4"/>
        <v>119.37292706018346</v>
      </c>
      <c r="AE85">
        <f>'IDT-1'!E85</f>
        <v>0</v>
      </c>
      <c r="AF85" s="24"/>
      <c r="AG85">
        <f t="shared" si="5"/>
        <v>119.37292706018346</v>
      </c>
      <c r="AI85" s="34">
        <f>PXIL!K85</f>
        <v>0</v>
      </c>
      <c r="AJ85" s="34">
        <f>PXIL!Q85</f>
        <v>0</v>
      </c>
      <c r="AK85" s="34">
        <f>RTM_IEX!K85</f>
        <v>0</v>
      </c>
      <c r="AL85" s="34">
        <f>RTM_IEX!Q85</f>
        <v>0</v>
      </c>
      <c r="AM85" s="34">
        <f>RTM_PXI!K85</f>
        <v>0</v>
      </c>
      <c r="AN85" s="34">
        <f>RTM_PXI!Q85</f>
        <v>0</v>
      </c>
      <c r="AO85" s="148">
        <f>GDAM_IEX!K85</f>
        <v>98.05</v>
      </c>
      <c r="AP85" s="148">
        <f>GDAM_IEX!Q85</f>
        <v>0</v>
      </c>
      <c r="AQ85" s="148">
        <f>GDAM_PXI!K85</f>
        <v>0</v>
      </c>
      <c r="AR85" s="148">
        <f>GDAM_PXI!Q85</f>
        <v>0</v>
      </c>
      <c r="AS85">
        <f>HPX!K85</f>
        <v>0</v>
      </c>
      <c r="AT85">
        <f>HPX!Q85</f>
        <v>0</v>
      </c>
    </row>
    <row r="86" spans="1:46">
      <c r="A86" t="s">
        <v>128</v>
      </c>
      <c r="D86">
        <f>TWEPL!S86</f>
        <v>1.2538800000000001</v>
      </c>
      <c r="E86">
        <f>GT_NG!S86</f>
        <v>2.0794158944116825</v>
      </c>
      <c r="F86">
        <f>GT_Spot!S86</f>
        <v>0</v>
      </c>
      <c r="G86">
        <f>PPCL_NG!S86</f>
        <v>0</v>
      </c>
      <c r="H86">
        <f>PPCL_Spot!S86</f>
        <v>0</v>
      </c>
      <c r="I86">
        <f>Bawana_NG!S86</f>
        <v>19.000858058980263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NDMC_ISGS_exbus!DM86</f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SUMPRODUCT(LTA!J86:AN86,LTA!J$101:AN$101,LTA!J$106:AN$106)</f>
        <v>0</v>
      </c>
      <c r="U86" s="37">
        <f>SUMPRODUCT(LTA!J86:AN86,LTA!J$102:AN$102,LTA!J$106:AN$106)</f>
        <v>0</v>
      </c>
      <c r="V86" s="66">
        <f>SUMPRODUCT(MTOA!B86:G86,MTOA!B$102:G$102,MTOA!B$106:G$106)</f>
        <v>0</v>
      </c>
      <c r="W86" s="66">
        <f>SUMPRODUCT(MTOA!B86:G86,MTOA!B$101:G$101,MTOA!B$106:G$106)</f>
        <v>0</v>
      </c>
      <c r="X86">
        <v>0</v>
      </c>
      <c r="Y86" s="34">
        <f>IEX!K86</f>
        <v>0</v>
      </c>
      <c r="Z86" s="34">
        <f>IEX!Q86</f>
        <v>0</v>
      </c>
      <c r="AA86" s="75">
        <f>STOA!K86</f>
        <v>0</v>
      </c>
      <c r="AB86" s="75">
        <f>-STOA!Q86</f>
        <v>0</v>
      </c>
      <c r="AC86">
        <f t="shared" si="3"/>
        <v>0.99509889320849221</v>
      </c>
      <c r="AD86">
        <f t="shared" si="4"/>
        <v>117.46905506018345</v>
      </c>
      <c r="AE86">
        <f>'IDT-1'!E86</f>
        <v>0</v>
      </c>
      <c r="AF86" s="24"/>
      <c r="AG86">
        <f t="shared" si="5"/>
        <v>117.46905506018345</v>
      </c>
      <c r="AI86" s="34">
        <f>PXIL!K86</f>
        <v>0</v>
      </c>
      <c r="AJ86" s="34">
        <f>PXIL!Q86</f>
        <v>0</v>
      </c>
      <c r="AK86" s="34">
        <f>RTM_IEX!K86</f>
        <v>0</v>
      </c>
      <c r="AL86" s="34">
        <f>RTM_IEX!Q86</f>
        <v>0</v>
      </c>
      <c r="AM86" s="34">
        <f>RTM_PXI!K86</f>
        <v>0</v>
      </c>
      <c r="AN86" s="34">
        <f>RTM_PXI!Q86</f>
        <v>0</v>
      </c>
      <c r="AO86" s="148">
        <f>GDAM_IEX!K86</f>
        <v>96.13</v>
      </c>
      <c r="AP86" s="148">
        <f>GDAM_IEX!Q86</f>
        <v>0</v>
      </c>
      <c r="AQ86" s="148">
        <f>GDAM_PXI!K86</f>
        <v>0</v>
      </c>
      <c r="AR86" s="148">
        <f>GDAM_PXI!Q86</f>
        <v>0</v>
      </c>
      <c r="AS86">
        <f>HPX!K86</f>
        <v>0</v>
      </c>
      <c r="AT86">
        <f>HPX!Q86</f>
        <v>0</v>
      </c>
    </row>
    <row r="87" spans="1:46">
      <c r="A87" t="s">
        <v>129</v>
      </c>
      <c r="D87">
        <f>TWEPL!S87</f>
        <v>1.2538800000000001</v>
      </c>
      <c r="E87">
        <f>GT_NG!S87</f>
        <v>2.0794158944116825</v>
      </c>
      <c r="F87">
        <f>GT_Spot!S87</f>
        <v>0</v>
      </c>
      <c r="G87">
        <f>PPCL_NG!S87</f>
        <v>0</v>
      </c>
      <c r="H87">
        <f>PPCL_Spot!S87</f>
        <v>0</v>
      </c>
      <c r="I87">
        <f>Bawana_NG!S87</f>
        <v>19.000858058980263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NDMC_ISGS_exbus!DM87</f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SUMPRODUCT(LTA!J87:AN87,LTA!J$101:AN$101,LTA!J$106:AN$106)</f>
        <v>0</v>
      </c>
      <c r="U87" s="37">
        <f>SUMPRODUCT(LTA!J87:AN87,LTA!J$102:AN$102,LTA!J$106:AN$106)</f>
        <v>0</v>
      </c>
      <c r="V87" s="66">
        <f>SUMPRODUCT(MTOA!B87:G87,MTOA!B$102:G$102,MTOA!B$106:G$106)</f>
        <v>0</v>
      </c>
      <c r="W87" s="66">
        <f>SUMPRODUCT(MTOA!B87:G87,MTOA!B$101:G$101,MTOA!B$106:G$106)</f>
        <v>0</v>
      </c>
      <c r="X87">
        <v>0</v>
      </c>
      <c r="Y87" s="34">
        <f>IEX!K87</f>
        <v>0</v>
      </c>
      <c r="Z87" s="34">
        <f>IEX!Q87</f>
        <v>0</v>
      </c>
      <c r="AA87" s="75">
        <f>STOA!K87</f>
        <v>0</v>
      </c>
      <c r="AB87" s="75">
        <f>-STOA!Q87</f>
        <v>0</v>
      </c>
      <c r="AC87">
        <f t="shared" si="3"/>
        <v>0.97090689320849233</v>
      </c>
      <c r="AD87">
        <f t="shared" si="4"/>
        <v>114.61324706018345</v>
      </c>
      <c r="AE87">
        <f>'IDT-1'!E87</f>
        <v>0</v>
      </c>
      <c r="AF87" s="24"/>
      <c r="AG87">
        <f t="shared" si="5"/>
        <v>114.61324706018345</v>
      </c>
      <c r="AI87" s="34">
        <f>PXIL!K87</f>
        <v>0</v>
      </c>
      <c r="AJ87" s="34">
        <f>PXIL!Q87</f>
        <v>0</v>
      </c>
      <c r="AK87" s="34">
        <f>RTM_IEX!K87</f>
        <v>0</v>
      </c>
      <c r="AL87" s="34">
        <f>RTM_IEX!Q87</f>
        <v>0</v>
      </c>
      <c r="AM87" s="34">
        <f>RTM_PXI!K87</f>
        <v>0</v>
      </c>
      <c r="AN87" s="34">
        <f>RTM_PXI!Q87</f>
        <v>0</v>
      </c>
      <c r="AO87" s="148">
        <f>GDAM_IEX!K87</f>
        <v>93.25</v>
      </c>
      <c r="AP87" s="148">
        <f>GDAM_IEX!Q87</f>
        <v>0</v>
      </c>
      <c r="AQ87" s="148">
        <f>GDAM_PXI!K87</f>
        <v>0</v>
      </c>
      <c r="AR87" s="148">
        <f>GDAM_PXI!Q87</f>
        <v>0</v>
      </c>
      <c r="AS87">
        <f>HPX!K87</f>
        <v>0</v>
      </c>
      <c r="AT87">
        <f>HPX!Q87</f>
        <v>0</v>
      </c>
    </row>
    <row r="88" spans="1:46">
      <c r="A88" t="s">
        <v>130</v>
      </c>
      <c r="D88">
        <f>TWEPL!S88</f>
        <v>1.2538800000000001</v>
      </c>
      <c r="E88">
        <f>GT_NG!S88</f>
        <v>2.0794158944116825</v>
      </c>
      <c r="F88">
        <f>GT_Spot!S88</f>
        <v>0</v>
      </c>
      <c r="G88">
        <f>PPCL_NG!S88</f>
        <v>0</v>
      </c>
      <c r="H88">
        <f>PPCL_Spot!S88</f>
        <v>0</v>
      </c>
      <c r="I88">
        <f>Bawana_NG!S88</f>
        <v>19.000858058980263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NDMC_ISGS_exbus!DM88</f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SUMPRODUCT(LTA!J88:AN88,LTA!J$101:AN$101,LTA!J$106:AN$106)</f>
        <v>0</v>
      </c>
      <c r="U88" s="37">
        <f>SUMPRODUCT(LTA!J88:AN88,LTA!J$102:AN$102,LTA!J$106:AN$106)</f>
        <v>0</v>
      </c>
      <c r="V88" s="66">
        <f>SUMPRODUCT(MTOA!B88:G88,MTOA!B$102:G$102,MTOA!B$106:G$106)</f>
        <v>0</v>
      </c>
      <c r="W88" s="66">
        <f>SUMPRODUCT(MTOA!B88:G88,MTOA!B$101:G$101,MTOA!B$106:G$106)</f>
        <v>0</v>
      </c>
      <c r="X88">
        <v>0</v>
      </c>
      <c r="Y88" s="34">
        <f>IEX!K88</f>
        <v>0</v>
      </c>
      <c r="Z88" s="34">
        <f>IEX!Q88</f>
        <v>0</v>
      </c>
      <c r="AA88" s="75">
        <f>STOA!K88</f>
        <v>0</v>
      </c>
      <c r="AB88" s="75">
        <f>-STOA!Q88</f>
        <v>0</v>
      </c>
      <c r="AC88">
        <f t="shared" si="3"/>
        <v>0.96275889320849228</v>
      </c>
      <c r="AD88">
        <f t="shared" si="4"/>
        <v>113.65139506018346</v>
      </c>
      <c r="AE88">
        <f>'IDT-1'!E88</f>
        <v>0</v>
      </c>
      <c r="AF88" s="24"/>
      <c r="AG88">
        <f t="shared" si="5"/>
        <v>113.65139506018346</v>
      </c>
      <c r="AI88" s="34">
        <f>PXIL!K88</f>
        <v>0</v>
      </c>
      <c r="AJ88" s="34">
        <f>PXIL!Q88</f>
        <v>0</v>
      </c>
      <c r="AK88" s="34">
        <f>RTM_IEX!K88</f>
        <v>0</v>
      </c>
      <c r="AL88" s="34">
        <f>RTM_IEX!Q88</f>
        <v>0</v>
      </c>
      <c r="AM88" s="34">
        <f>RTM_PXI!K88</f>
        <v>0</v>
      </c>
      <c r="AN88" s="34">
        <f>RTM_PXI!Q88</f>
        <v>0</v>
      </c>
      <c r="AO88" s="148">
        <f>GDAM_IEX!K88</f>
        <v>92.28</v>
      </c>
      <c r="AP88" s="148">
        <f>GDAM_IEX!Q88</f>
        <v>0</v>
      </c>
      <c r="AQ88" s="148">
        <f>GDAM_PXI!K88</f>
        <v>0</v>
      </c>
      <c r="AR88" s="148">
        <f>GDAM_PXI!Q88</f>
        <v>0</v>
      </c>
      <c r="AS88">
        <f>HPX!K88</f>
        <v>0</v>
      </c>
      <c r="AT88">
        <f>HPX!Q88</f>
        <v>0</v>
      </c>
    </row>
    <row r="89" spans="1:46">
      <c r="A89" t="s">
        <v>131</v>
      </c>
      <c r="D89">
        <f>TWEPL!S89</f>
        <v>1.2538800000000001</v>
      </c>
      <c r="E89">
        <f>GT_NG!S89</f>
        <v>2.0794158944116825</v>
      </c>
      <c r="F89">
        <f>GT_Spot!S89</f>
        <v>0</v>
      </c>
      <c r="G89">
        <f>PPCL_NG!S89</f>
        <v>0</v>
      </c>
      <c r="H89">
        <f>PPCL_Spot!S89</f>
        <v>0</v>
      </c>
      <c r="I89">
        <f>Bawana_NG!S89</f>
        <v>19.000858058980263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NDMC_ISGS_exbus!DM89</f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SUMPRODUCT(LTA!J89:AN89,LTA!J$101:AN$101,LTA!J$106:AN$106)</f>
        <v>0</v>
      </c>
      <c r="U89" s="37">
        <f>SUMPRODUCT(LTA!J89:AN89,LTA!J$102:AN$102,LTA!J$106:AN$106)</f>
        <v>0</v>
      </c>
      <c r="V89" s="66">
        <f>SUMPRODUCT(MTOA!B89:G89,MTOA!B$102:G$102,MTOA!B$106:G$106)</f>
        <v>0</v>
      </c>
      <c r="W89" s="66">
        <f>SUMPRODUCT(MTOA!B89:G89,MTOA!B$101:G$101,MTOA!B$106:G$106)</f>
        <v>0</v>
      </c>
      <c r="X89">
        <v>0</v>
      </c>
      <c r="Y89" s="34">
        <f>IEX!K89</f>
        <v>0</v>
      </c>
      <c r="Z89" s="34">
        <f>IEX!Q89</f>
        <v>0</v>
      </c>
      <c r="AA89" s="75">
        <f>STOA!K89</f>
        <v>0</v>
      </c>
      <c r="AB89" s="75">
        <f>-STOA!Q89</f>
        <v>0</v>
      </c>
      <c r="AC89">
        <f t="shared" si="3"/>
        <v>0.93856689320849229</v>
      </c>
      <c r="AD89">
        <f t="shared" si="4"/>
        <v>110.79558706018346</v>
      </c>
      <c r="AE89">
        <f>'IDT-1'!E89</f>
        <v>0</v>
      </c>
      <c r="AF89" s="24"/>
      <c r="AG89">
        <f t="shared" si="5"/>
        <v>110.79558706018346</v>
      </c>
      <c r="AI89" s="34">
        <f>PXIL!K89</f>
        <v>0</v>
      </c>
      <c r="AJ89" s="34">
        <f>PXIL!Q89</f>
        <v>0</v>
      </c>
      <c r="AK89" s="34">
        <f>RTM_IEX!K89</f>
        <v>0</v>
      </c>
      <c r="AL89" s="34">
        <f>RTM_IEX!Q89</f>
        <v>0</v>
      </c>
      <c r="AM89" s="34">
        <f>RTM_PXI!K89</f>
        <v>0</v>
      </c>
      <c r="AN89" s="34">
        <f>RTM_PXI!Q89</f>
        <v>0</v>
      </c>
      <c r="AO89" s="148">
        <f>GDAM_IEX!K89</f>
        <v>89.4</v>
      </c>
      <c r="AP89" s="148">
        <f>GDAM_IEX!Q89</f>
        <v>0</v>
      </c>
      <c r="AQ89" s="148">
        <f>GDAM_PXI!K89</f>
        <v>0</v>
      </c>
      <c r="AR89" s="148">
        <f>GDAM_PXI!Q89</f>
        <v>0</v>
      </c>
      <c r="AS89">
        <f>HPX!K89</f>
        <v>0</v>
      </c>
      <c r="AT89">
        <f>HPX!Q89</f>
        <v>0</v>
      </c>
    </row>
    <row r="90" spans="1:46">
      <c r="A90" t="s">
        <v>132</v>
      </c>
      <c r="D90">
        <f>TWEPL!S90</f>
        <v>1.2538800000000001</v>
      </c>
      <c r="E90">
        <f>GT_NG!S90</f>
        <v>2.0794158944116825</v>
      </c>
      <c r="F90">
        <f>GT_Spot!S90</f>
        <v>0</v>
      </c>
      <c r="G90">
        <f>PPCL_NG!S90</f>
        <v>0</v>
      </c>
      <c r="H90">
        <f>PPCL_Spot!S90</f>
        <v>0</v>
      </c>
      <c r="I90">
        <f>Bawana_NG!S90</f>
        <v>19.000858058980263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NDMC_ISGS_exbus!DM90</f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SUMPRODUCT(LTA!J90:AN90,LTA!J$101:AN$101,LTA!J$106:AN$106)</f>
        <v>0</v>
      </c>
      <c r="U90" s="37">
        <f>SUMPRODUCT(LTA!J90:AN90,LTA!J$102:AN$102,LTA!J$106:AN$106)</f>
        <v>0</v>
      </c>
      <c r="V90" s="66">
        <f>SUMPRODUCT(MTOA!B90:G90,MTOA!B$102:G$102,MTOA!B$106:G$106)</f>
        <v>0</v>
      </c>
      <c r="W90" s="66">
        <f>SUMPRODUCT(MTOA!B90:G90,MTOA!B$101:G$101,MTOA!B$106:G$106)</f>
        <v>0</v>
      </c>
      <c r="X90">
        <v>0</v>
      </c>
      <c r="Y90" s="34">
        <f>IEX!K90</f>
        <v>0</v>
      </c>
      <c r="Z90" s="34">
        <f>IEX!Q90</f>
        <v>0</v>
      </c>
      <c r="AA90" s="75">
        <f>STOA!K90</f>
        <v>0</v>
      </c>
      <c r="AB90" s="75">
        <f>-STOA!Q90</f>
        <v>0</v>
      </c>
      <c r="AC90">
        <f t="shared" si="3"/>
        <v>0.93050289320849222</v>
      </c>
      <c r="AD90">
        <f t="shared" si="4"/>
        <v>109.84365106018345</v>
      </c>
      <c r="AE90">
        <f>'IDT-1'!E90</f>
        <v>0</v>
      </c>
      <c r="AF90" s="24"/>
      <c r="AG90">
        <f t="shared" si="5"/>
        <v>109.84365106018345</v>
      </c>
      <c r="AI90" s="34">
        <f>PXIL!K90</f>
        <v>0</v>
      </c>
      <c r="AJ90" s="34">
        <f>PXIL!Q90</f>
        <v>0</v>
      </c>
      <c r="AK90" s="34">
        <f>RTM_IEX!K90</f>
        <v>0</v>
      </c>
      <c r="AL90" s="34">
        <f>RTM_IEX!Q90</f>
        <v>0</v>
      </c>
      <c r="AM90" s="34">
        <f>RTM_PXI!K90</f>
        <v>0</v>
      </c>
      <c r="AN90" s="34">
        <f>RTM_PXI!Q90</f>
        <v>0</v>
      </c>
      <c r="AO90" s="148">
        <f>GDAM_IEX!K90</f>
        <v>88.44</v>
      </c>
      <c r="AP90" s="148">
        <f>GDAM_IEX!Q90</f>
        <v>0</v>
      </c>
      <c r="AQ90" s="148">
        <f>GDAM_PXI!K90</f>
        <v>0</v>
      </c>
      <c r="AR90" s="148">
        <f>GDAM_PXI!Q90</f>
        <v>0</v>
      </c>
      <c r="AS90">
        <f>HPX!K90</f>
        <v>0</v>
      </c>
      <c r="AT90">
        <f>HPX!Q90</f>
        <v>0</v>
      </c>
    </row>
    <row r="91" spans="1:46">
      <c r="A91" t="s">
        <v>133</v>
      </c>
      <c r="D91">
        <f>TWEPL!S91</f>
        <v>1.2538800000000001</v>
      </c>
      <c r="E91">
        <f>GT_NG!S91</f>
        <v>2.0794158944116825</v>
      </c>
      <c r="F91">
        <f>GT_Spot!S91</f>
        <v>0</v>
      </c>
      <c r="G91">
        <f>PPCL_NG!S91</f>
        <v>0</v>
      </c>
      <c r="H91">
        <f>PPCL_Spot!S91</f>
        <v>0</v>
      </c>
      <c r="I91">
        <f>Bawana_NG!S91</f>
        <v>19.000858058980263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NDMC_ISGS_exbus!DM91</f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SUMPRODUCT(LTA!J91:AN91,LTA!J$101:AN$101,LTA!J$106:AN$106)</f>
        <v>0</v>
      </c>
      <c r="U91" s="37">
        <f>SUMPRODUCT(LTA!J91:AN91,LTA!J$102:AN$102,LTA!J$106:AN$106)</f>
        <v>0</v>
      </c>
      <c r="V91" s="66">
        <f>SUMPRODUCT(MTOA!B91:G91,MTOA!B$102:G$102,MTOA!B$106:G$106)</f>
        <v>0</v>
      </c>
      <c r="W91" s="66">
        <f>SUMPRODUCT(MTOA!B91:G91,MTOA!B$101:G$101,MTOA!B$106:G$106)</f>
        <v>0</v>
      </c>
      <c r="X91">
        <v>0</v>
      </c>
      <c r="Y91" s="34">
        <f>IEX!K91</f>
        <v>0</v>
      </c>
      <c r="Z91" s="34">
        <f>IEX!Q91</f>
        <v>0</v>
      </c>
      <c r="AA91" s="75">
        <f>STOA!K91</f>
        <v>0</v>
      </c>
      <c r="AB91" s="75">
        <f>-STOA!Q91</f>
        <v>0</v>
      </c>
      <c r="AC91">
        <f t="shared" si="3"/>
        <v>0.89009889320849223</v>
      </c>
      <c r="AD91">
        <f t="shared" si="4"/>
        <v>105.07405506018345</v>
      </c>
      <c r="AE91">
        <f>'IDT-1'!E91</f>
        <v>0</v>
      </c>
      <c r="AF91" s="24"/>
      <c r="AG91">
        <f t="shared" si="5"/>
        <v>105.07405506018345</v>
      </c>
      <c r="AI91" s="34">
        <f>PXIL!K91</f>
        <v>0</v>
      </c>
      <c r="AJ91" s="34">
        <f>PXIL!Q91</f>
        <v>0</v>
      </c>
      <c r="AK91" s="34">
        <f>RTM_IEX!K91</f>
        <v>0</v>
      </c>
      <c r="AL91" s="34">
        <f>RTM_IEX!Q91</f>
        <v>0</v>
      </c>
      <c r="AM91" s="34">
        <f>RTM_PXI!K91</f>
        <v>0</v>
      </c>
      <c r="AN91" s="34">
        <f>RTM_PXI!Q91</f>
        <v>0</v>
      </c>
      <c r="AO91" s="148">
        <f>GDAM_IEX!K91</f>
        <v>83.63</v>
      </c>
      <c r="AP91" s="148">
        <f>GDAM_IEX!Q91</f>
        <v>0</v>
      </c>
      <c r="AQ91" s="148">
        <f>GDAM_PXI!K91</f>
        <v>0</v>
      </c>
      <c r="AR91" s="148">
        <f>GDAM_PXI!Q91</f>
        <v>0</v>
      </c>
      <c r="AS91">
        <f>HPX!K91</f>
        <v>0</v>
      </c>
      <c r="AT91">
        <f>HPX!Q91</f>
        <v>0</v>
      </c>
    </row>
    <row r="92" spans="1:46">
      <c r="A92" t="s">
        <v>134</v>
      </c>
      <c r="D92">
        <f>TWEPL!S92</f>
        <v>1.2538800000000001</v>
      </c>
      <c r="E92">
        <f>GT_NG!S92</f>
        <v>2.0794158944116825</v>
      </c>
      <c r="F92">
        <f>GT_Spot!S92</f>
        <v>0</v>
      </c>
      <c r="G92">
        <f>PPCL_NG!S92</f>
        <v>0</v>
      </c>
      <c r="H92">
        <f>PPCL_Spot!S92</f>
        <v>0</v>
      </c>
      <c r="I92">
        <f>Bawana_NG!S92</f>
        <v>19.000858058980263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NDMC_ISGS_exbus!DM92</f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SUMPRODUCT(LTA!J92:AN92,LTA!J$101:AN$101,LTA!J$106:AN$106)</f>
        <v>0</v>
      </c>
      <c r="U92" s="37">
        <f>SUMPRODUCT(LTA!J92:AN92,LTA!J$102:AN$102,LTA!J$106:AN$106)</f>
        <v>0</v>
      </c>
      <c r="V92" s="66">
        <f>SUMPRODUCT(MTOA!B92:G92,MTOA!B$102:G$102,MTOA!B$106:G$106)</f>
        <v>0</v>
      </c>
      <c r="W92" s="66">
        <f>SUMPRODUCT(MTOA!B92:G92,MTOA!B$101:G$101,MTOA!B$106:G$106)</f>
        <v>0</v>
      </c>
      <c r="X92">
        <v>0</v>
      </c>
      <c r="Y92" s="34">
        <f>IEX!K92</f>
        <v>0</v>
      </c>
      <c r="Z92" s="34">
        <f>IEX!Q92</f>
        <v>0</v>
      </c>
      <c r="AA92" s="75">
        <f>STOA!K92</f>
        <v>0</v>
      </c>
      <c r="AB92" s="75">
        <f>-STOA!Q92</f>
        <v>0</v>
      </c>
      <c r="AC92">
        <f t="shared" si="3"/>
        <v>0.88203489320849227</v>
      </c>
      <c r="AD92">
        <f t="shared" si="4"/>
        <v>104.12211906018345</v>
      </c>
      <c r="AE92">
        <f>'IDT-1'!E92</f>
        <v>0</v>
      </c>
      <c r="AF92" s="24"/>
      <c r="AG92">
        <f t="shared" si="5"/>
        <v>104.12211906018345</v>
      </c>
      <c r="AI92" s="34">
        <f>PXIL!K92</f>
        <v>0</v>
      </c>
      <c r="AJ92" s="34">
        <f>PXIL!Q92</f>
        <v>0</v>
      </c>
      <c r="AK92" s="34">
        <f>RTM_IEX!K92</f>
        <v>0</v>
      </c>
      <c r="AL92" s="34">
        <f>RTM_IEX!Q92</f>
        <v>0</v>
      </c>
      <c r="AM92" s="34">
        <f>RTM_PXI!K92</f>
        <v>0</v>
      </c>
      <c r="AN92" s="34">
        <f>RTM_PXI!Q92</f>
        <v>0</v>
      </c>
      <c r="AO92" s="148">
        <f>GDAM_IEX!K92</f>
        <v>82.67</v>
      </c>
      <c r="AP92" s="148">
        <f>GDAM_IEX!Q92</f>
        <v>0</v>
      </c>
      <c r="AQ92" s="148">
        <f>GDAM_PXI!K92</f>
        <v>0</v>
      </c>
      <c r="AR92" s="148">
        <f>GDAM_PXI!Q92</f>
        <v>0</v>
      </c>
      <c r="AS92">
        <f>HPX!K92</f>
        <v>0</v>
      </c>
      <c r="AT92">
        <f>HPX!Q92</f>
        <v>0</v>
      </c>
    </row>
    <row r="93" spans="1:46">
      <c r="A93" t="s">
        <v>135</v>
      </c>
      <c r="D93">
        <f>TWEPL!S93</f>
        <v>1.2538800000000001</v>
      </c>
      <c r="E93">
        <f>GT_NG!S93</f>
        <v>2.0794158944116825</v>
      </c>
      <c r="F93">
        <f>GT_Spot!S93</f>
        <v>0</v>
      </c>
      <c r="G93">
        <f>PPCL_NG!S93</f>
        <v>0</v>
      </c>
      <c r="H93">
        <f>PPCL_Spot!S93</f>
        <v>0</v>
      </c>
      <c r="I93">
        <f>Bawana_NG!S93</f>
        <v>19.589094355323379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NDMC_ISGS_exbus!DM93</f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SUMPRODUCT(LTA!J93:AN93,LTA!J$101:AN$101,LTA!J$106:AN$106)</f>
        <v>0</v>
      </c>
      <c r="U93" s="37">
        <f>SUMPRODUCT(LTA!J93:AN93,LTA!J$102:AN$102,LTA!J$106:AN$106)</f>
        <v>0</v>
      </c>
      <c r="V93" s="66">
        <f>SUMPRODUCT(MTOA!B93:G93,MTOA!B$102:G$102,MTOA!B$106:G$106)</f>
        <v>0</v>
      </c>
      <c r="W93" s="66">
        <f>SUMPRODUCT(MTOA!B93:G93,MTOA!B$101:G$101,MTOA!B$106:G$106)</f>
        <v>0</v>
      </c>
      <c r="X93">
        <v>0</v>
      </c>
      <c r="Y93" s="34">
        <f>IEX!K93</f>
        <v>0</v>
      </c>
      <c r="Z93" s="34">
        <f>IEX!Q93</f>
        <v>0</v>
      </c>
      <c r="AA93" s="75">
        <f>STOA!K93</f>
        <v>0</v>
      </c>
      <c r="AB93" s="75">
        <f>-STOA!Q93</f>
        <v>0</v>
      </c>
      <c r="AC93">
        <f t="shared" si="3"/>
        <v>0.88697607809777446</v>
      </c>
      <c r="AD93">
        <f t="shared" si="4"/>
        <v>104.70541417163729</v>
      </c>
      <c r="AE93">
        <f>'IDT-1'!E93</f>
        <v>0</v>
      </c>
      <c r="AF93" s="24"/>
      <c r="AG93">
        <f t="shared" si="5"/>
        <v>104.70541417163729</v>
      </c>
      <c r="AI93" s="34">
        <f>PXIL!K93</f>
        <v>0</v>
      </c>
      <c r="AJ93" s="34">
        <f>PXIL!Q93</f>
        <v>0</v>
      </c>
      <c r="AK93" s="34">
        <f>RTM_IEX!K93</f>
        <v>0</v>
      </c>
      <c r="AL93" s="34">
        <f>RTM_IEX!Q93</f>
        <v>0</v>
      </c>
      <c r="AM93" s="34">
        <f>RTM_PXI!K93</f>
        <v>0</v>
      </c>
      <c r="AN93" s="34">
        <f>RTM_PXI!Q93</f>
        <v>0</v>
      </c>
      <c r="AO93" s="148">
        <f>GDAM_IEX!K93</f>
        <v>82.67</v>
      </c>
      <c r="AP93" s="148">
        <f>GDAM_IEX!Q93</f>
        <v>0</v>
      </c>
      <c r="AQ93" s="148">
        <f>GDAM_PXI!K93</f>
        <v>0</v>
      </c>
      <c r="AR93" s="148">
        <f>GDAM_PXI!Q93</f>
        <v>0</v>
      </c>
      <c r="AS93">
        <f>HPX!K93</f>
        <v>0</v>
      </c>
      <c r="AT93">
        <f>HPX!Q93</f>
        <v>0</v>
      </c>
    </row>
    <row r="94" spans="1:46">
      <c r="A94" t="s">
        <v>136</v>
      </c>
      <c r="D94">
        <f>TWEPL!S94</f>
        <v>1.2538800000000001</v>
      </c>
      <c r="E94">
        <f>GT_NG!S94</f>
        <v>2.0794158944116825</v>
      </c>
      <c r="F94">
        <f>GT_Spot!S94</f>
        <v>0</v>
      </c>
      <c r="G94">
        <f>PPCL_NG!S94</f>
        <v>0</v>
      </c>
      <c r="H94">
        <f>PPCL_Spot!S94</f>
        <v>0</v>
      </c>
      <c r="I94">
        <f>Bawana_NG!S94</f>
        <v>19.589094355323379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NDMC_ISGS_exbus!DM94</f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SUMPRODUCT(LTA!J94:AN94,LTA!J$101:AN$101,LTA!J$106:AN$106)</f>
        <v>0</v>
      </c>
      <c r="U94" s="37">
        <f>SUMPRODUCT(LTA!J94:AN94,LTA!J$102:AN$102,LTA!J$106:AN$106)</f>
        <v>0</v>
      </c>
      <c r="V94" s="66">
        <f>SUMPRODUCT(MTOA!B94:G94,MTOA!B$102:G$102,MTOA!B$106:G$106)</f>
        <v>0</v>
      </c>
      <c r="W94" s="66">
        <f>SUMPRODUCT(MTOA!B94:G94,MTOA!B$101:G$101,MTOA!B$106:G$106)</f>
        <v>0</v>
      </c>
      <c r="X94">
        <v>0</v>
      </c>
      <c r="Y94" s="34">
        <f>IEX!K94</f>
        <v>0</v>
      </c>
      <c r="Z94" s="34">
        <f>IEX!Q94</f>
        <v>0</v>
      </c>
      <c r="AA94" s="75">
        <f>STOA!K94</f>
        <v>0</v>
      </c>
      <c r="AB94" s="75">
        <f>-STOA!Q94</f>
        <v>0</v>
      </c>
      <c r="AC94">
        <f t="shared" si="3"/>
        <v>0.87084807809777443</v>
      </c>
      <c r="AD94">
        <f t="shared" si="4"/>
        <v>102.80154217163728</v>
      </c>
      <c r="AE94">
        <f>'IDT-1'!E94</f>
        <v>0</v>
      </c>
      <c r="AF94" s="24"/>
      <c r="AG94">
        <f t="shared" si="5"/>
        <v>102.80154217163728</v>
      </c>
      <c r="AI94" s="34">
        <f>PXIL!K94</f>
        <v>0</v>
      </c>
      <c r="AJ94" s="34">
        <f>PXIL!Q94</f>
        <v>0</v>
      </c>
      <c r="AK94" s="34">
        <f>RTM_IEX!K94</f>
        <v>0</v>
      </c>
      <c r="AL94" s="34">
        <f>RTM_IEX!Q94</f>
        <v>0</v>
      </c>
      <c r="AM94" s="34">
        <f>RTM_PXI!K94</f>
        <v>0</v>
      </c>
      <c r="AN94" s="34">
        <f>RTM_PXI!Q94</f>
        <v>0</v>
      </c>
      <c r="AO94" s="148">
        <f>GDAM_IEX!K94</f>
        <v>80.75</v>
      </c>
      <c r="AP94" s="148">
        <f>GDAM_IEX!Q94</f>
        <v>0</v>
      </c>
      <c r="AQ94" s="148">
        <f>GDAM_PXI!K94</f>
        <v>0</v>
      </c>
      <c r="AR94" s="148">
        <f>GDAM_PXI!Q94</f>
        <v>0</v>
      </c>
      <c r="AS94">
        <f>HPX!K94</f>
        <v>0</v>
      </c>
      <c r="AT94">
        <f>HPX!Q94</f>
        <v>0</v>
      </c>
    </row>
    <row r="95" spans="1:46">
      <c r="A95" t="s">
        <v>137</v>
      </c>
      <c r="D95">
        <f>TWEPL!S95</f>
        <v>1.2538800000000001</v>
      </c>
      <c r="E95">
        <f>GT_NG!S95</f>
        <v>2.0794158944116825</v>
      </c>
      <c r="F95">
        <f>GT_Spot!S95</f>
        <v>0</v>
      </c>
      <c r="G95">
        <f>PPCL_NG!S95</f>
        <v>0</v>
      </c>
      <c r="H95">
        <f>PPCL_Spot!S95</f>
        <v>0</v>
      </c>
      <c r="I95">
        <f>Bawana_NG!S95</f>
        <v>19.589094355323379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NDMC_ISGS_exbus!DM95</f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SUMPRODUCT(LTA!J95:AN95,LTA!J$101:AN$101,LTA!J$106:AN$106)</f>
        <v>0</v>
      </c>
      <c r="U95" s="37">
        <f>SUMPRODUCT(LTA!J95:AN95,LTA!J$102:AN$102,LTA!J$106:AN$106)</f>
        <v>0</v>
      </c>
      <c r="V95" s="66">
        <f>SUMPRODUCT(MTOA!B95:G95,MTOA!B$102:G$102,MTOA!B$106:G$106)</f>
        <v>0</v>
      </c>
      <c r="W95" s="66">
        <f>SUMPRODUCT(MTOA!B95:G95,MTOA!B$101:G$101,MTOA!B$106:G$106)</f>
        <v>0</v>
      </c>
      <c r="X95">
        <v>0</v>
      </c>
      <c r="Y95" s="34">
        <f>IEX!K95</f>
        <v>0</v>
      </c>
      <c r="Z95" s="34">
        <f>IEX!Q95</f>
        <v>0</v>
      </c>
      <c r="AA95" s="75">
        <f>STOA!K95</f>
        <v>0</v>
      </c>
      <c r="AB95" s="75">
        <f>-STOA!Q95</f>
        <v>0</v>
      </c>
      <c r="AC95">
        <f t="shared" si="3"/>
        <v>0.83044407809777443</v>
      </c>
      <c r="AD95">
        <f t="shared" si="4"/>
        <v>98.031946171637287</v>
      </c>
      <c r="AE95">
        <f>'IDT-1'!E95</f>
        <v>0</v>
      </c>
      <c r="AF95" s="24"/>
      <c r="AG95">
        <f t="shared" si="5"/>
        <v>98.031946171637287</v>
      </c>
      <c r="AI95" s="34">
        <f>PXIL!K95</f>
        <v>0</v>
      </c>
      <c r="AJ95" s="34">
        <f>PXIL!Q95</f>
        <v>0</v>
      </c>
      <c r="AK95" s="34">
        <f>RTM_IEX!K95</f>
        <v>0</v>
      </c>
      <c r="AL95" s="34">
        <f>RTM_IEX!Q95</f>
        <v>0</v>
      </c>
      <c r="AM95" s="34">
        <f>RTM_PXI!K95</f>
        <v>0</v>
      </c>
      <c r="AN95" s="34">
        <f>RTM_PXI!Q95</f>
        <v>0</v>
      </c>
      <c r="AO95" s="148">
        <f>GDAM_IEX!K95</f>
        <v>75.94</v>
      </c>
      <c r="AP95" s="148">
        <f>GDAM_IEX!Q95</f>
        <v>0</v>
      </c>
      <c r="AQ95" s="148">
        <f>GDAM_PXI!K95</f>
        <v>0</v>
      </c>
      <c r="AR95" s="148">
        <f>GDAM_PXI!Q95</f>
        <v>0</v>
      </c>
      <c r="AS95">
        <f>HPX!K95</f>
        <v>0</v>
      </c>
      <c r="AT95">
        <f>HPX!Q95</f>
        <v>0</v>
      </c>
    </row>
    <row r="96" spans="1:46">
      <c r="A96" t="s">
        <v>138</v>
      </c>
      <c r="D96">
        <f>TWEPL!S96</f>
        <v>1.2538800000000001</v>
      </c>
      <c r="E96">
        <f>GT_NG!S96</f>
        <v>2.0794158944116825</v>
      </c>
      <c r="F96">
        <f>GT_Spot!S96</f>
        <v>0</v>
      </c>
      <c r="G96">
        <f>PPCL_NG!S96</f>
        <v>0</v>
      </c>
      <c r="H96">
        <f>PPCL_Spot!S96</f>
        <v>0</v>
      </c>
      <c r="I96">
        <f>Bawana_NG!S96</f>
        <v>19.589094355323379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NDMC_ISGS_exbus!DM96</f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SUMPRODUCT(LTA!J96:AN96,LTA!J$101:AN$101,LTA!J$106:AN$106)</f>
        <v>0</v>
      </c>
      <c r="U96" s="37">
        <f>SUMPRODUCT(LTA!J96:AN96,LTA!J$102:AN$102,LTA!J$106:AN$106)</f>
        <v>0</v>
      </c>
      <c r="V96" s="66">
        <f>SUMPRODUCT(MTOA!B96:G96,MTOA!B$102:G$102,MTOA!B$106:G$106)</f>
        <v>0</v>
      </c>
      <c r="W96" s="66">
        <f>SUMPRODUCT(MTOA!B96:G96,MTOA!B$101:G$101,MTOA!B$106:G$106)</f>
        <v>0</v>
      </c>
      <c r="X96">
        <v>0</v>
      </c>
      <c r="Y96" s="34">
        <f>IEX!K96</f>
        <v>0</v>
      </c>
      <c r="Z96" s="34">
        <f>IEX!Q96</f>
        <v>0</v>
      </c>
      <c r="AA96" s="75">
        <f>STOA!K96</f>
        <v>0</v>
      </c>
      <c r="AB96" s="75">
        <f>-STOA!Q96</f>
        <v>0</v>
      </c>
      <c r="AC96">
        <f t="shared" si="3"/>
        <v>0.80625207809777455</v>
      </c>
      <c r="AD96">
        <f t="shared" si="4"/>
        <v>95.176138171637291</v>
      </c>
      <c r="AE96">
        <f>'IDT-1'!E96</f>
        <v>0</v>
      </c>
      <c r="AF96" s="24"/>
      <c r="AG96">
        <f t="shared" si="5"/>
        <v>95.176138171637291</v>
      </c>
      <c r="AI96" s="34">
        <f>PXIL!K96</f>
        <v>0</v>
      </c>
      <c r="AJ96" s="34">
        <f>PXIL!Q96</f>
        <v>0</v>
      </c>
      <c r="AK96" s="34">
        <f>RTM_IEX!K96</f>
        <v>0</v>
      </c>
      <c r="AL96" s="34">
        <f>RTM_IEX!Q96</f>
        <v>0</v>
      </c>
      <c r="AM96" s="34">
        <f>RTM_PXI!K96</f>
        <v>0</v>
      </c>
      <c r="AN96" s="34">
        <f>RTM_PXI!Q96</f>
        <v>0</v>
      </c>
      <c r="AO96" s="148">
        <f>GDAM_IEX!K96</f>
        <v>73.06</v>
      </c>
      <c r="AP96" s="148">
        <f>GDAM_IEX!Q96</f>
        <v>0</v>
      </c>
      <c r="AQ96" s="148">
        <f>GDAM_PXI!K96</f>
        <v>0</v>
      </c>
      <c r="AR96" s="148">
        <f>GDAM_PXI!Q96</f>
        <v>0</v>
      </c>
      <c r="AS96">
        <f>HPX!K96</f>
        <v>0</v>
      </c>
      <c r="AT96">
        <f>HPX!Q96</f>
        <v>0</v>
      </c>
    </row>
    <row r="97" spans="1:47">
      <c r="A97" t="s">
        <v>139</v>
      </c>
      <c r="D97">
        <f>TWEPL!S97</f>
        <v>1.2538800000000001</v>
      </c>
      <c r="E97">
        <f>GT_NG!S97</f>
        <v>2.0794158944116825</v>
      </c>
      <c r="F97">
        <f>GT_Spot!S97</f>
        <v>0</v>
      </c>
      <c r="G97">
        <f>PPCL_NG!S97</f>
        <v>0</v>
      </c>
      <c r="H97">
        <f>PPCL_Spot!S97</f>
        <v>0</v>
      </c>
      <c r="I97">
        <f>Bawana_NG!S97</f>
        <v>19.589094355323379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NDMC_ISGS_exbus!DM97</f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SUMPRODUCT(LTA!J97:AN97,LTA!J$101:AN$101,LTA!J$106:AN$106)</f>
        <v>0</v>
      </c>
      <c r="U97" s="37">
        <f>SUMPRODUCT(LTA!J97:AN97,LTA!J$102:AN$102,LTA!J$106:AN$106)</f>
        <v>0</v>
      </c>
      <c r="V97" s="66">
        <f>SUMPRODUCT(MTOA!B97:G97,MTOA!B$102:G$102,MTOA!B$106:G$106)</f>
        <v>0</v>
      </c>
      <c r="W97" s="66">
        <f>SUMPRODUCT(MTOA!B97:G97,MTOA!B$101:G$101,MTOA!B$106:G$106)</f>
        <v>0</v>
      </c>
      <c r="X97">
        <v>0</v>
      </c>
      <c r="Y97" s="34">
        <f>IEX!K97</f>
        <v>0</v>
      </c>
      <c r="Z97" s="34">
        <f>IEX!Q97</f>
        <v>0</v>
      </c>
      <c r="AA97" s="75">
        <f>STOA!K97</f>
        <v>0</v>
      </c>
      <c r="AB97" s="75">
        <f>-STOA!Q97</f>
        <v>0</v>
      </c>
      <c r="AC97">
        <f t="shared" si="3"/>
        <v>0.79818807809777448</v>
      </c>
      <c r="AD97">
        <f t="shared" si="4"/>
        <v>94.224202171637273</v>
      </c>
      <c r="AE97">
        <f>'IDT-1'!E97</f>
        <v>0</v>
      </c>
      <c r="AF97" s="24"/>
      <c r="AG97">
        <f t="shared" si="5"/>
        <v>94.224202171637273</v>
      </c>
      <c r="AI97" s="34">
        <f>PXIL!K97</f>
        <v>0</v>
      </c>
      <c r="AJ97" s="34">
        <f>PXIL!Q97</f>
        <v>0</v>
      </c>
      <c r="AK97" s="34">
        <f>RTM_IEX!K97</f>
        <v>0</v>
      </c>
      <c r="AL97" s="34">
        <f>RTM_IEX!Q97</f>
        <v>0</v>
      </c>
      <c r="AM97" s="34">
        <f>RTM_PXI!K97</f>
        <v>0</v>
      </c>
      <c r="AN97" s="34">
        <f>RTM_PXI!Q97</f>
        <v>0</v>
      </c>
      <c r="AO97" s="148">
        <f>GDAM_IEX!K97</f>
        <v>72.099999999999994</v>
      </c>
      <c r="AP97" s="148">
        <f>GDAM_IEX!Q97</f>
        <v>0</v>
      </c>
      <c r="AQ97" s="148">
        <f>GDAM_PXI!K97</f>
        <v>0</v>
      </c>
      <c r="AR97" s="148">
        <f>GDAM_PXI!Q97</f>
        <v>0</v>
      </c>
      <c r="AS97">
        <f>HPX!K97</f>
        <v>0</v>
      </c>
      <c r="AT97">
        <f>HPX!Q97</f>
        <v>0</v>
      </c>
    </row>
    <row r="98" spans="1:47">
      <c r="A98" t="s">
        <v>140</v>
      </c>
      <c r="D98">
        <f>TWEPL!S98</f>
        <v>1.2538800000000001</v>
      </c>
      <c r="E98">
        <f>GT_NG!S98</f>
        <v>2.0794158944116825</v>
      </c>
      <c r="F98">
        <f>GT_Spot!S98</f>
        <v>0</v>
      </c>
      <c r="G98">
        <f>PPCL_NG!S98</f>
        <v>0</v>
      </c>
      <c r="H98">
        <f>PPCL_Spot!S98</f>
        <v>0</v>
      </c>
      <c r="I98">
        <f>Bawana_NG!S98</f>
        <v>19.589094355323379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NDMC_ISGS_exbus!DM98</f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SUMPRODUCT(LTA!J98:AN98,LTA!J$101:AN$101,LTA!J$106:AN$106)</f>
        <v>0</v>
      </c>
      <c r="U98" s="37">
        <f>SUMPRODUCT(LTA!J98:AN98,LTA!J$102:AN$102,LTA!J$106:AN$106)</f>
        <v>0</v>
      </c>
      <c r="V98" s="66">
        <f>SUMPRODUCT(MTOA!B98:G98,MTOA!B$102:G$102,MTOA!B$106:G$106)</f>
        <v>0</v>
      </c>
      <c r="W98" s="66">
        <f>SUMPRODUCT(MTOA!B98:G98,MTOA!B$101:G$101,MTOA!B$106:G$106)</f>
        <v>0</v>
      </c>
      <c r="X98">
        <v>0</v>
      </c>
      <c r="Y98" s="34">
        <f>IEX!K98</f>
        <v>0</v>
      </c>
      <c r="Z98" s="34">
        <f>IEX!Q98</f>
        <v>0</v>
      </c>
      <c r="AA98" s="75">
        <f>STOA!K98</f>
        <v>0</v>
      </c>
      <c r="AB98" s="75">
        <f>-STOA!Q98</f>
        <v>0</v>
      </c>
      <c r="AC98">
        <f t="shared" si="3"/>
        <v>0.79012407809777452</v>
      </c>
      <c r="AD98">
        <f t="shared" si="4"/>
        <v>93.272266171637284</v>
      </c>
      <c r="AE98">
        <f>'IDT-1'!E98</f>
        <v>0</v>
      </c>
      <c r="AF98" s="24"/>
      <c r="AG98">
        <f t="shared" si="5"/>
        <v>93.272266171637284</v>
      </c>
      <c r="AI98" s="34">
        <f>PXIL!K98</f>
        <v>0</v>
      </c>
      <c r="AJ98" s="34">
        <f>PXIL!Q98</f>
        <v>0</v>
      </c>
      <c r="AK98" s="34">
        <f>RTM_IEX!K98</f>
        <v>0</v>
      </c>
      <c r="AL98" s="34">
        <f>RTM_IEX!Q98</f>
        <v>0</v>
      </c>
      <c r="AM98" s="34">
        <f>RTM_PXI!K98</f>
        <v>0</v>
      </c>
      <c r="AN98" s="34">
        <f>RTM_PXI!Q98</f>
        <v>0</v>
      </c>
      <c r="AO98" s="148">
        <f>GDAM_IEX!K98</f>
        <v>71.14</v>
      </c>
      <c r="AP98" s="148">
        <f>GDAM_IEX!Q98</f>
        <v>0</v>
      </c>
      <c r="AQ98" s="148">
        <f>GDAM_PXI!K98</f>
        <v>0</v>
      </c>
      <c r="AR98" s="148">
        <f>GDAM_PXI!Q98</f>
        <v>0</v>
      </c>
      <c r="AS98">
        <f>HPX!K98</f>
        <v>0</v>
      </c>
      <c r="AT98">
        <f>HPX!Q98</f>
        <v>0</v>
      </c>
    </row>
    <row r="99" spans="1:47">
      <c r="A99" t="s">
        <v>141</v>
      </c>
      <c r="E99">
        <f t="shared" ref="E99:AT99" si="6">SUM(E3:E98)/4000</f>
        <v>3.9004366547873176E-2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0.46488600472274993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4.6972499999999993E-2</v>
      </c>
      <c r="Z99" s="34">
        <f t="shared" si="6"/>
        <v>0</v>
      </c>
      <c r="AA99" s="75">
        <f t="shared" si="6"/>
        <v>0.36828749999999988</v>
      </c>
      <c r="AB99" s="75">
        <f t="shared" si="6"/>
        <v>0</v>
      </c>
      <c r="AC99">
        <f t="shared" si="6"/>
        <v>2.1243299310680523E-2</v>
      </c>
      <c r="AD99">
        <f t="shared" si="6"/>
        <v>2.5077094869599432</v>
      </c>
      <c r="AE99">
        <f t="shared" si="6"/>
        <v>0</v>
      </c>
      <c r="AG99">
        <f t="shared" si="6"/>
        <v>2.5077094869599432</v>
      </c>
      <c r="AI99">
        <f t="shared" si="6"/>
        <v>0</v>
      </c>
      <c r="AJ99">
        <f t="shared" si="6"/>
        <v>0</v>
      </c>
      <c r="AK99">
        <f t="shared" si="6"/>
        <v>7.7892500000000003E-2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1.5019224999999994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  <row r="101" spans="1:47">
      <c r="AT101" s="152"/>
      <c r="AU101" s="33"/>
    </row>
    <row r="102" spans="1:47">
      <c r="AT102" s="152"/>
      <c r="AU102" s="33"/>
    </row>
  </sheetData>
  <mergeCells count="38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S1:S2"/>
    <mergeCell ref="R1:R2"/>
    <mergeCell ref="G1:G2"/>
    <mergeCell ref="H1:H2"/>
    <mergeCell ref="I1:I2"/>
    <mergeCell ref="J1:J2"/>
    <mergeCell ref="K1:K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T99"/>
  <sheetViews>
    <sheetView workbookViewId="0">
      <pane xSplit="1" ySplit="2" topLeftCell="Y74" activePane="bottomRight" state="frozen"/>
      <selection activeCell="M3" sqref="M3:M98"/>
      <selection pane="topRight" activeCell="M3" sqref="M3:M98"/>
      <selection pane="bottomLeft" activeCell="M3" sqref="M3:M98"/>
      <selection pane="bottomRight" activeCell="AD3" sqref="AD3:AD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6" ht="15" customHeight="1">
      <c r="A1" s="190">
        <f>Allocation_SG!A1</f>
        <v>45269</v>
      </c>
      <c r="B1" s="215"/>
      <c r="C1" s="215"/>
      <c r="D1" s="215"/>
      <c r="E1" s="215" t="s">
        <v>188</v>
      </c>
      <c r="F1" s="215" t="s">
        <v>189</v>
      </c>
      <c r="G1" s="215" t="s">
        <v>186</v>
      </c>
      <c r="H1" s="215" t="s">
        <v>187</v>
      </c>
      <c r="I1" s="215" t="s">
        <v>190</v>
      </c>
      <c r="J1" s="215" t="s">
        <v>192</v>
      </c>
      <c r="K1" s="215" t="s">
        <v>281</v>
      </c>
      <c r="L1" s="215" t="s">
        <v>196</v>
      </c>
      <c r="M1" s="215" t="s">
        <v>197</v>
      </c>
      <c r="N1" s="215" t="s">
        <v>198</v>
      </c>
      <c r="O1" s="215" t="s">
        <v>193</v>
      </c>
      <c r="P1" s="223" t="s">
        <v>143</v>
      </c>
      <c r="Q1" s="223" t="s">
        <v>144</v>
      </c>
      <c r="R1" s="227" t="s">
        <v>314</v>
      </c>
      <c r="S1" s="227" t="s">
        <v>452</v>
      </c>
      <c r="T1" s="40" t="s">
        <v>282</v>
      </c>
      <c r="U1" s="224" t="s">
        <v>283</v>
      </c>
      <c r="V1" s="65" t="s">
        <v>295</v>
      </c>
      <c r="W1" s="65" t="s">
        <v>282</v>
      </c>
      <c r="X1" s="215" t="s">
        <v>313</v>
      </c>
      <c r="Y1" s="221" t="s">
        <v>218</v>
      </c>
      <c r="Z1" s="221" t="s">
        <v>219</v>
      </c>
      <c r="AA1" s="225" t="s">
        <v>194</v>
      </c>
      <c r="AB1" s="225" t="s">
        <v>195</v>
      </c>
      <c r="AC1" s="25" t="s">
        <v>185</v>
      </c>
      <c r="AD1" s="215" t="s">
        <v>142</v>
      </c>
      <c r="AG1" s="215" t="s">
        <v>272</v>
      </c>
      <c r="AI1" s="221" t="s">
        <v>352</v>
      </c>
      <c r="AJ1" s="221" t="s">
        <v>353</v>
      </c>
      <c r="AK1" s="221" t="s">
        <v>354</v>
      </c>
      <c r="AL1" s="221" t="s">
        <v>355</v>
      </c>
      <c r="AM1" s="221" t="s">
        <v>356</v>
      </c>
      <c r="AN1" s="221" t="s">
        <v>357</v>
      </c>
      <c r="AO1" s="228" t="s">
        <v>373</v>
      </c>
      <c r="AP1" s="228" t="s">
        <v>374</v>
      </c>
      <c r="AQ1" s="228" t="s">
        <v>375</v>
      </c>
      <c r="AR1" s="228" t="s">
        <v>376</v>
      </c>
      <c r="AS1" s="221" t="s">
        <v>525</v>
      </c>
      <c r="AT1" s="221" t="s">
        <v>526</v>
      </c>
    </row>
    <row r="2" spans="1:46">
      <c r="A2" s="25" t="s">
        <v>44</v>
      </c>
      <c r="B2" s="215"/>
      <c r="C2" s="215"/>
      <c r="D2" s="215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23"/>
      <c r="Q2" s="223"/>
      <c r="R2" s="227"/>
      <c r="S2" s="227"/>
      <c r="T2" s="40" t="s">
        <v>294</v>
      </c>
      <c r="U2" s="224"/>
      <c r="V2" s="65" t="s">
        <v>284</v>
      </c>
      <c r="W2" s="65" t="s">
        <v>284</v>
      </c>
      <c r="X2" s="215"/>
      <c r="Y2" s="221"/>
      <c r="Z2" s="221"/>
      <c r="AA2" s="225"/>
      <c r="AB2" s="225"/>
      <c r="AC2" s="25">
        <f>Losses!B3</f>
        <v>8.3999999999999995E-3</v>
      </c>
      <c r="AD2" s="215"/>
      <c r="AE2" t="s">
        <v>270</v>
      </c>
      <c r="AG2" s="215"/>
      <c r="AI2" s="221"/>
      <c r="AJ2" s="221"/>
      <c r="AK2" s="221"/>
      <c r="AL2" s="221"/>
      <c r="AM2" s="221"/>
      <c r="AN2" s="221"/>
      <c r="AO2" s="228"/>
      <c r="AP2" s="228"/>
      <c r="AQ2" s="228"/>
      <c r="AR2" s="228"/>
      <c r="AS2" s="221"/>
      <c r="AT2" s="221"/>
    </row>
    <row r="3" spans="1:46">
      <c r="A3" t="s">
        <v>45</v>
      </c>
      <c r="E3">
        <f>GT_NG!R3</f>
        <v>0</v>
      </c>
      <c r="F3">
        <f>GT_Spot!R3</f>
        <v>0</v>
      </c>
      <c r="G3">
        <f>PPCL_NG!R3</f>
        <v>0</v>
      </c>
      <c r="H3">
        <f>PPCL_Spot!R3</f>
        <v>0</v>
      </c>
      <c r="I3">
        <f>Bawana_NG!R3</f>
        <v>3.7507522799870374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SUMPRODUCT(LTA!J3:AN3,LTA!J$101:AN$101,LTA!J$107:AN$107)</f>
        <v>0</v>
      </c>
      <c r="U3" s="37">
        <f>SUMPRODUCT(LTA!J3:AN3,LTA!J$102:AN$102,LTA!J$107:AN$107)</f>
        <v>0</v>
      </c>
      <c r="V3" s="66">
        <f>SUMPRODUCT(MTOA!B3:G3,MTOA!B$102:G$102,MTOA!B$107:G$107)</f>
        <v>0</v>
      </c>
      <c r="W3" s="66">
        <f>SUMPRODUCT(MTOA!B3:G3,MTOA!B$101:G$101,MTOA!B$107:G$107)</f>
        <v>0</v>
      </c>
      <c r="X3">
        <v>0</v>
      </c>
      <c r="Y3" s="34">
        <f>IEX!L3</f>
        <v>0</v>
      </c>
      <c r="Z3" s="34">
        <f>IEX!R3</f>
        <v>0</v>
      </c>
      <c r="AA3" s="75">
        <f>STOA!L3</f>
        <v>5.77</v>
      </c>
      <c r="AB3" s="75">
        <f>-STOA!R3</f>
        <v>0</v>
      </c>
      <c r="AC3">
        <f>SUMIF(B3:AB3,"&gt;0")*$AC$2-SUMIF(B3:AB3,"&lt;0")*($AC$2/(1-$AC$2))+SUMIF(AI3:AR3,"&gt;0")*$AC$2-SUMIF(AI3:AR3,"&lt;0")*($AC$2/(1-$AC$2))</f>
        <v>9.691663460166923E-2</v>
      </c>
      <c r="AD3">
        <f>SUM(B3:AB3,AI3:AT3)-AC3</f>
        <v>7.4238356453853669</v>
      </c>
      <c r="AE3">
        <f>'IDT-1'!D3</f>
        <v>0</v>
      </c>
      <c r="AF3" s="24"/>
      <c r="AG3">
        <f>SUM(AD3:AF3)</f>
        <v>7.4238356453853669</v>
      </c>
      <c r="AI3" s="34">
        <f>PXIL!L3</f>
        <v>0</v>
      </c>
      <c r="AJ3" s="34">
        <f>PXIL!R3</f>
        <v>0</v>
      </c>
      <c r="AK3" s="34">
        <f>RTM_IEX!L3</f>
        <v>0</v>
      </c>
      <c r="AL3" s="34">
        <f>RTM_IEX!R3</f>
        <v>-2</v>
      </c>
      <c r="AM3" s="34">
        <f>RTM_PXI!L3</f>
        <v>0</v>
      </c>
      <c r="AN3" s="34">
        <f>RTM_PXI!R3</f>
        <v>0</v>
      </c>
      <c r="AO3" s="148">
        <f>GDAM_IEX!L3</f>
        <v>0</v>
      </c>
      <c r="AP3" s="148">
        <f>GDAM_IEX!R3</f>
        <v>0</v>
      </c>
      <c r="AQ3" s="148">
        <f>GDAM_PXI!L3</f>
        <v>0</v>
      </c>
      <c r="AR3" s="148">
        <f>GDAM_PXI!R3</f>
        <v>0</v>
      </c>
      <c r="AS3">
        <f>HPX!L3</f>
        <v>0</v>
      </c>
      <c r="AT3">
        <f>HPX!R3</f>
        <v>0</v>
      </c>
    </row>
    <row r="4" spans="1:46">
      <c r="A4" t="s">
        <v>46</v>
      </c>
      <c r="E4">
        <f>GT_NG!R4</f>
        <v>0</v>
      </c>
      <c r="F4">
        <f>GT_Spot!R4</f>
        <v>0</v>
      </c>
      <c r="G4">
        <f>PPCL_NG!R4</f>
        <v>0</v>
      </c>
      <c r="H4">
        <f>PPCL_Spot!R4</f>
        <v>0</v>
      </c>
      <c r="I4">
        <f>Bawana_NG!R4</f>
        <v>3.7507522799870374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SUMPRODUCT(LTA!J4:AN4,LTA!J$101:AN$101,LTA!J$107:AN$107)</f>
        <v>0</v>
      </c>
      <c r="U4" s="37">
        <f>SUMPRODUCT(LTA!J4:AN4,LTA!J$102:AN$102,LTA!J$107:AN$107)</f>
        <v>0</v>
      </c>
      <c r="V4" s="66">
        <f>SUMPRODUCT(MTOA!B4:G4,MTOA!B$102:G$102,MTOA!B$107:G$107)</f>
        <v>0</v>
      </c>
      <c r="W4" s="66">
        <f>SUMPRODUCT(MTOA!B4:G4,MTOA!B$101:G$101,MTOA!B$107:G$107)</f>
        <v>0</v>
      </c>
      <c r="X4">
        <v>0</v>
      </c>
      <c r="Y4" s="34">
        <f>IEX!L4</f>
        <v>0</v>
      </c>
      <c r="Z4" s="34">
        <f>IEX!R4</f>
        <v>0</v>
      </c>
      <c r="AA4" s="75">
        <f>STOA!L4</f>
        <v>5.77</v>
      </c>
      <c r="AB4" s="75">
        <f>-STOA!R4</f>
        <v>0</v>
      </c>
      <c r="AC4">
        <f t="shared" ref="AC4:AC67" si="0">SUMIF(B4:AB4,"&gt;0")*$AC$2-SUMIF(B4:AB4,"&lt;0")*($AC$2/(1-$AC$2))+SUMIF(AI4:AR4,"&gt;0")*$AC$2-SUMIF(AI4:AR4,"&lt;0")*($AC$2/(1-$AC$2))</f>
        <v>9.9457981919135949E-2</v>
      </c>
      <c r="AD4">
        <f t="shared" ref="AD4:AD67" si="1">SUM(B4:AB4,AI4:AT4)-AC4</f>
        <v>7.1212942980678999</v>
      </c>
      <c r="AE4">
        <f>'IDT-1'!D4</f>
        <v>0</v>
      </c>
      <c r="AF4" s="24"/>
      <c r="AG4">
        <f t="shared" ref="AG4:AG67" si="2">SUM(AD4:AF4)</f>
        <v>7.1212942980678999</v>
      </c>
      <c r="AI4" s="34">
        <f>PXIL!L4</f>
        <v>0</v>
      </c>
      <c r="AJ4" s="34">
        <f>PXIL!R4</f>
        <v>0</v>
      </c>
      <c r="AK4" s="34">
        <f>RTM_IEX!L4</f>
        <v>0</v>
      </c>
      <c r="AL4" s="34">
        <f>RTM_IEX!R4</f>
        <v>-2.2999999999999998</v>
      </c>
      <c r="AM4" s="34">
        <f>RTM_PXI!L4</f>
        <v>0</v>
      </c>
      <c r="AN4" s="34">
        <f>RTM_PXI!R4</f>
        <v>0</v>
      </c>
      <c r="AO4" s="148">
        <f>GDAM_IEX!L4</f>
        <v>0</v>
      </c>
      <c r="AP4" s="148">
        <f>GDAM_IEX!R4</f>
        <v>0</v>
      </c>
      <c r="AQ4" s="148">
        <f>GDAM_PXI!L4</f>
        <v>0</v>
      </c>
      <c r="AR4" s="148">
        <f>GDAM_PXI!R4</f>
        <v>0</v>
      </c>
      <c r="AS4">
        <f>HPX!L4</f>
        <v>0</v>
      </c>
      <c r="AT4">
        <f>HPX!R4</f>
        <v>0</v>
      </c>
    </row>
    <row r="5" spans="1:46">
      <c r="A5" t="s">
        <v>47</v>
      </c>
      <c r="E5">
        <f>GT_NG!R5</f>
        <v>0</v>
      </c>
      <c r="F5">
        <f>GT_Spot!R5</f>
        <v>0</v>
      </c>
      <c r="G5">
        <f>PPCL_NG!R5</f>
        <v>0</v>
      </c>
      <c r="H5">
        <f>PPCL_Spot!R5</f>
        <v>0</v>
      </c>
      <c r="I5">
        <f>Bawana_NG!R5</f>
        <v>5.0002314707652413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SUMPRODUCT(LTA!J5:AN5,LTA!J$101:AN$101,LTA!J$107:AN$107)</f>
        <v>0</v>
      </c>
      <c r="U5" s="37">
        <f>SUMPRODUCT(LTA!J5:AN5,LTA!J$102:AN$102,LTA!J$107:AN$107)</f>
        <v>0</v>
      </c>
      <c r="V5" s="66">
        <f>SUMPRODUCT(MTOA!B5:G5,MTOA!B$102:G$102,MTOA!B$107:G$107)</f>
        <v>0</v>
      </c>
      <c r="W5" s="66">
        <f>SUMPRODUCT(MTOA!B5:G5,MTOA!B$101:G$101,MTOA!B$107:G$107)</f>
        <v>0</v>
      </c>
      <c r="X5">
        <v>0</v>
      </c>
      <c r="Y5" s="34">
        <f>IEX!L5</f>
        <v>0</v>
      </c>
      <c r="Z5" s="34">
        <f>IEX!R5</f>
        <v>0</v>
      </c>
      <c r="AA5" s="75">
        <f>STOA!L5</f>
        <v>5.77</v>
      </c>
      <c r="AB5" s="75">
        <f>-STOA!R5</f>
        <v>0</v>
      </c>
      <c r="AC5">
        <f t="shared" si="0"/>
        <v>0.11164783866665068</v>
      </c>
      <c r="AD5">
        <f t="shared" si="1"/>
        <v>8.1585836320985905</v>
      </c>
      <c r="AE5">
        <f>'IDT-1'!D5</f>
        <v>0</v>
      </c>
      <c r="AF5" s="24"/>
      <c r="AG5">
        <f t="shared" si="2"/>
        <v>8.1585836320985905</v>
      </c>
      <c r="AI5" s="34">
        <f>PXIL!L5</f>
        <v>0</v>
      </c>
      <c r="AJ5" s="34">
        <f>PXIL!R5</f>
        <v>0</v>
      </c>
      <c r="AK5" s="34">
        <f>RTM_IEX!L5</f>
        <v>0</v>
      </c>
      <c r="AL5" s="34">
        <f>RTM_IEX!R5</f>
        <v>-2.5</v>
      </c>
      <c r="AM5" s="34">
        <f>RTM_PXI!L5</f>
        <v>0</v>
      </c>
      <c r="AN5" s="34">
        <f>RTM_PXI!R5</f>
        <v>0</v>
      </c>
      <c r="AO5" s="148">
        <f>GDAM_IEX!L5</f>
        <v>0</v>
      </c>
      <c r="AP5" s="148">
        <f>GDAM_IEX!R5</f>
        <v>0</v>
      </c>
      <c r="AQ5" s="148">
        <f>GDAM_PXI!L5</f>
        <v>0</v>
      </c>
      <c r="AR5" s="148">
        <f>GDAM_PXI!R5</f>
        <v>0</v>
      </c>
      <c r="AS5">
        <f>HPX!L5</f>
        <v>0</v>
      </c>
      <c r="AT5">
        <f>HPX!R5</f>
        <v>0</v>
      </c>
    </row>
    <row r="6" spans="1:46">
      <c r="A6" t="s">
        <v>48</v>
      </c>
      <c r="E6">
        <f>GT_NG!R6</f>
        <v>0</v>
      </c>
      <c r="F6">
        <f>GT_Spot!R6</f>
        <v>0</v>
      </c>
      <c r="G6">
        <f>PPCL_NG!R6</f>
        <v>0</v>
      </c>
      <c r="H6">
        <f>PPCL_Spot!R6</f>
        <v>0</v>
      </c>
      <c r="I6">
        <f>Bawana_NG!R6</f>
        <v>5.0002314707652413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SUMPRODUCT(LTA!J6:AN6,LTA!J$101:AN$101,LTA!J$107:AN$107)</f>
        <v>0</v>
      </c>
      <c r="U6" s="37">
        <f>SUMPRODUCT(LTA!J6:AN6,LTA!J$102:AN$102,LTA!J$107:AN$107)</f>
        <v>0</v>
      </c>
      <c r="V6" s="66">
        <f>SUMPRODUCT(MTOA!B6:G6,MTOA!B$102:G$102,MTOA!B$107:G$107)</f>
        <v>0</v>
      </c>
      <c r="W6" s="66">
        <f>SUMPRODUCT(MTOA!B6:G6,MTOA!B$101:G$101,MTOA!B$107:G$107)</f>
        <v>0</v>
      </c>
      <c r="X6">
        <v>0</v>
      </c>
      <c r="Y6" s="34">
        <f>IEX!L6</f>
        <v>0</v>
      </c>
      <c r="Z6" s="34">
        <f>IEX!R6</f>
        <v>0</v>
      </c>
      <c r="AA6" s="75">
        <f>STOA!L6</f>
        <v>5.77</v>
      </c>
      <c r="AB6" s="75">
        <f>-STOA!R6</f>
        <v>0</v>
      </c>
      <c r="AC6">
        <f t="shared" si="0"/>
        <v>0.11164783866665068</v>
      </c>
      <c r="AD6">
        <f t="shared" si="1"/>
        <v>8.1585836320985905</v>
      </c>
      <c r="AE6">
        <f>'IDT-1'!D6</f>
        <v>0</v>
      </c>
      <c r="AF6" s="24"/>
      <c r="AG6">
        <f t="shared" si="2"/>
        <v>8.1585836320985905</v>
      </c>
      <c r="AI6" s="34">
        <f>PXIL!L6</f>
        <v>0</v>
      </c>
      <c r="AJ6" s="34">
        <f>PXIL!R6</f>
        <v>0</v>
      </c>
      <c r="AK6" s="34">
        <f>RTM_IEX!L6</f>
        <v>0</v>
      </c>
      <c r="AL6" s="34">
        <f>RTM_IEX!R6</f>
        <v>-2.5</v>
      </c>
      <c r="AM6" s="34">
        <f>RTM_PXI!L6</f>
        <v>0</v>
      </c>
      <c r="AN6" s="34">
        <f>RTM_PXI!R6</f>
        <v>0</v>
      </c>
      <c r="AO6" s="148">
        <f>GDAM_IEX!L6</f>
        <v>0</v>
      </c>
      <c r="AP6" s="148">
        <f>GDAM_IEX!R6</f>
        <v>0</v>
      </c>
      <c r="AQ6" s="148">
        <f>GDAM_PXI!L6</f>
        <v>0</v>
      </c>
      <c r="AR6" s="148">
        <f>GDAM_PXI!R6</f>
        <v>0</v>
      </c>
      <c r="AS6">
        <f>HPX!L6</f>
        <v>0</v>
      </c>
      <c r="AT6">
        <f>HPX!R6</f>
        <v>0</v>
      </c>
    </row>
    <row r="7" spans="1:46">
      <c r="A7" t="s">
        <v>49</v>
      </c>
      <c r="E7">
        <f>GT_NG!R7</f>
        <v>0</v>
      </c>
      <c r="F7">
        <f>GT_Spot!R7</f>
        <v>0</v>
      </c>
      <c r="G7">
        <f>PPCL_NG!R7</f>
        <v>0</v>
      </c>
      <c r="H7">
        <f>PPCL_Spot!R7</f>
        <v>0</v>
      </c>
      <c r="I7">
        <f>Bawana_NG!R7</f>
        <v>5.0002314707652413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SUMPRODUCT(LTA!J7:AN7,LTA!J$101:AN$101,LTA!J$107:AN$107)</f>
        <v>0</v>
      </c>
      <c r="U7" s="37">
        <f>SUMPRODUCT(LTA!J7:AN7,LTA!J$102:AN$102,LTA!J$107:AN$107)</f>
        <v>0</v>
      </c>
      <c r="V7" s="66">
        <f>SUMPRODUCT(MTOA!B7:G7,MTOA!B$102:G$102,MTOA!B$107:G$107)</f>
        <v>0</v>
      </c>
      <c r="W7" s="66">
        <f>SUMPRODUCT(MTOA!B7:G7,MTOA!B$101:G$101,MTOA!B$107:G$107)</f>
        <v>0</v>
      </c>
      <c r="X7">
        <v>0</v>
      </c>
      <c r="Y7" s="34">
        <f>IEX!L7</f>
        <v>0</v>
      </c>
      <c r="Z7" s="34">
        <f>IEX!R7</f>
        <v>0</v>
      </c>
      <c r="AA7" s="75">
        <f>STOA!L7</f>
        <v>5.77</v>
      </c>
      <c r="AB7" s="75">
        <f>-STOA!R7</f>
        <v>0</v>
      </c>
      <c r="AC7">
        <f t="shared" si="0"/>
        <v>0.11164783866665068</v>
      </c>
      <c r="AD7">
        <f t="shared" si="1"/>
        <v>8.1585836320985905</v>
      </c>
      <c r="AE7">
        <f>'IDT-1'!D7</f>
        <v>0</v>
      </c>
      <c r="AF7" s="24"/>
      <c r="AG7">
        <f t="shared" si="2"/>
        <v>8.1585836320985905</v>
      </c>
      <c r="AI7" s="34">
        <f>PXIL!L7</f>
        <v>0</v>
      </c>
      <c r="AJ7" s="34">
        <f>PXIL!R7</f>
        <v>0</v>
      </c>
      <c r="AK7" s="34">
        <f>RTM_IEX!L7</f>
        <v>0</v>
      </c>
      <c r="AL7" s="34">
        <f>RTM_IEX!R7</f>
        <v>-2.5</v>
      </c>
      <c r="AM7" s="34">
        <f>RTM_PXI!L7</f>
        <v>0</v>
      </c>
      <c r="AN7" s="34">
        <f>RTM_PXI!R7</f>
        <v>0</v>
      </c>
      <c r="AO7" s="148">
        <f>GDAM_IEX!L7</f>
        <v>0</v>
      </c>
      <c r="AP7" s="148">
        <f>GDAM_IEX!R7</f>
        <v>0</v>
      </c>
      <c r="AQ7" s="148">
        <f>GDAM_PXI!L7</f>
        <v>0</v>
      </c>
      <c r="AR7" s="148">
        <f>GDAM_PXI!R7</f>
        <v>0</v>
      </c>
      <c r="AS7">
        <f>HPX!L7</f>
        <v>0</v>
      </c>
      <c r="AT7">
        <f>HPX!R7</f>
        <v>0</v>
      </c>
    </row>
    <row r="8" spans="1:46">
      <c r="A8" t="s">
        <v>50</v>
      </c>
      <c r="E8">
        <f>GT_NG!R8</f>
        <v>0</v>
      </c>
      <c r="F8">
        <f>GT_Spot!R8</f>
        <v>0</v>
      </c>
      <c r="G8">
        <f>PPCL_NG!R8</f>
        <v>0</v>
      </c>
      <c r="H8">
        <f>PPCL_Spot!R8</f>
        <v>0</v>
      </c>
      <c r="I8">
        <f>Bawana_NG!R8</f>
        <v>5.0002314707652413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SUMPRODUCT(LTA!J8:AN8,LTA!J$101:AN$101,LTA!J$107:AN$107)</f>
        <v>0</v>
      </c>
      <c r="U8" s="37">
        <f>SUMPRODUCT(LTA!J8:AN8,LTA!J$102:AN$102,LTA!J$107:AN$107)</f>
        <v>0</v>
      </c>
      <c r="V8" s="66">
        <f>SUMPRODUCT(MTOA!B8:G8,MTOA!B$102:G$102,MTOA!B$107:G$107)</f>
        <v>0</v>
      </c>
      <c r="W8" s="66">
        <f>SUMPRODUCT(MTOA!B8:G8,MTOA!B$101:G$101,MTOA!B$107:G$107)</f>
        <v>0</v>
      </c>
      <c r="X8">
        <v>0</v>
      </c>
      <c r="Y8" s="34">
        <f>IEX!L8</f>
        <v>0</v>
      </c>
      <c r="Z8" s="34">
        <f>IEX!R8</f>
        <v>0</v>
      </c>
      <c r="AA8" s="75">
        <f>STOA!L8</f>
        <v>5.77</v>
      </c>
      <c r="AB8" s="75">
        <f>-STOA!R8</f>
        <v>0</v>
      </c>
      <c r="AC8">
        <f t="shared" si="0"/>
        <v>0.11757764907407303</v>
      </c>
      <c r="AD8">
        <f t="shared" si="1"/>
        <v>7.4526538216911673</v>
      </c>
      <c r="AE8">
        <f>'IDT-1'!D8</f>
        <v>0</v>
      </c>
      <c r="AF8" s="24"/>
      <c r="AG8">
        <f t="shared" si="2"/>
        <v>7.4526538216911673</v>
      </c>
      <c r="AI8" s="34">
        <f>PXIL!L8</f>
        <v>0</v>
      </c>
      <c r="AJ8" s="34">
        <f>PXIL!R8</f>
        <v>0</v>
      </c>
      <c r="AK8" s="34">
        <f>RTM_IEX!L8</f>
        <v>0</v>
      </c>
      <c r="AL8" s="34">
        <f>RTM_IEX!R8</f>
        <v>-3.2</v>
      </c>
      <c r="AM8" s="34">
        <f>RTM_PXI!L8</f>
        <v>0</v>
      </c>
      <c r="AN8" s="34">
        <f>RTM_PXI!R8</f>
        <v>0</v>
      </c>
      <c r="AO8" s="148">
        <f>GDAM_IEX!L8</f>
        <v>0</v>
      </c>
      <c r="AP8" s="148">
        <f>GDAM_IEX!R8</f>
        <v>0</v>
      </c>
      <c r="AQ8" s="148">
        <f>GDAM_PXI!L8</f>
        <v>0</v>
      </c>
      <c r="AR8" s="148">
        <f>GDAM_PXI!R8</f>
        <v>0</v>
      </c>
      <c r="AS8">
        <f>HPX!L8</f>
        <v>0</v>
      </c>
      <c r="AT8">
        <f>HPX!R8</f>
        <v>0</v>
      </c>
    </row>
    <row r="9" spans="1:46">
      <c r="A9" t="s">
        <v>51</v>
      </c>
      <c r="E9">
        <f>GT_NG!R9</f>
        <v>0</v>
      </c>
      <c r="F9">
        <f>GT_Spot!R9</f>
        <v>0</v>
      </c>
      <c r="G9">
        <f>PPCL_NG!R9</f>
        <v>0</v>
      </c>
      <c r="H9">
        <f>PPCL_Spot!R9</f>
        <v>0</v>
      </c>
      <c r="I9">
        <f>Bawana_NG!R9</f>
        <v>5.0002314707652413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SUMPRODUCT(LTA!J9:AN9,LTA!J$101:AN$101,LTA!J$107:AN$107)</f>
        <v>0</v>
      </c>
      <c r="U9" s="37">
        <f>SUMPRODUCT(LTA!J9:AN9,LTA!J$102:AN$102,LTA!J$107:AN$107)</f>
        <v>0</v>
      </c>
      <c r="V9" s="66">
        <f>SUMPRODUCT(MTOA!B9:G9,MTOA!B$102:G$102,MTOA!B$107:G$107)</f>
        <v>0</v>
      </c>
      <c r="W9" s="66">
        <f>SUMPRODUCT(MTOA!B9:G9,MTOA!B$101:G$101,MTOA!B$107:G$107)</f>
        <v>0</v>
      </c>
      <c r="X9">
        <v>0</v>
      </c>
      <c r="Y9" s="34">
        <f>IEX!L9</f>
        <v>0</v>
      </c>
      <c r="Z9" s="34">
        <f>IEX!R9</f>
        <v>0</v>
      </c>
      <c r="AA9" s="75">
        <f>STOA!L9</f>
        <v>5.77</v>
      </c>
      <c r="AB9" s="75">
        <f>-STOA!R9</f>
        <v>0</v>
      </c>
      <c r="AC9">
        <f t="shared" si="0"/>
        <v>0.11757764907407303</v>
      </c>
      <c r="AD9">
        <f t="shared" si="1"/>
        <v>7.4526538216911673</v>
      </c>
      <c r="AE9">
        <f>'IDT-1'!D9</f>
        <v>0</v>
      </c>
      <c r="AF9" s="24"/>
      <c r="AG9">
        <f t="shared" si="2"/>
        <v>7.4526538216911673</v>
      </c>
      <c r="AI9" s="34">
        <f>PXIL!L9</f>
        <v>0</v>
      </c>
      <c r="AJ9" s="34">
        <f>PXIL!R9</f>
        <v>0</v>
      </c>
      <c r="AK9" s="34">
        <f>RTM_IEX!L9</f>
        <v>0</v>
      </c>
      <c r="AL9" s="34">
        <f>RTM_IEX!R9</f>
        <v>-3.2</v>
      </c>
      <c r="AM9" s="34">
        <f>RTM_PXI!L9</f>
        <v>0</v>
      </c>
      <c r="AN9" s="34">
        <f>RTM_PXI!R9</f>
        <v>0</v>
      </c>
      <c r="AO9" s="148">
        <f>GDAM_IEX!L9</f>
        <v>0</v>
      </c>
      <c r="AP9" s="148">
        <f>GDAM_IEX!R9</f>
        <v>0</v>
      </c>
      <c r="AQ9" s="148">
        <f>GDAM_PXI!L9</f>
        <v>0</v>
      </c>
      <c r="AR9" s="148">
        <f>GDAM_PXI!R9</f>
        <v>0</v>
      </c>
      <c r="AS9">
        <f>HPX!L9</f>
        <v>0</v>
      </c>
      <c r="AT9">
        <f>HPX!R9</f>
        <v>0</v>
      </c>
    </row>
    <row r="10" spans="1:46">
      <c r="A10" t="s">
        <v>52</v>
      </c>
      <c r="E10">
        <f>GT_NG!R10</f>
        <v>0</v>
      </c>
      <c r="F10">
        <f>GT_Spot!R10</f>
        <v>0</v>
      </c>
      <c r="G10">
        <f>PPCL_NG!R10</f>
        <v>0</v>
      </c>
      <c r="H10">
        <f>PPCL_Spot!R10</f>
        <v>0</v>
      </c>
      <c r="I10">
        <f>Bawana_NG!R10</f>
        <v>5.0002314707652413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SUMPRODUCT(LTA!J10:AN10,LTA!J$101:AN$101,LTA!J$107:AN$107)</f>
        <v>0</v>
      </c>
      <c r="U10" s="37">
        <f>SUMPRODUCT(LTA!J10:AN10,LTA!J$102:AN$102,LTA!J$107:AN$107)</f>
        <v>0</v>
      </c>
      <c r="V10" s="66">
        <f>SUMPRODUCT(MTOA!B10:G10,MTOA!B$102:G$102,MTOA!B$107:G$107)</f>
        <v>0</v>
      </c>
      <c r="W10" s="66">
        <f>SUMPRODUCT(MTOA!B10:G10,MTOA!B$101:G$101,MTOA!B$107:G$107)</f>
        <v>0</v>
      </c>
      <c r="X10">
        <v>0</v>
      </c>
      <c r="Y10" s="34">
        <f>IEX!L10</f>
        <v>0</v>
      </c>
      <c r="Z10" s="34">
        <f>IEX!R10</f>
        <v>0</v>
      </c>
      <c r="AA10" s="75">
        <f>STOA!L10</f>
        <v>5.77</v>
      </c>
      <c r="AB10" s="75">
        <f>-STOA!R10</f>
        <v>0</v>
      </c>
      <c r="AC10">
        <f t="shared" si="0"/>
        <v>0.11757764907407303</v>
      </c>
      <c r="AD10">
        <f t="shared" si="1"/>
        <v>7.4526538216911673</v>
      </c>
      <c r="AE10">
        <f>'IDT-1'!D10</f>
        <v>0</v>
      </c>
      <c r="AF10" s="24"/>
      <c r="AG10">
        <f t="shared" si="2"/>
        <v>7.4526538216911673</v>
      </c>
      <c r="AI10" s="34">
        <f>PXIL!L10</f>
        <v>0</v>
      </c>
      <c r="AJ10" s="34">
        <f>PXIL!R10</f>
        <v>0</v>
      </c>
      <c r="AK10" s="34">
        <f>RTM_IEX!L10</f>
        <v>0</v>
      </c>
      <c r="AL10" s="34">
        <f>RTM_IEX!R10</f>
        <v>-3.2</v>
      </c>
      <c r="AM10" s="34">
        <f>RTM_PXI!L10</f>
        <v>0</v>
      </c>
      <c r="AN10" s="34">
        <f>RTM_PXI!R10</f>
        <v>0</v>
      </c>
      <c r="AO10" s="148">
        <f>GDAM_IEX!L10</f>
        <v>0</v>
      </c>
      <c r="AP10" s="148">
        <f>GDAM_IEX!R10</f>
        <v>0</v>
      </c>
      <c r="AQ10" s="148">
        <f>GDAM_PXI!L10</f>
        <v>0</v>
      </c>
      <c r="AR10" s="148">
        <f>GDAM_PXI!R10</f>
        <v>0</v>
      </c>
      <c r="AS10">
        <f>HPX!L10</f>
        <v>0</v>
      </c>
      <c r="AT10">
        <f>HPX!R10</f>
        <v>0</v>
      </c>
    </row>
    <row r="11" spans="1:46">
      <c r="A11" t="s">
        <v>53</v>
      </c>
      <c r="E11">
        <f>GT_NG!R11</f>
        <v>0</v>
      </c>
      <c r="F11">
        <f>GT_Spot!R11</f>
        <v>0</v>
      </c>
      <c r="G11">
        <f>PPCL_NG!R11</f>
        <v>0</v>
      </c>
      <c r="H11">
        <f>PPCL_Spot!R11</f>
        <v>0</v>
      </c>
      <c r="I11">
        <f>Bawana_NG!R11</f>
        <v>5.0002314707652413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SUMPRODUCT(LTA!J11:AN11,LTA!J$101:AN$101,LTA!J$107:AN$107)</f>
        <v>0</v>
      </c>
      <c r="U11" s="37">
        <f>SUMPRODUCT(LTA!J11:AN11,LTA!J$102:AN$102,LTA!J$107:AN$107)</f>
        <v>0</v>
      </c>
      <c r="V11" s="66">
        <f>SUMPRODUCT(MTOA!B11:G11,MTOA!B$102:G$102,MTOA!B$107:G$107)</f>
        <v>0</v>
      </c>
      <c r="W11" s="66">
        <f>SUMPRODUCT(MTOA!B11:G11,MTOA!B$101:G$101,MTOA!B$107:G$107)</f>
        <v>0</v>
      </c>
      <c r="X11">
        <v>0</v>
      </c>
      <c r="Y11" s="34">
        <f>IEX!L11</f>
        <v>0</v>
      </c>
      <c r="Z11" s="34">
        <f>IEX!R11</f>
        <v>0</v>
      </c>
      <c r="AA11" s="75">
        <f>STOA!L11</f>
        <v>5.77</v>
      </c>
      <c r="AB11" s="75">
        <f>-STOA!R11</f>
        <v>0</v>
      </c>
      <c r="AC11">
        <f t="shared" si="0"/>
        <v>0.11757764907407303</v>
      </c>
      <c r="AD11">
        <f t="shared" si="1"/>
        <v>7.4526538216911673</v>
      </c>
      <c r="AE11">
        <f>'IDT-1'!D11</f>
        <v>0</v>
      </c>
      <c r="AF11" s="24"/>
      <c r="AG11">
        <f t="shared" si="2"/>
        <v>7.4526538216911673</v>
      </c>
      <c r="AI11" s="34">
        <f>PXIL!L11</f>
        <v>0</v>
      </c>
      <c r="AJ11" s="34">
        <f>PXIL!R11</f>
        <v>0</v>
      </c>
      <c r="AK11" s="34">
        <f>RTM_IEX!L11</f>
        <v>0</v>
      </c>
      <c r="AL11" s="34">
        <f>RTM_IEX!R11</f>
        <v>-3.2</v>
      </c>
      <c r="AM11" s="34">
        <f>RTM_PXI!L11</f>
        <v>0</v>
      </c>
      <c r="AN11" s="34">
        <f>RTM_PXI!R11</f>
        <v>0</v>
      </c>
      <c r="AO11" s="148">
        <f>GDAM_IEX!L11</f>
        <v>0</v>
      </c>
      <c r="AP11" s="148">
        <f>GDAM_IEX!R11</f>
        <v>0</v>
      </c>
      <c r="AQ11" s="148">
        <f>GDAM_PXI!L11</f>
        <v>0</v>
      </c>
      <c r="AR11" s="148">
        <f>GDAM_PXI!R11</f>
        <v>0</v>
      </c>
      <c r="AS11">
        <f>HPX!L11</f>
        <v>0</v>
      </c>
      <c r="AT11">
        <f>HPX!R11</f>
        <v>0</v>
      </c>
    </row>
    <row r="12" spans="1:46">
      <c r="A12" t="s">
        <v>54</v>
      </c>
      <c r="E12">
        <f>GT_NG!R12</f>
        <v>0</v>
      </c>
      <c r="F12">
        <f>GT_Spot!R12</f>
        <v>0</v>
      </c>
      <c r="G12">
        <f>PPCL_NG!R12</f>
        <v>0</v>
      </c>
      <c r="H12">
        <f>PPCL_Spot!R12</f>
        <v>0</v>
      </c>
      <c r="I12">
        <f>Bawana_NG!R12</f>
        <v>5.0002314707652413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SUMPRODUCT(LTA!J12:AN12,LTA!J$101:AN$101,LTA!J$107:AN$107)</f>
        <v>0</v>
      </c>
      <c r="U12" s="37">
        <f>SUMPRODUCT(LTA!J12:AN12,LTA!J$102:AN$102,LTA!J$107:AN$107)</f>
        <v>0</v>
      </c>
      <c r="V12" s="66">
        <f>SUMPRODUCT(MTOA!B12:G12,MTOA!B$102:G$102,MTOA!B$107:G$107)</f>
        <v>0</v>
      </c>
      <c r="W12" s="66">
        <f>SUMPRODUCT(MTOA!B12:G12,MTOA!B$101:G$101,MTOA!B$107:G$107)</f>
        <v>0</v>
      </c>
      <c r="X12">
        <v>0</v>
      </c>
      <c r="Y12" s="34">
        <f>IEX!L12</f>
        <v>0</v>
      </c>
      <c r="Z12" s="34">
        <f>IEX!R12</f>
        <v>0</v>
      </c>
      <c r="AA12" s="75">
        <f>STOA!L12</f>
        <v>5.77</v>
      </c>
      <c r="AB12" s="75">
        <f>-STOA!R12</f>
        <v>0</v>
      </c>
      <c r="AC12">
        <f t="shared" si="0"/>
        <v>0.11757764907407303</v>
      </c>
      <c r="AD12">
        <f t="shared" si="1"/>
        <v>7.4526538216911673</v>
      </c>
      <c r="AE12">
        <f>'IDT-1'!D12</f>
        <v>0</v>
      </c>
      <c r="AF12" s="24"/>
      <c r="AG12">
        <f t="shared" si="2"/>
        <v>7.4526538216911673</v>
      </c>
      <c r="AI12" s="34">
        <f>PXIL!L12</f>
        <v>0</v>
      </c>
      <c r="AJ12" s="34">
        <f>PXIL!R12</f>
        <v>0</v>
      </c>
      <c r="AK12" s="34">
        <f>RTM_IEX!L12</f>
        <v>0</v>
      </c>
      <c r="AL12" s="34">
        <f>RTM_IEX!R12</f>
        <v>-3.2</v>
      </c>
      <c r="AM12" s="34">
        <f>RTM_PXI!L12</f>
        <v>0</v>
      </c>
      <c r="AN12" s="34">
        <f>RTM_PXI!R12</f>
        <v>0</v>
      </c>
      <c r="AO12" s="148">
        <f>GDAM_IEX!L12</f>
        <v>0</v>
      </c>
      <c r="AP12" s="148">
        <f>GDAM_IEX!R12</f>
        <v>0</v>
      </c>
      <c r="AQ12" s="148">
        <f>GDAM_PXI!L12</f>
        <v>0</v>
      </c>
      <c r="AR12" s="148">
        <f>GDAM_PXI!R12</f>
        <v>0</v>
      </c>
      <c r="AS12">
        <f>HPX!L12</f>
        <v>0</v>
      </c>
      <c r="AT12">
        <f>HPX!R12</f>
        <v>0</v>
      </c>
    </row>
    <row r="13" spans="1:46">
      <c r="A13" t="s">
        <v>55</v>
      </c>
      <c r="E13">
        <f>GT_NG!R13</f>
        <v>0</v>
      </c>
      <c r="F13">
        <f>GT_Spot!R13</f>
        <v>0</v>
      </c>
      <c r="G13">
        <f>PPCL_NG!R13</f>
        <v>0</v>
      </c>
      <c r="H13">
        <f>PPCL_Spot!R13</f>
        <v>0</v>
      </c>
      <c r="I13">
        <f>Bawana_NG!R13</f>
        <v>5.0002314707652413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SUMPRODUCT(LTA!J13:AN13,LTA!J$101:AN$101,LTA!J$107:AN$107)</f>
        <v>0</v>
      </c>
      <c r="U13" s="37">
        <f>SUMPRODUCT(LTA!J13:AN13,LTA!J$102:AN$102,LTA!J$107:AN$107)</f>
        <v>0</v>
      </c>
      <c r="V13" s="66">
        <f>SUMPRODUCT(MTOA!B13:G13,MTOA!B$102:G$102,MTOA!B$107:G$107)</f>
        <v>0</v>
      </c>
      <c r="W13" s="66">
        <f>SUMPRODUCT(MTOA!B13:G13,MTOA!B$101:G$101,MTOA!B$107:G$107)</f>
        <v>0</v>
      </c>
      <c r="X13">
        <v>0</v>
      </c>
      <c r="Y13" s="34">
        <f>IEX!L13</f>
        <v>0</v>
      </c>
      <c r="Z13" s="34">
        <f>IEX!R13</f>
        <v>0</v>
      </c>
      <c r="AA13" s="75">
        <f>STOA!L13</f>
        <v>5.77</v>
      </c>
      <c r="AB13" s="75">
        <f>-STOA!R13</f>
        <v>0</v>
      </c>
      <c r="AC13">
        <f t="shared" si="0"/>
        <v>0.11757764907407303</v>
      </c>
      <c r="AD13">
        <f t="shared" si="1"/>
        <v>7.4526538216911673</v>
      </c>
      <c r="AE13">
        <f>'IDT-1'!D13</f>
        <v>0</v>
      </c>
      <c r="AF13" s="24"/>
      <c r="AG13">
        <f t="shared" si="2"/>
        <v>7.4526538216911673</v>
      </c>
      <c r="AI13" s="34">
        <f>PXIL!L13</f>
        <v>0</v>
      </c>
      <c r="AJ13" s="34">
        <f>PXIL!R13</f>
        <v>0</v>
      </c>
      <c r="AK13" s="34">
        <f>RTM_IEX!L13</f>
        <v>0</v>
      </c>
      <c r="AL13" s="34">
        <f>RTM_IEX!R13</f>
        <v>-3.2</v>
      </c>
      <c r="AM13" s="34">
        <f>RTM_PXI!L13</f>
        <v>0</v>
      </c>
      <c r="AN13" s="34">
        <f>RTM_PXI!R13</f>
        <v>0</v>
      </c>
      <c r="AO13" s="148">
        <f>GDAM_IEX!L13</f>
        <v>0</v>
      </c>
      <c r="AP13" s="148">
        <f>GDAM_IEX!R13</f>
        <v>0</v>
      </c>
      <c r="AQ13" s="148">
        <f>GDAM_PXI!L13</f>
        <v>0</v>
      </c>
      <c r="AR13" s="148">
        <f>GDAM_PXI!R13</f>
        <v>0</v>
      </c>
      <c r="AS13">
        <f>HPX!L13</f>
        <v>0</v>
      </c>
      <c r="AT13">
        <f>HPX!R13</f>
        <v>0</v>
      </c>
    </row>
    <row r="14" spans="1:46">
      <c r="A14" t="s">
        <v>56</v>
      </c>
      <c r="E14">
        <f>GT_NG!R14</f>
        <v>0</v>
      </c>
      <c r="F14">
        <f>GT_Spot!R14</f>
        <v>0</v>
      </c>
      <c r="G14">
        <f>PPCL_NG!R14</f>
        <v>0</v>
      </c>
      <c r="H14">
        <f>PPCL_Spot!R14</f>
        <v>0</v>
      </c>
      <c r="I14">
        <f>Bawana_NG!R14</f>
        <v>5.0002314707652413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SUMPRODUCT(LTA!J14:AN14,LTA!J$101:AN$101,LTA!J$107:AN$107)</f>
        <v>0</v>
      </c>
      <c r="U14" s="37">
        <f>SUMPRODUCT(LTA!J14:AN14,LTA!J$102:AN$102,LTA!J$107:AN$107)</f>
        <v>0</v>
      </c>
      <c r="V14" s="66">
        <f>SUMPRODUCT(MTOA!B14:G14,MTOA!B$102:G$102,MTOA!B$107:G$107)</f>
        <v>0</v>
      </c>
      <c r="W14" s="66">
        <f>SUMPRODUCT(MTOA!B14:G14,MTOA!B$101:G$101,MTOA!B$107:G$107)</f>
        <v>0</v>
      </c>
      <c r="X14">
        <v>0</v>
      </c>
      <c r="Y14" s="34">
        <f>IEX!L14</f>
        <v>0</v>
      </c>
      <c r="Z14" s="34">
        <f>IEX!R14</f>
        <v>0</v>
      </c>
      <c r="AA14" s="75">
        <f>STOA!L14</f>
        <v>5.77</v>
      </c>
      <c r="AB14" s="75">
        <f>-STOA!R14</f>
        <v>0</v>
      </c>
      <c r="AC14">
        <f t="shared" si="0"/>
        <v>0.11757764907407303</v>
      </c>
      <c r="AD14">
        <f t="shared" si="1"/>
        <v>7.4526538216911673</v>
      </c>
      <c r="AE14">
        <f>'IDT-1'!D14</f>
        <v>0</v>
      </c>
      <c r="AF14" s="24"/>
      <c r="AG14">
        <f t="shared" si="2"/>
        <v>7.4526538216911673</v>
      </c>
      <c r="AI14" s="34">
        <f>PXIL!L14</f>
        <v>0</v>
      </c>
      <c r="AJ14" s="34">
        <f>PXIL!R14</f>
        <v>0</v>
      </c>
      <c r="AK14" s="34">
        <f>RTM_IEX!L14</f>
        <v>0</v>
      </c>
      <c r="AL14" s="34">
        <f>RTM_IEX!R14</f>
        <v>-3.2</v>
      </c>
      <c r="AM14" s="34">
        <f>RTM_PXI!L14</f>
        <v>0</v>
      </c>
      <c r="AN14" s="34">
        <f>RTM_PXI!R14</f>
        <v>0</v>
      </c>
      <c r="AO14" s="148">
        <f>GDAM_IEX!L14</f>
        <v>0</v>
      </c>
      <c r="AP14" s="148">
        <f>GDAM_IEX!R14</f>
        <v>0</v>
      </c>
      <c r="AQ14" s="148">
        <f>GDAM_PXI!L14</f>
        <v>0</v>
      </c>
      <c r="AR14" s="148">
        <f>GDAM_PXI!R14</f>
        <v>0</v>
      </c>
      <c r="AS14">
        <f>HPX!L14</f>
        <v>0</v>
      </c>
      <c r="AT14">
        <f>HPX!R14</f>
        <v>0</v>
      </c>
    </row>
    <row r="15" spans="1:46">
      <c r="A15" t="s">
        <v>57</v>
      </c>
      <c r="E15">
        <f>GT_NG!R15</f>
        <v>0</v>
      </c>
      <c r="F15">
        <f>GT_Spot!R15</f>
        <v>0</v>
      </c>
      <c r="G15">
        <f>PPCL_NG!R15</f>
        <v>0</v>
      </c>
      <c r="H15">
        <f>PPCL_Spot!R15</f>
        <v>0</v>
      </c>
      <c r="I15">
        <f>Bawana_NG!R15</f>
        <v>5.0002314707652413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SUMPRODUCT(LTA!J15:AN15,LTA!J$101:AN$101,LTA!J$107:AN$107)</f>
        <v>0</v>
      </c>
      <c r="U15" s="37">
        <f>SUMPRODUCT(LTA!J15:AN15,LTA!J$102:AN$102,LTA!J$107:AN$107)</f>
        <v>0</v>
      </c>
      <c r="V15" s="66">
        <f>SUMPRODUCT(MTOA!B15:G15,MTOA!B$102:G$102,MTOA!B$107:G$107)</f>
        <v>0</v>
      </c>
      <c r="W15" s="66">
        <f>SUMPRODUCT(MTOA!B15:G15,MTOA!B$101:G$101,MTOA!B$107:G$107)</f>
        <v>0</v>
      </c>
      <c r="X15">
        <v>0</v>
      </c>
      <c r="Y15" s="34">
        <f>IEX!L15</f>
        <v>0</v>
      </c>
      <c r="Z15" s="34">
        <f>IEX!R15</f>
        <v>0</v>
      </c>
      <c r="AA15" s="75">
        <f>STOA!L15</f>
        <v>5.77</v>
      </c>
      <c r="AB15" s="75">
        <f>-STOA!R15</f>
        <v>0</v>
      </c>
      <c r="AC15">
        <f t="shared" si="0"/>
        <v>0.11757764907407303</v>
      </c>
      <c r="AD15">
        <f t="shared" si="1"/>
        <v>7.4526538216911673</v>
      </c>
      <c r="AE15">
        <f>'IDT-1'!D15</f>
        <v>0</v>
      </c>
      <c r="AF15" s="24"/>
      <c r="AG15">
        <f t="shared" si="2"/>
        <v>7.4526538216911673</v>
      </c>
      <c r="AI15" s="34">
        <f>PXIL!L15</f>
        <v>0</v>
      </c>
      <c r="AJ15" s="34">
        <f>PXIL!R15</f>
        <v>0</v>
      </c>
      <c r="AK15" s="34">
        <f>RTM_IEX!L15</f>
        <v>0</v>
      </c>
      <c r="AL15" s="34">
        <f>RTM_IEX!R15</f>
        <v>-3.2</v>
      </c>
      <c r="AM15" s="34">
        <f>RTM_PXI!L15</f>
        <v>0</v>
      </c>
      <c r="AN15" s="34">
        <f>RTM_PXI!R15</f>
        <v>0</v>
      </c>
      <c r="AO15" s="148">
        <f>GDAM_IEX!L15</f>
        <v>0</v>
      </c>
      <c r="AP15" s="148">
        <f>GDAM_IEX!R15</f>
        <v>0</v>
      </c>
      <c r="AQ15" s="148">
        <f>GDAM_PXI!L15</f>
        <v>0</v>
      </c>
      <c r="AR15" s="148">
        <f>GDAM_PXI!R15</f>
        <v>0</v>
      </c>
      <c r="AS15">
        <f>HPX!L15</f>
        <v>0</v>
      </c>
      <c r="AT15">
        <f>HPX!R15</f>
        <v>0</v>
      </c>
    </row>
    <row r="16" spans="1:46">
      <c r="A16" t="s">
        <v>58</v>
      </c>
      <c r="E16">
        <f>GT_NG!R16</f>
        <v>0</v>
      </c>
      <c r="F16">
        <f>GT_Spot!R16</f>
        <v>0</v>
      </c>
      <c r="G16">
        <f>PPCL_NG!R16</f>
        <v>0</v>
      </c>
      <c r="H16">
        <f>PPCL_Spot!R16</f>
        <v>0</v>
      </c>
      <c r="I16">
        <f>Bawana_NG!R16</f>
        <v>5.0002314707652413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SUMPRODUCT(LTA!J16:AN16,LTA!J$101:AN$101,LTA!J$107:AN$107)</f>
        <v>0</v>
      </c>
      <c r="U16" s="37">
        <f>SUMPRODUCT(LTA!J16:AN16,LTA!J$102:AN$102,LTA!J$107:AN$107)</f>
        <v>0</v>
      </c>
      <c r="V16" s="66">
        <f>SUMPRODUCT(MTOA!B16:G16,MTOA!B$102:G$102,MTOA!B$107:G$107)</f>
        <v>0</v>
      </c>
      <c r="W16" s="66">
        <f>SUMPRODUCT(MTOA!B16:G16,MTOA!B$101:G$101,MTOA!B$107:G$107)</f>
        <v>0</v>
      </c>
      <c r="X16">
        <v>0</v>
      </c>
      <c r="Y16" s="34">
        <f>IEX!L16</f>
        <v>0</v>
      </c>
      <c r="Z16" s="34">
        <f>IEX!R16</f>
        <v>0</v>
      </c>
      <c r="AA16" s="75">
        <f>STOA!L16</f>
        <v>5.77</v>
      </c>
      <c r="AB16" s="75">
        <f>-STOA!R16</f>
        <v>0</v>
      </c>
      <c r="AC16">
        <f t="shared" si="0"/>
        <v>0.11757764907407303</v>
      </c>
      <c r="AD16">
        <f t="shared" si="1"/>
        <v>7.4526538216911673</v>
      </c>
      <c r="AE16">
        <f>'IDT-1'!D16</f>
        <v>0</v>
      </c>
      <c r="AF16" s="24"/>
      <c r="AG16">
        <f t="shared" si="2"/>
        <v>7.4526538216911673</v>
      </c>
      <c r="AI16" s="34">
        <f>PXIL!L16</f>
        <v>0</v>
      </c>
      <c r="AJ16" s="34">
        <f>PXIL!R16</f>
        <v>0</v>
      </c>
      <c r="AK16" s="34">
        <f>RTM_IEX!L16</f>
        <v>0</v>
      </c>
      <c r="AL16" s="34">
        <f>RTM_IEX!R16</f>
        <v>-3.2</v>
      </c>
      <c r="AM16" s="34">
        <f>RTM_PXI!L16</f>
        <v>0</v>
      </c>
      <c r="AN16" s="34">
        <f>RTM_PXI!R16</f>
        <v>0</v>
      </c>
      <c r="AO16" s="148">
        <f>GDAM_IEX!L16</f>
        <v>0</v>
      </c>
      <c r="AP16" s="148">
        <f>GDAM_IEX!R16</f>
        <v>0</v>
      </c>
      <c r="AQ16" s="148">
        <f>GDAM_PXI!L16</f>
        <v>0</v>
      </c>
      <c r="AR16" s="148">
        <f>GDAM_PXI!R16</f>
        <v>0</v>
      </c>
      <c r="AS16">
        <f>HPX!L16</f>
        <v>0</v>
      </c>
      <c r="AT16">
        <f>HPX!R16</f>
        <v>0</v>
      </c>
    </row>
    <row r="17" spans="1:46">
      <c r="A17" t="s">
        <v>59</v>
      </c>
      <c r="E17">
        <f>GT_NG!R17</f>
        <v>0</v>
      </c>
      <c r="F17">
        <f>GT_Spot!R17</f>
        <v>0</v>
      </c>
      <c r="G17">
        <f>PPCL_NG!R17</f>
        <v>0</v>
      </c>
      <c r="H17">
        <f>PPCL_Spot!R17</f>
        <v>0</v>
      </c>
      <c r="I17">
        <f>Bawana_NG!R17</f>
        <v>5.0002314707652413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SUMPRODUCT(LTA!J17:AN17,LTA!J$101:AN$101,LTA!J$107:AN$107)</f>
        <v>0</v>
      </c>
      <c r="U17" s="37">
        <f>SUMPRODUCT(LTA!J17:AN17,LTA!J$102:AN$102,LTA!J$107:AN$107)</f>
        <v>0</v>
      </c>
      <c r="V17" s="66">
        <f>SUMPRODUCT(MTOA!B17:G17,MTOA!B$102:G$102,MTOA!B$107:G$107)</f>
        <v>0</v>
      </c>
      <c r="W17" s="66">
        <f>SUMPRODUCT(MTOA!B17:G17,MTOA!B$101:G$101,MTOA!B$107:G$107)</f>
        <v>0</v>
      </c>
      <c r="X17">
        <v>0</v>
      </c>
      <c r="Y17" s="34">
        <f>IEX!L17</f>
        <v>0</v>
      </c>
      <c r="Z17" s="34">
        <f>IEX!R17</f>
        <v>0</v>
      </c>
      <c r="AA17" s="75">
        <f>STOA!L17</f>
        <v>5.77</v>
      </c>
      <c r="AB17" s="75">
        <f>-STOA!R17</f>
        <v>0</v>
      </c>
      <c r="AC17">
        <f t="shared" si="0"/>
        <v>0.11757764907407303</v>
      </c>
      <c r="AD17">
        <f t="shared" si="1"/>
        <v>7.4526538216911673</v>
      </c>
      <c r="AE17">
        <f>'IDT-1'!D17</f>
        <v>0</v>
      </c>
      <c r="AF17" s="24"/>
      <c r="AG17">
        <f t="shared" si="2"/>
        <v>7.4526538216911673</v>
      </c>
      <c r="AI17" s="34">
        <f>PXIL!L17</f>
        <v>0</v>
      </c>
      <c r="AJ17" s="34">
        <f>PXIL!R17</f>
        <v>0</v>
      </c>
      <c r="AK17" s="34">
        <f>RTM_IEX!L17</f>
        <v>0</v>
      </c>
      <c r="AL17" s="34">
        <f>RTM_IEX!R17</f>
        <v>-3.2</v>
      </c>
      <c r="AM17" s="34">
        <f>RTM_PXI!L17</f>
        <v>0</v>
      </c>
      <c r="AN17" s="34">
        <f>RTM_PXI!R17</f>
        <v>0</v>
      </c>
      <c r="AO17" s="148">
        <f>GDAM_IEX!L17</f>
        <v>0</v>
      </c>
      <c r="AP17" s="148">
        <f>GDAM_IEX!R17</f>
        <v>0</v>
      </c>
      <c r="AQ17" s="148">
        <f>GDAM_PXI!L17</f>
        <v>0</v>
      </c>
      <c r="AR17" s="148">
        <f>GDAM_PXI!R17</f>
        <v>0</v>
      </c>
      <c r="AS17">
        <f>HPX!L17</f>
        <v>0</v>
      </c>
      <c r="AT17">
        <f>HPX!R17</f>
        <v>0</v>
      </c>
    </row>
    <row r="18" spans="1:46">
      <c r="A18" t="s">
        <v>60</v>
      </c>
      <c r="E18">
        <f>GT_NG!R18</f>
        <v>0</v>
      </c>
      <c r="F18">
        <f>GT_Spot!R18</f>
        <v>0</v>
      </c>
      <c r="G18">
        <f>PPCL_NG!R18</f>
        <v>0</v>
      </c>
      <c r="H18">
        <f>PPCL_Spot!R18</f>
        <v>0</v>
      </c>
      <c r="I18">
        <f>Bawana_NG!R18</f>
        <v>5.0002314707652413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SUMPRODUCT(LTA!J18:AN18,LTA!J$101:AN$101,LTA!J$107:AN$107)</f>
        <v>0</v>
      </c>
      <c r="U18" s="37">
        <f>SUMPRODUCT(LTA!J18:AN18,LTA!J$102:AN$102,LTA!J$107:AN$107)</f>
        <v>0</v>
      </c>
      <c r="V18" s="66">
        <f>SUMPRODUCT(MTOA!B18:G18,MTOA!B$102:G$102,MTOA!B$107:G$107)</f>
        <v>0</v>
      </c>
      <c r="W18" s="66">
        <f>SUMPRODUCT(MTOA!B18:G18,MTOA!B$101:G$101,MTOA!B$107:G$107)</f>
        <v>0</v>
      </c>
      <c r="X18">
        <v>0</v>
      </c>
      <c r="Y18" s="34">
        <f>IEX!L18</f>
        <v>0</v>
      </c>
      <c r="Z18" s="34">
        <f>IEX!R18</f>
        <v>0</v>
      </c>
      <c r="AA18" s="75">
        <f>STOA!L18</f>
        <v>5.77</v>
      </c>
      <c r="AB18" s="75">
        <f>-STOA!R18</f>
        <v>0</v>
      </c>
      <c r="AC18">
        <f t="shared" si="0"/>
        <v>0.11757764907407303</v>
      </c>
      <c r="AD18">
        <f t="shared" si="1"/>
        <v>7.4526538216911673</v>
      </c>
      <c r="AE18">
        <f>'IDT-1'!D18</f>
        <v>0</v>
      </c>
      <c r="AF18" s="24"/>
      <c r="AG18">
        <f t="shared" si="2"/>
        <v>7.4526538216911673</v>
      </c>
      <c r="AI18" s="34">
        <f>PXIL!L18</f>
        <v>0</v>
      </c>
      <c r="AJ18" s="34">
        <f>PXIL!R18</f>
        <v>0</v>
      </c>
      <c r="AK18" s="34">
        <f>RTM_IEX!L18</f>
        <v>0</v>
      </c>
      <c r="AL18" s="34">
        <f>RTM_IEX!R18</f>
        <v>-3.2</v>
      </c>
      <c r="AM18" s="34">
        <f>RTM_PXI!L18</f>
        <v>0</v>
      </c>
      <c r="AN18" s="34">
        <f>RTM_PXI!R18</f>
        <v>0</v>
      </c>
      <c r="AO18" s="148">
        <f>GDAM_IEX!L18</f>
        <v>0</v>
      </c>
      <c r="AP18" s="148">
        <f>GDAM_IEX!R18</f>
        <v>0</v>
      </c>
      <c r="AQ18" s="148">
        <f>GDAM_PXI!L18</f>
        <v>0</v>
      </c>
      <c r="AR18" s="148">
        <f>GDAM_PXI!R18</f>
        <v>0</v>
      </c>
      <c r="AS18">
        <f>HPX!L18</f>
        <v>0</v>
      </c>
      <c r="AT18">
        <f>HPX!R18</f>
        <v>0</v>
      </c>
    </row>
    <row r="19" spans="1:46">
      <c r="A19" t="s">
        <v>61</v>
      </c>
      <c r="E19">
        <f>GT_NG!R19</f>
        <v>0</v>
      </c>
      <c r="F19">
        <f>GT_Spot!R19</f>
        <v>0</v>
      </c>
      <c r="G19">
        <f>PPCL_NG!R19</f>
        <v>0</v>
      </c>
      <c r="H19">
        <f>PPCL_Spot!R19</f>
        <v>0</v>
      </c>
      <c r="I19">
        <f>Bawana_NG!R19</f>
        <v>5.0002314707652413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SUMPRODUCT(LTA!J19:AN19,LTA!J$101:AN$101,LTA!J$107:AN$107)</f>
        <v>0</v>
      </c>
      <c r="U19" s="37">
        <f>SUMPRODUCT(LTA!J19:AN19,LTA!J$102:AN$102,LTA!J$107:AN$107)</f>
        <v>0</v>
      </c>
      <c r="V19" s="66">
        <f>SUMPRODUCT(MTOA!B19:G19,MTOA!B$102:G$102,MTOA!B$107:G$107)</f>
        <v>0</v>
      </c>
      <c r="W19" s="66">
        <f>SUMPRODUCT(MTOA!B19:G19,MTOA!B$101:G$101,MTOA!B$107:G$107)</f>
        <v>0</v>
      </c>
      <c r="X19">
        <v>0</v>
      </c>
      <c r="Y19" s="34">
        <f>IEX!L19</f>
        <v>0</v>
      </c>
      <c r="Z19" s="34">
        <f>IEX!R19</f>
        <v>0</v>
      </c>
      <c r="AA19" s="75">
        <f>STOA!L19</f>
        <v>5.77</v>
      </c>
      <c r="AB19" s="75">
        <f>-STOA!R19</f>
        <v>0</v>
      </c>
      <c r="AC19">
        <f t="shared" si="0"/>
        <v>0.11757764907407303</v>
      </c>
      <c r="AD19">
        <f t="shared" si="1"/>
        <v>7.4526538216911673</v>
      </c>
      <c r="AE19">
        <f>'IDT-1'!D19</f>
        <v>0</v>
      </c>
      <c r="AF19" s="24"/>
      <c r="AG19">
        <f t="shared" si="2"/>
        <v>7.4526538216911673</v>
      </c>
      <c r="AI19" s="34">
        <f>PXIL!L19</f>
        <v>0</v>
      </c>
      <c r="AJ19" s="34">
        <f>PXIL!R19</f>
        <v>0</v>
      </c>
      <c r="AK19" s="34">
        <f>RTM_IEX!L19</f>
        <v>0</v>
      </c>
      <c r="AL19" s="34">
        <f>RTM_IEX!R19</f>
        <v>-3.2</v>
      </c>
      <c r="AM19" s="34">
        <f>RTM_PXI!L19</f>
        <v>0</v>
      </c>
      <c r="AN19" s="34">
        <f>RTM_PXI!R19</f>
        <v>0</v>
      </c>
      <c r="AO19" s="148">
        <f>GDAM_IEX!L19</f>
        <v>0</v>
      </c>
      <c r="AP19" s="148">
        <f>GDAM_IEX!R19</f>
        <v>0</v>
      </c>
      <c r="AQ19" s="148">
        <f>GDAM_PXI!L19</f>
        <v>0</v>
      </c>
      <c r="AR19" s="148">
        <f>GDAM_PXI!R19</f>
        <v>0</v>
      </c>
      <c r="AS19">
        <f>HPX!L19</f>
        <v>0</v>
      </c>
      <c r="AT19">
        <f>HPX!R19</f>
        <v>0</v>
      </c>
    </row>
    <row r="20" spans="1:46">
      <c r="A20" t="s">
        <v>62</v>
      </c>
      <c r="E20">
        <f>GT_NG!R20</f>
        <v>0</v>
      </c>
      <c r="F20">
        <f>GT_Spot!R20</f>
        <v>0</v>
      </c>
      <c r="G20">
        <f>PPCL_NG!R20</f>
        <v>0</v>
      </c>
      <c r="H20">
        <f>PPCL_Spot!R20</f>
        <v>0</v>
      </c>
      <c r="I20">
        <f>Bawana_NG!R20</f>
        <v>5.0002314707652413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SUMPRODUCT(LTA!J20:AN20,LTA!J$101:AN$101,LTA!J$107:AN$107)</f>
        <v>0</v>
      </c>
      <c r="U20" s="37">
        <f>SUMPRODUCT(LTA!J20:AN20,LTA!J$102:AN$102,LTA!J$107:AN$107)</f>
        <v>0</v>
      </c>
      <c r="V20" s="66">
        <f>SUMPRODUCT(MTOA!B20:G20,MTOA!B$102:G$102,MTOA!B$107:G$107)</f>
        <v>0</v>
      </c>
      <c r="W20" s="66">
        <f>SUMPRODUCT(MTOA!B20:G20,MTOA!B$101:G$101,MTOA!B$107:G$107)</f>
        <v>0</v>
      </c>
      <c r="X20">
        <v>0</v>
      </c>
      <c r="Y20" s="34">
        <f>IEX!L20</f>
        <v>0</v>
      </c>
      <c r="Z20" s="34">
        <f>IEX!R20</f>
        <v>0</v>
      </c>
      <c r="AA20" s="75">
        <f>STOA!L20</f>
        <v>5.77</v>
      </c>
      <c r="AB20" s="75">
        <f>-STOA!R20</f>
        <v>0</v>
      </c>
      <c r="AC20">
        <f t="shared" si="0"/>
        <v>0.11164783866665068</v>
      </c>
      <c r="AD20">
        <f t="shared" si="1"/>
        <v>8.1585836320985905</v>
      </c>
      <c r="AE20">
        <f>'IDT-1'!D20</f>
        <v>0</v>
      </c>
      <c r="AF20" s="24"/>
      <c r="AG20">
        <f t="shared" si="2"/>
        <v>8.1585836320985905</v>
      </c>
      <c r="AI20" s="34">
        <f>PXIL!L20</f>
        <v>0</v>
      </c>
      <c r="AJ20" s="34">
        <f>PXIL!R20</f>
        <v>0</v>
      </c>
      <c r="AK20" s="34">
        <f>RTM_IEX!L20</f>
        <v>0</v>
      </c>
      <c r="AL20" s="34">
        <f>RTM_IEX!R20</f>
        <v>-2.5</v>
      </c>
      <c r="AM20" s="34">
        <f>RTM_PXI!L20</f>
        <v>0</v>
      </c>
      <c r="AN20" s="34">
        <f>RTM_PXI!R20</f>
        <v>0</v>
      </c>
      <c r="AO20" s="148">
        <f>GDAM_IEX!L20</f>
        <v>0</v>
      </c>
      <c r="AP20" s="148">
        <f>GDAM_IEX!R20</f>
        <v>0</v>
      </c>
      <c r="AQ20" s="148">
        <f>GDAM_PXI!L20</f>
        <v>0</v>
      </c>
      <c r="AR20" s="148">
        <f>GDAM_PXI!R20</f>
        <v>0</v>
      </c>
      <c r="AS20">
        <f>HPX!L20</f>
        <v>0</v>
      </c>
      <c r="AT20">
        <f>HPX!R20</f>
        <v>0</v>
      </c>
    </row>
    <row r="21" spans="1:46">
      <c r="A21" t="s">
        <v>63</v>
      </c>
      <c r="E21">
        <f>GT_NG!R21</f>
        <v>0</v>
      </c>
      <c r="F21">
        <f>GT_Spot!R21</f>
        <v>0</v>
      </c>
      <c r="G21">
        <f>PPCL_NG!R21</f>
        <v>0</v>
      </c>
      <c r="H21">
        <f>PPCL_Spot!R21</f>
        <v>0</v>
      </c>
      <c r="I21">
        <f>Bawana_NG!R21</f>
        <v>5.0002314707652413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SUMPRODUCT(LTA!J21:AN21,LTA!J$101:AN$101,LTA!J$107:AN$107)</f>
        <v>0</v>
      </c>
      <c r="U21" s="37">
        <f>SUMPRODUCT(LTA!J21:AN21,LTA!J$102:AN$102,LTA!J$107:AN$107)</f>
        <v>0</v>
      </c>
      <c r="V21" s="66">
        <f>SUMPRODUCT(MTOA!B21:G21,MTOA!B$102:G$102,MTOA!B$107:G$107)</f>
        <v>0</v>
      </c>
      <c r="W21" s="66">
        <f>SUMPRODUCT(MTOA!B21:G21,MTOA!B$101:G$101,MTOA!B$107:G$107)</f>
        <v>0</v>
      </c>
      <c r="X21">
        <v>0</v>
      </c>
      <c r="Y21" s="34">
        <f>IEX!L21</f>
        <v>0</v>
      </c>
      <c r="Z21" s="34">
        <f>IEX!R21</f>
        <v>0</v>
      </c>
      <c r="AA21" s="75">
        <f>STOA!L21</f>
        <v>5.77</v>
      </c>
      <c r="AB21" s="75">
        <f>-STOA!R21</f>
        <v>0</v>
      </c>
      <c r="AC21">
        <f t="shared" si="0"/>
        <v>0.11164783866665068</v>
      </c>
      <c r="AD21">
        <f t="shared" si="1"/>
        <v>8.1585836320985905</v>
      </c>
      <c r="AE21">
        <f>'IDT-1'!D21</f>
        <v>0</v>
      </c>
      <c r="AF21" s="24"/>
      <c r="AG21">
        <f t="shared" si="2"/>
        <v>8.1585836320985905</v>
      </c>
      <c r="AI21" s="34">
        <f>PXIL!L21</f>
        <v>0</v>
      </c>
      <c r="AJ21" s="34">
        <f>PXIL!R21</f>
        <v>0</v>
      </c>
      <c r="AK21" s="34">
        <f>RTM_IEX!L21</f>
        <v>0</v>
      </c>
      <c r="AL21" s="34">
        <f>RTM_IEX!R21</f>
        <v>-2.5</v>
      </c>
      <c r="AM21" s="34">
        <f>RTM_PXI!L21</f>
        <v>0</v>
      </c>
      <c r="AN21" s="34">
        <f>RTM_PXI!R21</f>
        <v>0</v>
      </c>
      <c r="AO21" s="148">
        <f>GDAM_IEX!L21</f>
        <v>0</v>
      </c>
      <c r="AP21" s="148">
        <f>GDAM_IEX!R21</f>
        <v>0</v>
      </c>
      <c r="AQ21" s="148">
        <f>GDAM_PXI!L21</f>
        <v>0</v>
      </c>
      <c r="AR21" s="148">
        <f>GDAM_PXI!R21</f>
        <v>0</v>
      </c>
      <c r="AS21">
        <f>HPX!L21</f>
        <v>0</v>
      </c>
      <c r="AT21">
        <f>HPX!R21</f>
        <v>0</v>
      </c>
    </row>
    <row r="22" spans="1:46">
      <c r="A22" t="s">
        <v>64</v>
      </c>
      <c r="E22">
        <f>GT_NG!R22</f>
        <v>0</v>
      </c>
      <c r="F22">
        <f>GT_Spot!R22</f>
        <v>0</v>
      </c>
      <c r="G22">
        <f>PPCL_NG!R22</f>
        <v>0</v>
      </c>
      <c r="H22">
        <f>PPCL_Spot!R22</f>
        <v>0</v>
      </c>
      <c r="I22">
        <f>Bawana_NG!R22</f>
        <v>5.0002314707652413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SUMPRODUCT(LTA!J22:AN22,LTA!J$101:AN$101,LTA!J$107:AN$107)</f>
        <v>0</v>
      </c>
      <c r="U22" s="37">
        <f>SUMPRODUCT(LTA!J22:AN22,LTA!J$102:AN$102,LTA!J$107:AN$107)</f>
        <v>0</v>
      </c>
      <c r="V22" s="66">
        <f>SUMPRODUCT(MTOA!B22:G22,MTOA!B$102:G$102,MTOA!B$107:G$107)</f>
        <v>0</v>
      </c>
      <c r="W22" s="66">
        <f>SUMPRODUCT(MTOA!B22:G22,MTOA!B$101:G$101,MTOA!B$107:G$107)</f>
        <v>0</v>
      </c>
      <c r="X22">
        <v>0</v>
      </c>
      <c r="Y22" s="34">
        <f>IEX!L22</f>
        <v>0</v>
      </c>
      <c r="Z22" s="34">
        <f>IEX!R22</f>
        <v>0</v>
      </c>
      <c r="AA22" s="75">
        <f>STOA!L22</f>
        <v>5.77</v>
      </c>
      <c r="AB22" s="75">
        <f>-STOA!R22</f>
        <v>0</v>
      </c>
      <c r="AC22">
        <f t="shared" si="0"/>
        <v>0.10063533362429489</v>
      </c>
      <c r="AD22">
        <f t="shared" si="1"/>
        <v>9.4695961371409467</v>
      </c>
      <c r="AE22">
        <f>'IDT-1'!D22</f>
        <v>0</v>
      </c>
      <c r="AF22" s="24"/>
      <c r="AG22">
        <f t="shared" si="2"/>
        <v>9.4695961371409467</v>
      </c>
      <c r="AI22" s="34">
        <f>PXIL!L22</f>
        <v>0</v>
      </c>
      <c r="AJ22" s="34">
        <f>PXIL!R22</f>
        <v>0</v>
      </c>
      <c r="AK22" s="34">
        <f>RTM_IEX!L22</f>
        <v>0</v>
      </c>
      <c r="AL22" s="34">
        <f>RTM_IEX!R22</f>
        <v>-1.2</v>
      </c>
      <c r="AM22" s="34">
        <f>RTM_PXI!L22</f>
        <v>0</v>
      </c>
      <c r="AN22" s="34">
        <f>RTM_PXI!R22</f>
        <v>0</v>
      </c>
      <c r="AO22" s="148">
        <f>GDAM_IEX!L22</f>
        <v>0</v>
      </c>
      <c r="AP22" s="148">
        <f>GDAM_IEX!R22</f>
        <v>0</v>
      </c>
      <c r="AQ22" s="148">
        <f>GDAM_PXI!L22</f>
        <v>0</v>
      </c>
      <c r="AR22" s="148">
        <f>GDAM_PXI!R22</f>
        <v>0</v>
      </c>
      <c r="AS22">
        <f>HPX!L22</f>
        <v>0</v>
      </c>
      <c r="AT22">
        <f>HPX!R22</f>
        <v>0</v>
      </c>
    </row>
    <row r="23" spans="1:46">
      <c r="A23" t="s">
        <v>65</v>
      </c>
      <c r="E23">
        <f>GT_NG!R23</f>
        <v>0</v>
      </c>
      <c r="F23">
        <f>GT_Spot!R23</f>
        <v>0</v>
      </c>
      <c r="G23">
        <f>PPCL_NG!R23</f>
        <v>0</v>
      </c>
      <c r="H23">
        <f>PPCL_Spot!R23</f>
        <v>0</v>
      </c>
      <c r="I23">
        <f>Bawana_NG!R23</f>
        <v>5.0002314707652413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SUMPRODUCT(LTA!J23:AN23,LTA!J$101:AN$101,LTA!J$107:AN$107)</f>
        <v>0</v>
      </c>
      <c r="U23" s="37">
        <f>SUMPRODUCT(LTA!J23:AN23,LTA!J$102:AN$102,LTA!J$107:AN$107)</f>
        <v>0</v>
      </c>
      <c r="V23" s="66">
        <f>SUMPRODUCT(MTOA!B23:G23,MTOA!B$102:G$102,MTOA!B$107:G$107)</f>
        <v>0</v>
      </c>
      <c r="W23" s="66">
        <f>SUMPRODUCT(MTOA!B23:G23,MTOA!B$101:G$101,MTOA!B$107:G$107)</f>
        <v>0</v>
      </c>
      <c r="X23">
        <v>0</v>
      </c>
      <c r="Y23" s="34">
        <f>IEX!L23</f>
        <v>0</v>
      </c>
      <c r="Z23" s="34">
        <f>IEX!R23</f>
        <v>0</v>
      </c>
      <c r="AA23" s="75">
        <f>STOA!L23</f>
        <v>5.77</v>
      </c>
      <c r="AB23" s="75">
        <f>-STOA!R23</f>
        <v>0</v>
      </c>
      <c r="AC23">
        <f t="shared" si="0"/>
        <v>9.0469944354428011E-2</v>
      </c>
      <c r="AD23">
        <f t="shared" si="1"/>
        <v>10.679761526410813</v>
      </c>
      <c r="AE23">
        <f>'IDT-1'!D23</f>
        <v>0</v>
      </c>
      <c r="AF23" s="24"/>
      <c r="AG23">
        <f t="shared" si="2"/>
        <v>10.679761526410813</v>
      </c>
      <c r="AI23" s="34">
        <f>PXIL!L23</f>
        <v>0</v>
      </c>
      <c r="AJ23" s="34">
        <f>PXIL!R23</f>
        <v>0</v>
      </c>
      <c r="AK23" s="34">
        <f>RTM_IEX!L23</f>
        <v>0</v>
      </c>
      <c r="AL23" s="34">
        <f>RTM_IEX!R23</f>
        <v>0</v>
      </c>
      <c r="AM23" s="34">
        <f>RTM_PXI!L23</f>
        <v>0</v>
      </c>
      <c r="AN23" s="34">
        <f>RTM_PXI!R23</f>
        <v>0</v>
      </c>
      <c r="AO23" s="148">
        <f>GDAM_IEX!L23</f>
        <v>0</v>
      </c>
      <c r="AP23" s="148">
        <f>GDAM_IEX!R23</f>
        <v>0</v>
      </c>
      <c r="AQ23" s="148">
        <f>GDAM_PXI!L23</f>
        <v>0</v>
      </c>
      <c r="AR23" s="148">
        <f>GDAM_PXI!R23</f>
        <v>0</v>
      </c>
      <c r="AS23">
        <f>HPX!L23</f>
        <v>0</v>
      </c>
      <c r="AT23">
        <f>HPX!R23</f>
        <v>0</v>
      </c>
    </row>
    <row r="24" spans="1:46">
      <c r="A24" t="s">
        <v>66</v>
      </c>
      <c r="E24">
        <f>GT_NG!R24</f>
        <v>0</v>
      </c>
      <c r="F24">
        <f>GT_Spot!R24</f>
        <v>0</v>
      </c>
      <c r="G24">
        <f>PPCL_NG!R24</f>
        <v>0</v>
      </c>
      <c r="H24">
        <f>PPCL_Spot!R24</f>
        <v>0</v>
      </c>
      <c r="I24">
        <f>Bawana_NG!R24</f>
        <v>5.0002314707652413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SUMPRODUCT(LTA!J24:AN24,LTA!J$101:AN$101,LTA!J$107:AN$107)</f>
        <v>0</v>
      </c>
      <c r="U24" s="37">
        <f>SUMPRODUCT(LTA!J24:AN24,LTA!J$102:AN$102,LTA!J$107:AN$107)</f>
        <v>0</v>
      </c>
      <c r="V24" s="66">
        <f>SUMPRODUCT(MTOA!B24:G24,MTOA!B$102:G$102,MTOA!B$107:G$107)</f>
        <v>0</v>
      </c>
      <c r="W24" s="66">
        <f>SUMPRODUCT(MTOA!B24:G24,MTOA!B$101:G$101,MTOA!B$107:G$107)</f>
        <v>0</v>
      </c>
      <c r="X24">
        <v>0</v>
      </c>
      <c r="Y24" s="34">
        <f>IEX!L24</f>
        <v>0</v>
      </c>
      <c r="Z24" s="34">
        <f>IEX!R24</f>
        <v>0</v>
      </c>
      <c r="AA24" s="75">
        <f>STOA!L24</f>
        <v>5.77</v>
      </c>
      <c r="AB24" s="75">
        <f>-STOA!R24</f>
        <v>0</v>
      </c>
      <c r="AC24">
        <f t="shared" si="0"/>
        <v>9.8533944354428013E-2</v>
      </c>
      <c r="AD24">
        <f t="shared" si="1"/>
        <v>11.631697526410813</v>
      </c>
      <c r="AE24">
        <f>'IDT-1'!D24</f>
        <v>0</v>
      </c>
      <c r="AF24" s="24"/>
      <c r="AG24">
        <f t="shared" si="2"/>
        <v>11.631697526410813</v>
      </c>
      <c r="AI24" s="34">
        <f>PXIL!L24</f>
        <v>0</v>
      </c>
      <c r="AJ24" s="34">
        <f>PXIL!R24</f>
        <v>0</v>
      </c>
      <c r="AK24" s="34">
        <f>RTM_IEX!L24</f>
        <v>0.96</v>
      </c>
      <c r="AL24" s="34">
        <f>RTM_IEX!R24</f>
        <v>0</v>
      </c>
      <c r="AM24" s="34">
        <f>RTM_PXI!L24</f>
        <v>0</v>
      </c>
      <c r="AN24" s="34">
        <f>RTM_PXI!R24</f>
        <v>0</v>
      </c>
      <c r="AO24" s="148">
        <f>GDAM_IEX!L24</f>
        <v>0</v>
      </c>
      <c r="AP24" s="148">
        <f>GDAM_IEX!R24</f>
        <v>0</v>
      </c>
      <c r="AQ24" s="148">
        <f>GDAM_PXI!L24</f>
        <v>0</v>
      </c>
      <c r="AR24" s="148">
        <f>GDAM_PXI!R24</f>
        <v>0</v>
      </c>
      <c r="AS24">
        <f>HPX!L24</f>
        <v>0</v>
      </c>
      <c r="AT24">
        <f>HPX!R24</f>
        <v>0</v>
      </c>
    </row>
    <row r="25" spans="1:46">
      <c r="A25" t="s">
        <v>67</v>
      </c>
      <c r="E25">
        <f>GT_NG!R25</f>
        <v>0</v>
      </c>
      <c r="F25">
        <f>GT_Spot!R25</f>
        <v>0</v>
      </c>
      <c r="G25">
        <f>PPCL_NG!R25</f>
        <v>0</v>
      </c>
      <c r="H25">
        <f>PPCL_Spot!R25</f>
        <v>0</v>
      </c>
      <c r="I25">
        <f>Bawana_NG!R25</f>
        <v>5.0002314707652413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SUMPRODUCT(LTA!J25:AN25,LTA!J$101:AN$101,LTA!J$107:AN$107)</f>
        <v>0</v>
      </c>
      <c r="U25" s="37">
        <f>SUMPRODUCT(LTA!J25:AN25,LTA!J$102:AN$102,LTA!J$107:AN$107)</f>
        <v>0</v>
      </c>
      <c r="V25" s="66">
        <f>SUMPRODUCT(MTOA!B25:G25,MTOA!B$102:G$102,MTOA!B$107:G$107)</f>
        <v>0</v>
      </c>
      <c r="W25" s="66">
        <f>SUMPRODUCT(MTOA!B25:G25,MTOA!B$101:G$101,MTOA!B$107:G$107)</f>
        <v>0</v>
      </c>
      <c r="X25">
        <v>0</v>
      </c>
      <c r="Y25" s="34">
        <f>IEX!L25</f>
        <v>0</v>
      </c>
      <c r="Z25" s="34">
        <f>IEX!R25</f>
        <v>0</v>
      </c>
      <c r="AA25" s="75">
        <f>STOA!L25</f>
        <v>5.77</v>
      </c>
      <c r="AB25" s="75">
        <f>-STOA!R25</f>
        <v>0</v>
      </c>
      <c r="AC25">
        <f t="shared" si="0"/>
        <v>0.11306594435442802</v>
      </c>
      <c r="AD25">
        <f t="shared" si="1"/>
        <v>13.347165526410812</v>
      </c>
      <c r="AE25">
        <f>'IDT-1'!D25</f>
        <v>0</v>
      </c>
      <c r="AF25" s="24"/>
      <c r="AG25">
        <f t="shared" si="2"/>
        <v>13.347165526410812</v>
      </c>
      <c r="AI25" s="34">
        <f>PXIL!L25</f>
        <v>0</v>
      </c>
      <c r="AJ25" s="34">
        <f>PXIL!R25</f>
        <v>0</v>
      </c>
      <c r="AK25" s="34">
        <f>RTM_IEX!L25</f>
        <v>2.69</v>
      </c>
      <c r="AL25" s="34">
        <f>RTM_IEX!R25</f>
        <v>0</v>
      </c>
      <c r="AM25" s="34">
        <f>RTM_PXI!L25</f>
        <v>0</v>
      </c>
      <c r="AN25" s="34">
        <f>RTM_PXI!R25</f>
        <v>0</v>
      </c>
      <c r="AO25" s="148">
        <f>GDAM_IEX!L25</f>
        <v>0</v>
      </c>
      <c r="AP25" s="148">
        <f>GDAM_IEX!R25</f>
        <v>0</v>
      </c>
      <c r="AQ25" s="148">
        <f>GDAM_PXI!L25</f>
        <v>0</v>
      </c>
      <c r="AR25" s="148">
        <f>GDAM_PXI!R25</f>
        <v>0</v>
      </c>
      <c r="AS25">
        <f>HPX!L25</f>
        <v>0</v>
      </c>
      <c r="AT25">
        <f>HPX!R25</f>
        <v>0</v>
      </c>
    </row>
    <row r="26" spans="1:46">
      <c r="A26" t="s">
        <v>68</v>
      </c>
      <c r="E26">
        <f>GT_NG!R26</f>
        <v>0</v>
      </c>
      <c r="F26">
        <f>GT_Spot!R26</f>
        <v>0</v>
      </c>
      <c r="G26">
        <f>PPCL_NG!R26</f>
        <v>0</v>
      </c>
      <c r="H26">
        <f>PPCL_Spot!R26</f>
        <v>0</v>
      </c>
      <c r="I26">
        <f>Bawana_NG!R26</f>
        <v>5.0002314707652413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SUMPRODUCT(LTA!J26:AN26,LTA!J$101:AN$101,LTA!J$107:AN$107)</f>
        <v>0</v>
      </c>
      <c r="U26" s="37">
        <f>SUMPRODUCT(LTA!J26:AN26,LTA!J$102:AN$102,LTA!J$107:AN$107)</f>
        <v>0</v>
      </c>
      <c r="V26" s="66">
        <f>SUMPRODUCT(MTOA!B26:G26,MTOA!B$102:G$102,MTOA!B$107:G$107)</f>
        <v>0</v>
      </c>
      <c r="W26" s="66">
        <f>SUMPRODUCT(MTOA!B26:G26,MTOA!B$101:G$101,MTOA!B$107:G$107)</f>
        <v>0</v>
      </c>
      <c r="X26">
        <v>0</v>
      </c>
      <c r="Y26" s="34">
        <f>IEX!L26</f>
        <v>0</v>
      </c>
      <c r="Z26" s="34">
        <f>IEX!R26</f>
        <v>0</v>
      </c>
      <c r="AA26" s="75">
        <f>STOA!L26</f>
        <v>5.77</v>
      </c>
      <c r="AB26" s="75">
        <f>-STOA!R26</f>
        <v>0</v>
      </c>
      <c r="AC26">
        <f t="shared" si="0"/>
        <v>0.12919394435442802</v>
      </c>
      <c r="AD26">
        <f t="shared" si="1"/>
        <v>15.251037526410814</v>
      </c>
      <c r="AE26">
        <f>'IDT-1'!D26</f>
        <v>0</v>
      </c>
      <c r="AF26" s="24"/>
      <c r="AG26">
        <f t="shared" si="2"/>
        <v>15.251037526410814</v>
      </c>
      <c r="AI26" s="34">
        <f>PXIL!L26</f>
        <v>0</v>
      </c>
      <c r="AJ26" s="34">
        <f>PXIL!R26</f>
        <v>0</v>
      </c>
      <c r="AK26" s="34">
        <f>RTM_IEX!L26</f>
        <v>4.6100000000000003</v>
      </c>
      <c r="AL26" s="34">
        <f>RTM_IEX!R26</f>
        <v>0</v>
      </c>
      <c r="AM26" s="34">
        <f>RTM_PXI!L26</f>
        <v>0</v>
      </c>
      <c r="AN26" s="34">
        <f>RTM_PXI!R26</f>
        <v>0</v>
      </c>
      <c r="AO26" s="148">
        <f>GDAM_IEX!L26</f>
        <v>0</v>
      </c>
      <c r="AP26" s="148">
        <f>GDAM_IEX!R26</f>
        <v>0</v>
      </c>
      <c r="AQ26" s="148">
        <f>GDAM_PXI!L26</f>
        <v>0</v>
      </c>
      <c r="AR26" s="148">
        <f>GDAM_PXI!R26</f>
        <v>0</v>
      </c>
      <c r="AS26">
        <f>HPX!L26</f>
        <v>0</v>
      </c>
      <c r="AT26">
        <f>HPX!R26</f>
        <v>0</v>
      </c>
    </row>
    <row r="27" spans="1:46">
      <c r="A27" t="s">
        <v>69</v>
      </c>
      <c r="E27">
        <f>GT_NG!R27</f>
        <v>0</v>
      </c>
      <c r="F27">
        <f>GT_Spot!R27</f>
        <v>0</v>
      </c>
      <c r="G27">
        <f>PPCL_NG!R27</f>
        <v>0</v>
      </c>
      <c r="H27">
        <f>PPCL_Spot!R27</f>
        <v>0</v>
      </c>
      <c r="I27">
        <f>Bawana_NG!R27</f>
        <v>5.0002314707652413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SUMPRODUCT(LTA!J27:AN27,LTA!J$101:AN$101,LTA!J$107:AN$107)</f>
        <v>0</v>
      </c>
      <c r="U27" s="37">
        <f>SUMPRODUCT(LTA!J27:AN27,LTA!J$102:AN$102,LTA!J$107:AN$107)</f>
        <v>0</v>
      </c>
      <c r="V27" s="66">
        <f>SUMPRODUCT(MTOA!B27:G27,MTOA!B$102:G$102,MTOA!B$107:G$107)</f>
        <v>0</v>
      </c>
      <c r="W27" s="66">
        <f>SUMPRODUCT(MTOA!B27:G27,MTOA!B$101:G$101,MTOA!B$107:G$107)</f>
        <v>0</v>
      </c>
      <c r="X27">
        <v>0</v>
      </c>
      <c r="Y27" s="34">
        <f>IEX!L27</f>
        <v>0</v>
      </c>
      <c r="Z27" s="34">
        <f>IEX!R27</f>
        <v>0</v>
      </c>
      <c r="AA27" s="75">
        <f>STOA!L27</f>
        <v>5.77</v>
      </c>
      <c r="AB27" s="75">
        <f>-STOA!R27</f>
        <v>0</v>
      </c>
      <c r="AC27">
        <f t="shared" si="0"/>
        <v>0.14137394435442802</v>
      </c>
      <c r="AD27">
        <f t="shared" si="1"/>
        <v>16.688857526410814</v>
      </c>
      <c r="AE27">
        <f>'IDT-1'!D27</f>
        <v>0</v>
      </c>
      <c r="AF27" s="24"/>
      <c r="AG27">
        <f t="shared" si="2"/>
        <v>16.688857526410814</v>
      </c>
      <c r="AI27" s="34">
        <f>PXIL!L27</f>
        <v>0</v>
      </c>
      <c r="AJ27" s="34">
        <f>PXIL!R27</f>
        <v>0</v>
      </c>
      <c r="AK27" s="34">
        <f>RTM_IEX!L27</f>
        <v>6.06</v>
      </c>
      <c r="AL27" s="34">
        <f>RTM_IEX!R27</f>
        <v>0</v>
      </c>
      <c r="AM27" s="34">
        <f>RTM_PXI!L27</f>
        <v>0</v>
      </c>
      <c r="AN27" s="34">
        <f>RTM_PXI!R27</f>
        <v>0</v>
      </c>
      <c r="AO27" s="148">
        <f>GDAM_IEX!L27</f>
        <v>0</v>
      </c>
      <c r="AP27" s="148">
        <f>GDAM_IEX!R27</f>
        <v>0</v>
      </c>
      <c r="AQ27" s="148">
        <f>GDAM_PXI!L27</f>
        <v>0</v>
      </c>
      <c r="AR27" s="148">
        <f>GDAM_PXI!R27</f>
        <v>0</v>
      </c>
      <c r="AS27">
        <f>HPX!L27</f>
        <v>0</v>
      </c>
      <c r="AT27">
        <f>HPX!R27</f>
        <v>0</v>
      </c>
    </row>
    <row r="28" spans="1:46">
      <c r="A28" t="s">
        <v>70</v>
      </c>
      <c r="E28">
        <f>GT_NG!R28</f>
        <v>0</v>
      </c>
      <c r="F28">
        <f>GT_Spot!R28</f>
        <v>0</v>
      </c>
      <c r="G28">
        <f>PPCL_NG!R28</f>
        <v>0</v>
      </c>
      <c r="H28">
        <f>PPCL_Spot!R28</f>
        <v>0</v>
      </c>
      <c r="I28">
        <f>Bawana_NG!R28</f>
        <v>5.0002314707652413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SUMPRODUCT(LTA!J28:AN28,LTA!J$101:AN$101,LTA!J$107:AN$107)</f>
        <v>0</v>
      </c>
      <c r="U28" s="37">
        <f>SUMPRODUCT(LTA!J28:AN28,LTA!J$102:AN$102,LTA!J$107:AN$107)</f>
        <v>0</v>
      </c>
      <c r="V28" s="66">
        <f>SUMPRODUCT(MTOA!B28:G28,MTOA!B$102:G$102,MTOA!B$107:G$107)</f>
        <v>0</v>
      </c>
      <c r="W28" s="66">
        <f>SUMPRODUCT(MTOA!B28:G28,MTOA!B$101:G$101,MTOA!B$107:G$107)</f>
        <v>0</v>
      </c>
      <c r="X28">
        <v>0</v>
      </c>
      <c r="Y28" s="34">
        <f>IEX!L28</f>
        <v>0</v>
      </c>
      <c r="Z28" s="34">
        <f>IEX!R28</f>
        <v>0</v>
      </c>
      <c r="AA28" s="75">
        <f>STOA!L28</f>
        <v>5.77</v>
      </c>
      <c r="AB28" s="75">
        <f>-STOA!R28</f>
        <v>0</v>
      </c>
      <c r="AC28">
        <f t="shared" si="0"/>
        <v>0.15346994435442801</v>
      </c>
      <c r="AD28">
        <f t="shared" si="1"/>
        <v>18.116761526410812</v>
      </c>
      <c r="AE28">
        <f>'IDT-1'!D28</f>
        <v>0</v>
      </c>
      <c r="AF28" s="24"/>
      <c r="AG28">
        <f t="shared" si="2"/>
        <v>18.116761526410812</v>
      </c>
      <c r="AI28" s="34">
        <f>PXIL!L28</f>
        <v>0</v>
      </c>
      <c r="AJ28" s="34">
        <f>PXIL!R28</f>
        <v>0</v>
      </c>
      <c r="AK28" s="34">
        <f>RTM_IEX!L28</f>
        <v>7.5</v>
      </c>
      <c r="AL28" s="34">
        <f>RTM_IEX!R28</f>
        <v>0</v>
      </c>
      <c r="AM28" s="34">
        <f>RTM_PXI!L28</f>
        <v>0</v>
      </c>
      <c r="AN28" s="34">
        <f>RTM_PXI!R28</f>
        <v>0</v>
      </c>
      <c r="AO28" s="148">
        <f>GDAM_IEX!L28</f>
        <v>0</v>
      </c>
      <c r="AP28" s="148">
        <f>GDAM_IEX!R28</f>
        <v>0</v>
      </c>
      <c r="AQ28" s="148">
        <f>GDAM_PXI!L28</f>
        <v>0</v>
      </c>
      <c r="AR28" s="148">
        <f>GDAM_PXI!R28</f>
        <v>0</v>
      </c>
      <c r="AS28">
        <f>HPX!L28</f>
        <v>0</v>
      </c>
      <c r="AT28">
        <f>HPX!R28</f>
        <v>0</v>
      </c>
    </row>
    <row r="29" spans="1:46">
      <c r="A29" t="s">
        <v>71</v>
      </c>
      <c r="E29">
        <f>GT_NG!R29</f>
        <v>0</v>
      </c>
      <c r="F29">
        <f>GT_Spot!R29</f>
        <v>0</v>
      </c>
      <c r="G29">
        <f>PPCL_NG!R29</f>
        <v>0</v>
      </c>
      <c r="H29">
        <f>PPCL_Spot!R29</f>
        <v>0</v>
      </c>
      <c r="I29">
        <f>Bawana_NG!R29</f>
        <v>5.0002314707652413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SUMPRODUCT(LTA!J29:AN29,LTA!J$101:AN$101,LTA!J$107:AN$107)</f>
        <v>0</v>
      </c>
      <c r="U29" s="37">
        <f>SUMPRODUCT(LTA!J29:AN29,LTA!J$102:AN$102,LTA!J$107:AN$107)</f>
        <v>0</v>
      </c>
      <c r="V29" s="66">
        <f>SUMPRODUCT(MTOA!B29:G29,MTOA!B$102:G$102,MTOA!B$107:G$107)</f>
        <v>0</v>
      </c>
      <c r="W29" s="66">
        <f>SUMPRODUCT(MTOA!B29:G29,MTOA!B$101:G$101,MTOA!B$107:G$107)</f>
        <v>0</v>
      </c>
      <c r="X29">
        <v>0</v>
      </c>
      <c r="Y29" s="34">
        <f>IEX!L29</f>
        <v>0</v>
      </c>
      <c r="Z29" s="34">
        <f>IEX!R29</f>
        <v>0</v>
      </c>
      <c r="AA29" s="75">
        <f>STOA!L29</f>
        <v>5.77</v>
      </c>
      <c r="AB29" s="75">
        <f>-STOA!R29</f>
        <v>0</v>
      </c>
      <c r="AC29">
        <f t="shared" si="0"/>
        <v>0.16153394435442803</v>
      </c>
      <c r="AD29">
        <f t="shared" si="1"/>
        <v>19.068697526410812</v>
      </c>
      <c r="AE29">
        <f>'IDT-1'!D29</f>
        <v>0</v>
      </c>
      <c r="AF29" s="24"/>
      <c r="AG29">
        <f t="shared" si="2"/>
        <v>19.068697526410812</v>
      </c>
      <c r="AI29" s="34">
        <f>PXIL!L29</f>
        <v>0</v>
      </c>
      <c r="AJ29" s="34">
        <f>PXIL!R29</f>
        <v>0</v>
      </c>
      <c r="AK29" s="34">
        <f>RTM_IEX!L29</f>
        <v>8.4600000000000009</v>
      </c>
      <c r="AL29" s="34">
        <f>RTM_IEX!R29</f>
        <v>0</v>
      </c>
      <c r="AM29" s="34">
        <f>RTM_PXI!L29</f>
        <v>0</v>
      </c>
      <c r="AN29" s="34">
        <f>RTM_PXI!R29</f>
        <v>0</v>
      </c>
      <c r="AO29" s="148">
        <f>GDAM_IEX!L29</f>
        <v>0</v>
      </c>
      <c r="AP29" s="148">
        <f>GDAM_IEX!R29</f>
        <v>0</v>
      </c>
      <c r="AQ29" s="148">
        <f>GDAM_PXI!L29</f>
        <v>0</v>
      </c>
      <c r="AR29" s="148">
        <f>GDAM_PXI!R29</f>
        <v>0</v>
      </c>
      <c r="AS29">
        <f>HPX!L29</f>
        <v>0</v>
      </c>
      <c r="AT29">
        <f>HPX!R29</f>
        <v>0</v>
      </c>
    </row>
    <row r="30" spans="1:46">
      <c r="A30" t="s">
        <v>72</v>
      </c>
      <c r="E30">
        <f>GT_NG!R30</f>
        <v>0</v>
      </c>
      <c r="F30">
        <f>GT_Spot!R30</f>
        <v>0</v>
      </c>
      <c r="G30">
        <f>PPCL_NG!R30</f>
        <v>0</v>
      </c>
      <c r="H30">
        <f>PPCL_Spot!R30</f>
        <v>0</v>
      </c>
      <c r="I30">
        <f>Bawana_NG!R30</f>
        <v>5.0002314707652413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SUMPRODUCT(LTA!J30:AN30,LTA!J$101:AN$101,LTA!J$107:AN$107)</f>
        <v>0</v>
      </c>
      <c r="U30" s="37">
        <f>SUMPRODUCT(LTA!J30:AN30,LTA!J$102:AN$102,LTA!J$107:AN$107)</f>
        <v>0</v>
      </c>
      <c r="V30" s="66">
        <f>SUMPRODUCT(MTOA!B30:G30,MTOA!B$102:G$102,MTOA!B$107:G$107)</f>
        <v>0</v>
      </c>
      <c r="W30" s="66">
        <f>SUMPRODUCT(MTOA!B30:G30,MTOA!B$101:G$101,MTOA!B$107:G$107)</f>
        <v>0</v>
      </c>
      <c r="X30">
        <v>0</v>
      </c>
      <c r="Y30" s="34">
        <f>IEX!L30</f>
        <v>0</v>
      </c>
      <c r="Z30" s="34">
        <f>IEX!R30</f>
        <v>0</v>
      </c>
      <c r="AA30" s="75">
        <f>STOA!L30</f>
        <v>5.77</v>
      </c>
      <c r="AB30" s="75">
        <f>-STOA!R30</f>
        <v>0</v>
      </c>
      <c r="AC30">
        <f t="shared" si="0"/>
        <v>0.16153394435442803</v>
      </c>
      <c r="AD30">
        <f t="shared" si="1"/>
        <v>19.068697526410812</v>
      </c>
      <c r="AE30">
        <f>'IDT-1'!D30</f>
        <v>0</v>
      </c>
      <c r="AF30" s="24"/>
      <c r="AG30">
        <f t="shared" si="2"/>
        <v>19.068697526410812</v>
      </c>
      <c r="AI30" s="34">
        <f>PXIL!L30</f>
        <v>0</v>
      </c>
      <c r="AJ30" s="34">
        <f>PXIL!R30</f>
        <v>0</v>
      </c>
      <c r="AK30" s="34">
        <f>RTM_IEX!L30</f>
        <v>8.4600000000000009</v>
      </c>
      <c r="AL30" s="34">
        <f>RTM_IEX!R30</f>
        <v>0</v>
      </c>
      <c r="AM30" s="34">
        <f>RTM_PXI!L30</f>
        <v>0</v>
      </c>
      <c r="AN30" s="34">
        <f>RTM_PXI!R30</f>
        <v>0</v>
      </c>
      <c r="AO30" s="148">
        <f>GDAM_IEX!L30</f>
        <v>0</v>
      </c>
      <c r="AP30" s="148">
        <f>GDAM_IEX!R30</f>
        <v>0</v>
      </c>
      <c r="AQ30" s="148">
        <f>GDAM_PXI!L30</f>
        <v>0</v>
      </c>
      <c r="AR30" s="148">
        <f>GDAM_PXI!R30</f>
        <v>0</v>
      </c>
      <c r="AS30">
        <f>HPX!L30</f>
        <v>0</v>
      </c>
      <c r="AT30">
        <f>HPX!R30</f>
        <v>0</v>
      </c>
    </row>
    <row r="31" spans="1:46">
      <c r="A31" t="s">
        <v>73</v>
      </c>
      <c r="E31">
        <f>GT_NG!R31</f>
        <v>0</v>
      </c>
      <c r="F31">
        <f>GT_Spot!R31</f>
        <v>0</v>
      </c>
      <c r="G31">
        <f>PPCL_NG!R31</f>
        <v>0</v>
      </c>
      <c r="H31">
        <f>PPCL_Spot!R31</f>
        <v>0</v>
      </c>
      <c r="I31">
        <f>Bawana_NG!R31</f>
        <v>5.0002314707652413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SUMPRODUCT(LTA!J31:AN31,LTA!J$101:AN$101,LTA!J$107:AN$107)</f>
        <v>0</v>
      </c>
      <c r="U31" s="37">
        <f>SUMPRODUCT(LTA!J31:AN31,LTA!J$102:AN$102,LTA!J$107:AN$107)</f>
        <v>0</v>
      </c>
      <c r="V31" s="66">
        <f>SUMPRODUCT(MTOA!B31:G31,MTOA!B$102:G$102,MTOA!B$107:G$107)</f>
        <v>0</v>
      </c>
      <c r="W31" s="66">
        <f>SUMPRODUCT(MTOA!B31:G31,MTOA!B$101:G$101,MTOA!B$107:G$107)</f>
        <v>0</v>
      </c>
      <c r="X31">
        <v>0</v>
      </c>
      <c r="Y31" s="34">
        <f>IEX!L31</f>
        <v>0</v>
      </c>
      <c r="Z31" s="34">
        <f>IEX!R31</f>
        <v>0</v>
      </c>
      <c r="AA31" s="75">
        <f>STOA!L31</f>
        <v>5.77</v>
      </c>
      <c r="AB31" s="75">
        <f>-STOA!R31</f>
        <v>0</v>
      </c>
      <c r="AC31">
        <f t="shared" si="0"/>
        <v>0.177661944354428</v>
      </c>
      <c r="AD31">
        <f t="shared" si="1"/>
        <v>20.972569526410815</v>
      </c>
      <c r="AE31">
        <f>'IDT-1'!D31</f>
        <v>0</v>
      </c>
      <c r="AF31" s="24"/>
      <c r="AG31">
        <f t="shared" si="2"/>
        <v>20.972569526410815</v>
      </c>
      <c r="AI31" s="34">
        <f>PXIL!L31</f>
        <v>0</v>
      </c>
      <c r="AJ31" s="34">
        <f>PXIL!R31</f>
        <v>0</v>
      </c>
      <c r="AK31" s="34">
        <f>RTM_IEX!L31</f>
        <v>10.38</v>
      </c>
      <c r="AL31" s="34">
        <f>RTM_IEX!R31</f>
        <v>0</v>
      </c>
      <c r="AM31" s="34">
        <f>RTM_PXI!L31</f>
        <v>0</v>
      </c>
      <c r="AN31" s="34">
        <f>RTM_PXI!R31</f>
        <v>0</v>
      </c>
      <c r="AO31" s="148">
        <f>GDAM_IEX!L31</f>
        <v>0</v>
      </c>
      <c r="AP31" s="148">
        <f>GDAM_IEX!R31</f>
        <v>0</v>
      </c>
      <c r="AQ31" s="148">
        <f>GDAM_PXI!L31</f>
        <v>0</v>
      </c>
      <c r="AR31" s="148">
        <f>GDAM_PXI!R31</f>
        <v>0</v>
      </c>
      <c r="AS31">
        <f>HPX!L31</f>
        <v>0</v>
      </c>
      <c r="AT31">
        <f>HPX!R31</f>
        <v>0</v>
      </c>
    </row>
    <row r="32" spans="1:46">
      <c r="A32" t="s">
        <v>74</v>
      </c>
      <c r="E32">
        <f>GT_NG!R32</f>
        <v>0</v>
      </c>
      <c r="F32">
        <f>GT_Spot!R32</f>
        <v>0</v>
      </c>
      <c r="G32">
        <f>PPCL_NG!R32</f>
        <v>0</v>
      </c>
      <c r="H32">
        <f>PPCL_Spot!R32</f>
        <v>0</v>
      </c>
      <c r="I32">
        <f>Bawana_NG!R32</f>
        <v>5.0002314707652413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SUMPRODUCT(LTA!J32:AN32,LTA!J$101:AN$101,LTA!J$107:AN$107)</f>
        <v>0</v>
      </c>
      <c r="U32" s="37">
        <f>SUMPRODUCT(LTA!J32:AN32,LTA!J$102:AN$102,LTA!J$107:AN$107)</f>
        <v>0</v>
      </c>
      <c r="V32" s="66">
        <f>SUMPRODUCT(MTOA!B32:G32,MTOA!B$102:G$102,MTOA!B$107:G$107)</f>
        <v>0</v>
      </c>
      <c r="W32" s="66">
        <f>SUMPRODUCT(MTOA!B32:G32,MTOA!B$101:G$101,MTOA!B$107:G$107)</f>
        <v>0</v>
      </c>
      <c r="X32">
        <v>0</v>
      </c>
      <c r="Y32" s="34">
        <f>IEX!L32</f>
        <v>0</v>
      </c>
      <c r="Z32" s="34">
        <f>IEX!R32</f>
        <v>0</v>
      </c>
      <c r="AA32" s="75">
        <f>STOA!L32</f>
        <v>5.77</v>
      </c>
      <c r="AB32" s="75">
        <f>-STOA!R32</f>
        <v>0</v>
      </c>
      <c r="AC32">
        <f t="shared" si="0"/>
        <v>0.177661944354428</v>
      </c>
      <c r="AD32">
        <f t="shared" si="1"/>
        <v>20.972569526410815</v>
      </c>
      <c r="AE32">
        <f>'IDT-1'!D32</f>
        <v>0</v>
      </c>
      <c r="AF32" s="24"/>
      <c r="AG32">
        <f t="shared" si="2"/>
        <v>20.972569526410815</v>
      </c>
      <c r="AI32" s="34">
        <f>PXIL!L32</f>
        <v>0</v>
      </c>
      <c r="AJ32" s="34">
        <f>PXIL!R32</f>
        <v>0</v>
      </c>
      <c r="AK32" s="34">
        <f>RTM_IEX!L32</f>
        <v>10.38</v>
      </c>
      <c r="AL32" s="34">
        <f>RTM_IEX!R32</f>
        <v>0</v>
      </c>
      <c r="AM32" s="34">
        <f>RTM_PXI!L32</f>
        <v>0</v>
      </c>
      <c r="AN32" s="34">
        <f>RTM_PXI!R32</f>
        <v>0</v>
      </c>
      <c r="AO32" s="148">
        <f>GDAM_IEX!L32</f>
        <v>0</v>
      </c>
      <c r="AP32" s="148">
        <f>GDAM_IEX!R32</f>
        <v>0</v>
      </c>
      <c r="AQ32" s="148">
        <f>GDAM_PXI!L32</f>
        <v>0</v>
      </c>
      <c r="AR32" s="148">
        <f>GDAM_PXI!R32</f>
        <v>0</v>
      </c>
      <c r="AS32">
        <f>HPX!L32</f>
        <v>0</v>
      </c>
      <c r="AT32">
        <f>HPX!R32</f>
        <v>0</v>
      </c>
    </row>
    <row r="33" spans="1:46">
      <c r="A33" t="s">
        <v>75</v>
      </c>
      <c r="E33">
        <f>GT_NG!R33</f>
        <v>0</v>
      </c>
      <c r="F33">
        <f>GT_Spot!R33</f>
        <v>0</v>
      </c>
      <c r="G33">
        <f>PPCL_NG!R33</f>
        <v>0</v>
      </c>
      <c r="H33">
        <f>PPCL_Spot!R33</f>
        <v>0</v>
      </c>
      <c r="I33">
        <f>Bawana_NG!R33</f>
        <v>5.0002314707652413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SUMPRODUCT(LTA!J33:AN33,LTA!J$101:AN$101,LTA!J$107:AN$107)</f>
        <v>0</v>
      </c>
      <c r="U33" s="37">
        <f>SUMPRODUCT(LTA!J33:AN33,LTA!J$102:AN$102,LTA!J$107:AN$107)</f>
        <v>0</v>
      </c>
      <c r="V33" s="66">
        <f>SUMPRODUCT(MTOA!B33:G33,MTOA!B$102:G$102,MTOA!B$107:G$107)</f>
        <v>0</v>
      </c>
      <c r="W33" s="66">
        <f>SUMPRODUCT(MTOA!B33:G33,MTOA!B$101:G$101,MTOA!B$107:G$107)</f>
        <v>0</v>
      </c>
      <c r="X33">
        <v>0</v>
      </c>
      <c r="Y33" s="34">
        <f>IEX!L33</f>
        <v>0</v>
      </c>
      <c r="Z33" s="34">
        <f>IEX!R33</f>
        <v>0</v>
      </c>
      <c r="AA33" s="75">
        <f>STOA!L33</f>
        <v>5.77</v>
      </c>
      <c r="AB33" s="75">
        <f>-STOA!R33</f>
        <v>0</v>
      </c>
      <c r="AC33">
        <f t="shared" si="0"/>
        <v>0.17522594435442801</v>
      </c>
      <c r="AD33">
        <f t="shared" si="1"/>
        <v>20.685005526410816</v>
      </c>
      <c r="AE33">
        <f>'IDT-1'!D33</f>
        <v>0</v>
      </c>
      <c r="AF33" s="24"/>
      <c r="AG33">
        <f t="shared" si="2"/>
        <v>20.685005526410816</v>
      </c>
      <c r="AI33" s="34">
        <f>PXIL!L33</f>
        <v>0</v>
      </c>
      <c r="AJ33" s="34">
        <f>PXIL!R33</f>
        <v>0</v>
      </c>
      <c r="AK33" s="34">
        <f>RTM_IEX!L33</f>
        <v>10.09</v>
      </c>
      <c r="AL33" s="34">
        <f>RTM_IEX!R33</f>
        <v>0</v>
      </c>
      <c r="AM33" s="34">
        <f>RTM_PXI!L33</f>
        <v>0</v>
      </c>
      <c r="AN33" s="34">
        <f>RTM_PXI!R33</f>
        <v>0</v>
      </c>
      <c r="AO33" s="148">
        <f>GDAM_IEX!L33</f>
        <v>0</v>
      </c>
      <c r="AP33" s="148">
        <f>GDAM_IEX!R33</f>
        <v>0</v>
      </c>
      <c r="AQ33" s="148">
        <f>GDAM_PXI!L33</f>
        <v>0</v>
      </c>
      <c r="AR33" s="148">
        <f>GDAM_PXI!R33</f>
        <v>0</v>
      </c>
      <c r="AS33">
        <f>HPX!L33</f>
        <v>0</v>
      </c>
      <c r="AT33">
        <f>HPX!R33</f>
        <v>0</v>
      </c>
    </row>
    <row r="34" spans="1:46">
      <c r="A34" t="s">
        <v>76</v>
      </c>
      <c r="E34">
        <f>GT_NG!R34</f>
        <v>0</v>
      </c>
      <c r="F34">
        <f>GT_Spot!R34</f>
        <v>0</v>
      </c>
      <c r="G34">
        <f>PPCL_NG!R34</f>
        <v>0</v>
      </c>
      <c r="H34">
        <f>PPCL_Spot!R34</f>
        <v>0</v>
      </c>
      <c r="I34">
        <f>Bawana_NG!R34</f>
        <v>5.0002314707652413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SUMPRODUCT(LTA!J34:AN34,LTA!J$101:AN$101,LTA!J$107:AN$107)</f>
        <v>0</v>
      </c>
      <c r="U34" s="37">
        <f>SUMPRODUCT(LTA!J34:AN34,LTA!J$102:AN$102,LTA!J$107:AN$107)</f>
        <v>0</v>
      </c>
      <c r="V34" s="66">
        <f>SUMPRODUCT(MTOA!B34:G34,MTOA!B$102:G$102,MTOA!B$107:G$107)</f>
        <v>0</v>
      </c>
      <c r="W34" s="66">
        <f>SUMPRODUCT(MTOA!B34:G34,MTOA!B$101:G$101,MTOA!B$107:G$107)</f>
        <v>0</v>
      </c>
      <c r="X34">
        <v>0</v>
      </c>
      <c r="Y34" s="34">
        <f>IEX!L34</f>
        <v>0</v>
      </c>
      <c r="Z34" s="34">
        <f>IEX!R34</f>
        <v>0</v>
      </c>
      <c r="AA34" s="75">
        <f>STOA!L34</f>
        <v>5.77</v>
      </c>
      <c r="AB34" s="75">
        <f>-STOA!R34</f>
        <v>0</v>
      </c>
      <c r="AC34">
        <f t="shared" si="0"/>
        <v>0.17522594435442801</v>
      </c>
      <c r="AD34">
        <f t="shared" si="1"/>
        <v>20.685005526410816</v>
      </c>
      <c r="AE34">
        <f>'IDT-1'!D34</f>
        <v>0</v>
      </c>
      <c r="AF34" s="24"/>
      <c r="AG34">
        <f t="shared" si="2"/>
        <v>20.685005526410816</v>
      </c>
      <c r="AI34" s="34">
        <f>PXIL!L34</f>
        <v>0</v>
      </c>
      <c r="AJ34" s="34">
        <f>PXIL!R34</f>
        <v>0</v>
      </c>
      <c r="AK34" s="34">
        <f>RTM_IEX!L34</f>
        <v>10.09</v>
      </c>
      <c r="AL34" s="34">
        <f>RTM_IEX!R34</f>
        <v>0</v>
      </c>
      <c r="AM34" s="34">
        <f>RTM_PXI!L34</f>
        <v>0</v>
      </c>
      <c r="AN34" s="34">
        <f>RTM_PXI!R34</f>
        <v>0</v>
      </c>
      <c r="AO34" s="148">
        <f>GDAM_IEX!L34</f>
        <v>0</v>
      </c>
      <c r="AP34" s="148">
        <f>GDAM_IEX!R34</f>
        <v>0</v>
      </c>
      <c r="AQ34" s="148">
        <f>GDAM_PXI!L34</f>
        <v>0</v>
      </c>
      <c r="AR34" s="148">
        <f>GDAM_PXI!R34</f>
        <v>0</v>
      </c>
      <c r="AS34">
        <f>HPX!L34</f>
        <v>0</v>
      </c>
      <c r="AT34">
        <f>HPX!R34</f>
        <v>0</v>
      </c>
    </row>
    <row r="35" spans="1:46">
      <c r="A35" t="s">
        <v>77</v>
      </c>
      <c r="E35">
        <f>GT_NG!R35</f>
        <v>0</v>
      </c>
      <c r="F35">
        <f>GT_Spot!R35</f>
        <v>0</v>
      </c>
      <c r="G35">
        <f>PPCL_NG!R35</f>
        <v>0</v>
      </c>
      <c r="H35">
        <f>PPCL_Spot!R35</f>
        <v>0</v>
      </c>
      <c r="I35">
        <f>Bawana_NG!R35</f>
        <v>5.0002314707652413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SUMPRODUCT(LTA!J35:AN35,LTA!J$101:AN$101,LTA!J$107:AN$107)</f>
        <v>0</v>
      </c>
      <c r="U35" s="37">
        <f>SUMPRODUCT(LTA!J35:AN35,LTA!J$102:AN$102,LTA!J$107:AN$107)</f>
        <v>0</v>
      </c>
      <c r="V35" s="66">
        <f>SUMPRODUCT(MTOA!B35:G35,MTOA!B$102:G$102,MTOA!B$107:G$107)</f>
        <v>0</v>
      </c>
      <c r="W35" s="66">
        <f>SUMPRODUCT(MTOA!B35:G35,MTOA!B$101:G$101,MTOA!B$107:G$107)</f>
        <v>0</v>
      </c>
      <c r="X35">
        <v>0</v>
      </c>
      <c r="Y35" s="34">
        <f>IEX!L35</f>
        <v>0</v>
      </c>
      <c r="Z35" s="34">
        <f>IEX!R35</f>
        <v>0</v>
      </c>
      <c r="AA35" s="75">
        <f>STOA!L35</f>
        <v>5.77</v>
      </c>
      <c r="AB35" s="75">
        <f>-STOA!R35</f>
        <v>0</v>
      </c>
      <c r="AC35">
        <f t="shared" si="0"/>
        <v>0.17522594435442801</v>
      </c>
      <c r="AD35">
        <f t="shared" si="1"/>
        <v>20.685005526410816</v>
      </c>
      <c r="AE35">
        <f>'IDT-1'!D35</f>
        <v>0</v>
      </c>
      <c r="AF35" s="24"/>
      <c r="AG35">
        <f t="shared" si="2"/>
        <v>20.685005526410816</v>
      </c>
      <c r="AI35" s="34">
        <f>PXIL!L35</f>
        <v>0</v>
      </c>
      <c r="AJ35" s="34">
        <f>PXIL!R35</f>
        <v>0</v>
      </c>
      <c r="AK35" s="34">
        <f>RTM_IEX!L35</f>
        <v>10.09</v>
      </c>
      <c r="AL35" s="34">
        <f>RTM_IEX!R35</f>
        <v>0</v>
      </c>
      <c r="AM35" s="34">
        <f>RTM_PXI!L35</f>
        <v>0</v>
      </c>
      <c r="AN35" s="34">
        <f>RTM_PXI!R35</f>
        <v>0</v>
      </c>
      <c r="AO35" s="148">
        <f>GDAM_IEX!L35</f>
        <v>0</v>
      </c>
      <c r="AP35" s="148">
        <f>GDAM_IEX!R35</f>
        <v>0</v>
      </c>
      <c r="AQ35" s="148">
        <f>GDAM_PXI!L35</f>
        <v>0</v>
      </c>
      <c r="AR35" s="148">
        <f>GDAM_PXI!R35</f>
        <v>0</v>
      </c>
      <c r="AS35">
        <f>HPX!L35</f>
        <v>0</v>
      </c>
      <c r="AT35">
        <f>HPX!R35</f>
        <v>0</v>
      </c>
    </row>
    <row r="36" spans="1:46">
      <c r="A36" t="s">
        <v>78</v>
      </c>
      <c r="E36">
        <f>GT_NG!R36</f>
        <v>0</v>
      </c>
      <c r="F36">
        <f>GT_Spot!R36</f>
        <v>0</v>
      </c>
      <c r="G36">
        <f>PPCL_NG!R36</f>
        <v>0</v>
      </c>
      <c r="H36">
        <f>PPCL_Spot!R36</f>
        <v>0</v>
      </c>
      <c r="I36">
        <f>Bawana_NG!R36</f>
        <v>5.0002314707652413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SUMPRODUCT(LTA!J36:AN36,LTA!J$101:AN$101,LTA!J$107:AN$107)</f>
        <v>0</v>
      </c>
      <c r="U36" s="37">
        <f>SUMPRODUCT(LTA!J36:AN36,LTA!J$102:AN$102,LTA!J$107:AN$107)</f>
        <v>0</v>
      </c>
      <c r="V36" s="66">
        <f>SUMPRODUCT(MTOA!B36:G36,MTOA!B$102:G$102,MTOA!B$107:G$107)</f>
        <v>0</v>
      </c>
      <c r="W36" s="66">
        <f>SUMPRODUCT(MTOA!B36:G36,MTOA!B$101:G$101,MTOA!B$107:G$107)</f>
        <v>0</v>
      </c>
      <c r="X36">
        <v>0</v>
      </c>
      <c r="Y36" s="34">
        <f>IEX!L36</f>
        <v>0</v>
      </c>
      <c r="Z36" s="34">
        <f>IEX!R36</f>
        <v>0</v>
      </c>
      <c r="AA36" s="75">
        <f>STOA!L36</f>
        <v>5.77</v>
      </c>
      <c r="AB36" s="75">
        <f>-STOA!R36</f>
        <v>0</v>
      </c>
      <c r="AC36">
        <f t="shared" si="0"/>
        <v>0.17522594435442801</v>
      </c>
      <c r="AD36">
        <f t="shared" si="1"/>
        <v>20.685005526410816</v>
      </c>
      <c r="AE36">
        <f>'IDT-1'!D36</f>
        <v>0</v>
      </c>
      <c r="AF36" s="24"/>
      <c r="AG36">
        <f t="shared" si="2"/>
        <v>20.685005526410816</v>
      </c>
      <c r="AI36" s="34">
        <f>PXIL!L36</f>
        <v>0</v>
      </c>
      <c r="AJ36" s="34">
        <f>PXIL!R36</f>
        <v>0</v>
      </c>
      <c r="AK36" s="34">
        <f>RTM_IEX!L36</f>
        <v>10.09</v>
      </c>
      <c r="AL36" s="34">
        <f>RTM_IEX!R36</f>
        <v>0</v>
      </c>
      <c r="AM36" s="34">
        <f>RTM_PXI!L36</f>
        <v>0</v>
      </c>
      <c r="AN36" s="34">
        <f>RTM_PXI!R36</f>
        <v>0</v>
      </c>
      <c r="AO36" s="148">
        <f>GDAM_IEX!L36</f>
        <v>0</v>
      </c>
      <c r="AP36" s="148">
        <f>GDAM_IEX!R36</f>
        <v>0</v>
      </c>
      <c r="AQ36" s="148">
        <f>GDAM_PXI!L36</f>
        <v>0</v>
      </c>
      <c r="AR36" s="148">
        <f>GDAM_PXI!R36</f>
        <v>0</v>
      </c>
      <c r="AS36">
        <f>HPX!L36</f>
        <v>0</v>
      </c>
      <c r="AT36">
        <f>HPX!R36</f>
        <v>0</v>
      </c>
    </row>
    <row r="37" spans="1:46">
      <c r="A37" t="s">
        <v>79</v>
      </c>
      <c r="E37">
        <f>GT_NG!R37</f>
        <v>0</v>
      </c>
      <c r="F37">
        <f>GT_Spot!R37</f>
        <v>0</v>
      </c>
      <c r="G37">
        <f>PPCL_NG!R37</f>
        <v>0</v>
      </c>
      <c r="H37">
        <f>PPCL_Spot!R37</f>
        <v>0</v>
      </c>
      <c r="I37">
        <f>Bawana_NG!R37</f>
        <v>5.0002314707652413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SUMPRODUCT(LTA!J37:AN37,LTA!J$101:AN$101,LTA!J$107:AN$107)</f>
        <v>0</v>
      </c>
      <c r="U37" s="37">
        <f>SUMPRODUCT(LTA!J37:AN37,LTA!J$102:AN$102,LTA!J$107:AN$107)</f>
        <v>0</v>
      </c>
      <c r="V37" s="66">
        <f>SUMPRODUCT(MTOA!B37:G37,MTOA!B$102:G$102,MTOA!B$107:G$107)</f>
        <v>0</v>
      </c>
      <c r="W37" s="66">
        <f>SUMPRODUCT(MTOA!B37:G37,MTOA!B$101:G$101,MTOA!B$107:G$107)</f>
        <v>0</v>
      </c>
      <c r="X37">
        <v>0</v>
      </c>
      <c r="Y37" s="34">
        <f>IEX!L37</f>
        <v>0</v>
      </c>
      <c r="Z37" s="34">
        <f>IEX!R37</f>
        <v>0</v>
      </c>
      <c r="AA37" s="75">
        <f>STOA!L37</f>
        <v>5.77</v>
      </c>
      <c r="AB37" s="75">
        <f>-STOA!R37</f>
        <v>0</v>
      </c>
      <c r="AC37">
        <f t="shared" si="0"/>
        <v>0.17522594435442801</v>
      </c>
      <c r="AD37">
        <f t="shared" si="1"/>
        <v>20.685005526410816</v>
      </c>
      <c r="AE37">
        <f>'IDT-1'!D37</f>
        <v>0</v>
      </c>
      <c r="AF37" s="24"/>
      <c r="AG37">
        <f t="shared" si="2"/>
        <v>20.685005526410816</v>
      </c>
      <c r="AI37" s="34">
        <f>PXIL!L37</f>
        <v>0</v>
      </c>
      <c r="AJ37" s="34">
        <f>PXIL!R37</f>
        <v>0</v>
      </c>
      <c r="AK37" s="34">
        <f>RTM_IEX!L37</f>
        <v>10.09</v>
      </c>
      <c r="AL37" s="34">
        <f>RTM_IEX!R37</f>
        <v>0</v>
      </c>
      <c r="AM37" s="34">
        <f>RTM_PXI!L37</f>
        <v>0</v>
      </c>
      <c r="AN37" s="34">
        <f>RTM_PXI!R37</f>
        <v>0</v>
      </c>
      <c r="AO37" s="148">
        <f>GDAM_IEX!L37</f>
        <v>0</v>
      </c>
      <c r="AP37" s="148">
        <f>GDAM_IEX!R37</f>
        <v>0</v>
      </c>
      <c r="AQ37" s="148">
        <f>GDAM_PXI!L37</f>
        <v>0</v>
      </c>
      <c r="AR37" s="148">
        <f>GDAM_PXI!R37</f>
        <v>0</v>
      </c>
      <c r="AS37">
        <f>HPX!L37</f>
        <v>0</v>
      </c>
      <c r="AT37">
        <f>HPX!R37</f>
        <v>0</v>
      </c>
    </row>
    <row r="38" spans="1:46">
      <c r="A38" t="s">
        <v>80</v>
      </c>
      <c r="E38">
        <f>GT_NG!R38</f>
        <v>0</v>
      </c>
      <c r="F38">
        <f>GT_Spot!R38</f>
        <v>0</v>
      </c>
      <c r="G38">
        <f>PPCL_NG!R38</f>
        <v>0</v>
      </c>
      <c r="H38">
        <f>PPCL_Spot!R38</f>
        <v>0</v>
      </c>
      <c r="I38">
        <f>Bawana_NG!R38</f>
        <v>5.0002314707652413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SUMPRODUCT(LTA!J38:AN38,LTA!J$101:AN$101,LTA!J$107:AN$107)</f>
        <v>0</v>
      </c>
      <c r="U38" s="37">
        <f>SUMPRODUCT(LTA!J38:AN38,LTA!J$102:AN$102,LTA!J$107:AN$107)</f>
        <v>0</v>
      </c>
      <c r="V38" s="66">
        <f>SUMPRODUCT(MTOA!B38:G38,MTOA!B$102:G$102,MTOA!B$107:G$107)</f>
        <v>0</v>
      </c>
      <c r="W38" s="66">
        <f>SUMPRODUCT(MTOA!B38:G38,MTOA!B$101:G$101,MTOA!B$107:G$107)</f>
        <v>0</v>
      </c>
      <c r="X38">
        <v>0</v>
      </c>
      <c r="Y38" s="34">
        <f>IEX!L38</f>
        <v>0</v>
      </c>
      <c r="Z38" s="34">
        <f>IEX!R38</f>
        <v>0</v>
      </c>
      <c r="AA38" s="75">
        <f>STOA!L38</f>
        <v>5.77</v>
      </c>
      <c r="AB38" s="75">
        <f>-STOA!R38</f>
        <v>0</v>
      </c>
      <c r="AC38">
        <f t="shared" si="0"/>
        <v>0.17287394435442802</v>
      </c>
      <c r="AD38">
        <f t="shared" si="1"/>
        <v>20.407357526410813</v>
      </c>
      <c r="AE38">
        <f>'IDT-1'!D38</f>
        <v>0</v>
      </c>
      <c r="AF38" s="24"/>
      <c r="AG38">
        <f t="shared" si="2"/>
        <v>20.407357526410813</v>
      </c>
      <c r="AI38" s="34">
        <f>PXIL!L38</f>
        <v>0</v>
      </c>
      <c r="AJ38" s="34">
        <f>PXIL!R38</f>
        <v>0</v>
      </c>
      <c r="AK38" s="34">
        <f>RTM_IEX!L38</f>
        <v>9.81</v>
      </c>
      <c r="AL38" s="34">
        <f>RTM_IEX!R38</f>
        <v>0</v>
      </c>
      <c r="AM38" s="34">
        <f>RTM_PXI!L38</f>
        <v>0</v>
      </c>
      <c r="AN38" s="34">
        <f>RTM_PXI!R38</f>
        <v>0</v>
      </c>
      <c r="AO38" s="148">
        <f>GDAM_IEX!L38</f>
        <v>0</v>
      </c>
      <c r="AP38" s="148">
        <f>GDAM_IEX!R38</f>
        <v>0</v>
      </c>
      <c r="AQ38" s="148">
        <f>GDAM_PXI!L38</f>
        <v>0</v>
      </c>
      <c r="AR38" s="148">
        <f>GDAM_PXI!R38</f>
        <v>0</v>
      </c>
      <c r="AS38">
        <f>HPX!L38</f>
        <v>0</v>
      </c>
      <c r="AT38">
        <f>HPX!R38</f>
        <v>0</v>
      </c>
    </row>
    <row r="39" spans="1:46">
      <c r="A39" t="s">
        <v>81</v>
      </c>
      <c r="E39">
        <f>GT_NG!R39</f>
        <v>0</v>
      </c>
      <c r="F39">
        <f>GT_Spot!R39</f>
        <v>0</v>
      </c>
      <c r="G39">
        <f>PPCL_NG!R39</f>
        <v>0</v>
      </c>
      <c r="H39">
        <f>PPCL_Spot!R39</f>
        <v>0</v>
      </c>
      <c r="I39">
        <f>Bawana_NG!R39</f>
        <v>5.0002314707652413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SUMPRODUCT(LTA!J39:AN39,LTA!J$101:AN$101,LTA!J$107:AN$107)</f>
        <v>0</v>
      </c>
      <c r="U39" s="37">
        <f>SUMPRODUCT(LTA!J39:AN39,LTA!J$102:AN$102,LTA!J$107:AN$107)</f>
        <v>0</v>
      </c>
      <c r="V39" s="66">
        <f>SUMPRODUCT(MTOA!B39:G39,MTOA!B$102:G$102,MTOA!B$107:G$107)</f>
        <v>0</v>
      </c>
      <c r="W39" s="66">
        <f>SUMPRODUCT(MTOA!B39:G39,MTOA!B$101:G$101,MTOA!B$107:G$107)</f>
        <v>0</v>
      </c>
      <c r="X39">
        <v>0</v>
      </c>
      <c r="Y39" s="34">
        <f>IEX!L39</f>
        <v>0</v>
      </c>
      <c r="Z39" s="34">
        <f>IEX!R39</f>
        <v>0</v>
      </c>
      <c r="AA39" s="75">
        <f>STOA!L39</f>
        <v>5.77</v>
      </c>
      <c r="AB39" s="75">
        <f>-STOA!R39</f>
        <v>0</v>
      </c>
      <c r="AC39">
        <f t="shared" si="0"/>
        <v>0.17287394435442802</v>
      </c>
      <c r="AD39">
        <f t="shared" si="1"/>
        <v>20.407357526410813</v>
      </c>
      <c r="AE39">
        <f>'IDT-1'!D39</f>
        <v>0</v>
      </c>
      <c r="AF39" s="24"/>
      <c r="AG39">
        <f t="shared" si="2"/>
        <v>20.407357526410813</v>
      </c>
      <c r="AI39" s="34">
        <f>PXIL!L39</f>
        <v>0</v>
      </c>
      <c r="AJ39" s="34">
        <f>PXIL!R39</f>
        <v>0</v>
      </c>
      <c r="AK39" s="34">
        <f>RTM_IEX!L39</f>
        <v>9.81</v>
      </c>
      <c r="AL39" s="34">
        <f>RTM_IEX!R39</f>
        <v>0</v>
      </c>
      <c r="AM39" s="34">
        <f>RTM_PXI!L39</f>
        <v>0</v>
      </c>
      <c r="AN39" s="34">
        <f>RTM_PXI!R39</f>
        <v>0</v>
      </c>
      <c r="AO39" s="148">
        <f>GDAM_IEX!L39</f>
        <v>0</v>
      </c>
      <c r="AP39" s="148">
        <f>GDAM_IEX!R39</f>
        <v>0</v>
      </c>
      <c r="AQ39" s="148">
        <f>GDAM_PXI!L39</f>
        <v>0</v>
      </c>
      <c r="AR39" s="148">
        <f>GDAM_PXI!R39</f>
        <v>0</v>
      </c>
      <c r="AS39">
        <f>HPX!L39</f>
        <v>0</v>
      </c>
      <c r="AT39">
        <f>HPX!R39</f>
        <v>0</v>
      </c>
    </row>
    <row r="40" spans="1:46">
      <c r="A40" t="s">
        <v>82</v>
      </c>
      <c r="E40">
        <f>GT_NG!R40</f>
        <v>0</v>
      </c>
      <c r="F40">
        <f>GT_Spot!R40</f>
        <v>0</v>
      </c>
      <c r="G40">
        <f>PPCL_NG!R40</f>
        <v>0</v>
      </c>
      <c r="H40">
        <f>PPCL_Spot!R40</f>
        <v>0</v>
      </c>
      <c r="I40">
        <f>Bawana_NG!R40</f>
        <v>5.0002314707652413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SUMPRODUCT(LTA!J40:AN40,LTA!J$101:AN$101,LTA!J$107:AN$107)</f>
        <v>0</v>
      </c>
      <c r="U40" s="37">
        <f>SUMPRODUCT(LTA!J40:AN40,LTA!J$102:AN$102,LTA!J$107:AN$107)</f>
        <v>0</v>
      </c>
      <c r="V40" s="66">
        <f>SUMPRODUCT(MTOA!B40:G40,MTOA!B$102:G$102,MTOA!B$107:G$107)</f>
        <v>0</v>
      </c>
      <c r="W40" s="66">
        <f>SUMPRODUCT(MTOA!B40:G40,MTOA!B$101:G$101,MTOA!B$107:G$107)</f>
        <v>0</v>
      </c>
      <c r="X40">
        <v>0</v>
      </c>
      <c r="Y40" s="34">
        <f>IEX!L40</f>
        <v>0</v>
      </c>
      <c r="Z40" s="34">
        <f>IEX!R40</f>
        <v>0</v>
      </c>
      <c r="AA40" s="75">
        <f>STOA!L40</f>
        <v>5.77</v>
      </c>
      <c r="AB40" s="75">
        <f>-STOA!R40</f>
        <v>0</v>
      </c>
      <c r="AC40">
        <f t="shared" si="0"/>
        <v>0.17043794435442799</v>
      </c>
      <c r="AD40">
        <f t="shared" si="1"/>
        <v>20.119793526410813</v>
      </c>
      <c r="AE40">
        <f>'IDT-1'!D40</f>
        <v>0</v>
      </c>
      <c r="AF40" s="24"/>
      <c r="AG40">
        <f t="shared" si="2"/>
        <v>20.119793526410813</v>
      </c>
      <c r="AI40" s="34">
        <f>PXIL!L40</f>
        <v>0</v>
      </c>
      <c r="AJ40" s="34">
        <f>PXIL!R40</f>
        <v>0</v>
      </c>
      <c r="AK40" s="34">
        <f>RTM_IEX!L40</f>
        <v>9.52</v>
      </c>
      <c r="AL40" s="34">
        <f>RTM_IEX!R40</f>
        <v>0</v>
      </c>
      <c r="AM40" s="34">
        <f>RTM_PXI!L40</f>
        <v>0</v>
      </c>
      <c r="AN40" s="34">
        <f>RTM_PXI!R40</f>
        <v>0</v>
      </c>
      <c r="AO40" s="148">
        <f>GDAM_IEX!L40</f>
        <v>0</v>
      </c>
      <c r="AP40" s="148">
        <f>GDAM_IEX!R40</f>
        <v>0</v>
      </c>
      <c r="AQ40" s="148">
        <f>GDAM_PXI!L40</f>
        <v>0</v>
      </c>
      <c r="AR40" s="148">
        <f>GDAM_PXI!R40</f>
        <v>0</v>
      </c>
      <c r="AS40">
        <f>HPX!L40</f>
        <v>0</v>
      </c>
      <c r="AT40">
        <f>HPX!R40</f>
        <v>0</v>
      </c>
    </row>
    <row r="41" spans="1:46">
      <c r="A41" t="s">
        <v>83</v>
      </c>
      <c r="E41">
        <f>GT_NG!R41</f>
        <v>0</v>
      </c>
      <c r="F41">
        <f>GT_Spot!R41</f>
        <v>0</v>
      </c>
      <c r="G41">
        <f>PPCL_NG!R41</f>
        <v>0</v>
      </c>
      <c r="H41">
        <f>PPCL_Spot!R41</f>
        <v>0</v>
      </c>
      <c r="I41">
        <f>Bawana_NG!R41</f>
        <v>5.0002314707652413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SUMPRODUCT(LTA!J41:AN41,LTA!J$101:AN$101,LTA!J$107:AN$107)</f>
        <v>0</v>
      </c>
      <c r="U41" s="37">
        <f>SUMPRODUCT(LTA!J41:AN41,LTA!J$102:AN$102,LTA!J$107:AN$107)</f>
        <v>0</v>
      </c>
      <c r="V41" s="66">
        <f>SUMPRODUCT(MTOA!B41:G41,MTOA!B$102:G$102,MTOA!B$107:G$107)</f>
        <v>0</v>
      </c>
      <c r="W41" s="66">
        <f>SUMPRODUCT(MTOA!B41:G41,MTOA!B$101:G$101,MTOA!B$107:G$107)</f>
        <v>0</v>
      </c>
      <c r="X41">
        <v>0</v>
      </c>
      <c r="Y41" s="34">
        <f>IEX!L41</f>
        <v>0</v>
      </c>
      <c r="Z41" s="34">
        <f>IEX!R41</f>
        <v>0</v>
      </c>
      <c r="AA41" s="75">
        <f>STOA!L41</f>
        <v>5.77</v>
      </c>
      <c r="AB41" s="75">
        <f>-STOA!R41</f>
        <v>0</v>
      </c>
      <c r="AC41">
        <f t="shared" si="0"/>
        <v>0.17043794435442799</v>
      </c>
      <c r="AD41">
        <f t="shared" si="1"/>
        <v>20.119793526410813</v>
      </c>
      <c r="AE41">
        <f>'IDT-1'!D41</f>
        <v>0</v>
      </c>
      <c r="AF41" s="24"/>
      <c r="AG41">
        <f t="shared" si="2"/>
        <v>20.119793526410813</v>
      </c>
      <c r="AI41" s="34">
        <f>PXIL!L41</f>
        <v>0</v>
      </c>
      <c r="AJ41" s="34">
        <f>PXIL!R41</f>
        <v>0</v>
      </c>
      <c r="AK41" s="34">
        <f>RTM_IEX!L41</f>
        <v>9.52</v>
      </c>
      <c r="AL41" s="34">
        <f>RTM_IEX!R41</f>
        <v>0</v>
      </c>
      <c r="AM41" s="34">
        <f>RTM_PXI!L41</f>
        <v>0</v>
      </c>
      <c r="AN41" s="34">
        <f>RTM_PXI!R41</f>
        <v>0</v>
      </c>
      <c r="AO41" s="148">
        <f>GDAM_IEX!L41</f>
        <v>0</v>
      </c>
      <c r="AP41" s="148">
        <f>GDAM_IEX!R41</f>
        <v>0</v>
      </c>
      <c r="AQ41" s="148">
        <f>GDAM_PXI!L41</f>
        <v>0</v>
      </c>
      <c r="AR41" s="148">
        <f>GDAM_PXI!R41</f>
        <v>0</v>
      </c>
      <c r="AS41">
        <f>HPX!L41</f>
        <v>0</v>
      </c>
      <c r="AT41">
        <f>HPX!R41</f>
        <v>0</v>
      </c>
    </row>
    <row r="42" spans="1:46">
      <c r="A42" t="s">
        <v>84</v>
      </c>
      <c r="E42">
        <f>GT_NG!R42</f>
        <v>0</v>
      </c>
      <c r="F42">
        <f>GT_Spot!R42</f>
        <v>0</v>
      </c>
      <c r="G42">
        <f>PPCL_NG!R42</f>
        <v>0</v>
      </c>
      <c r="H42">
        <f>PPCL_Spot!R42</f>
        <v>0</v>
      </c>
      <c r="I42">
        <f>Bawana_NG!R42</f>
        <v>5.0002314707652413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SUMPRODUCT(LTA!J42:AN42,LTA!J$101:AN$101,LTA!J$107:AN$107)</f>
        <v>0</v>
      </c>
      <c r="U42" s="37">
        <f>SUMPRODUCT(LTA!J42:AN42,LTA!J$102:AN$102,LTA!J$107:AN$107)</f>
        <v>0</v>
      </c>
      <c r="V42" s="66">
        <f>SUMPRODUCT(MTOA!B42:G42,MTOA!B$102:G$102,MTOA!B$107:G$107)</f>
        <v>0</v>
      </c>
      <c r="W42" s="66">
        <f>SUMPRODUCT(MTOA!B42:G42,MTOA!B$101:G$101,MTOA!B$107:G$107)</f>
        <v>0</v>
      </c>
      <c r="X42">
        <v>0</v>
      </c>
      <c r="Y42" s="34">
        <f>IEX!L42</f>
        <v>0</v>
      </c>
      <c r="Z42" s="34">
        <f>IEX!R42</f>
        <v>0</v>
      </c>
      <c r="AA42" s="75">
        <f>STOA!L42</f>
        <v>5.77</v>
      </c>
      <c r="AB42" s="75">
        <f>-STOA!R42</f>
        <v>0</v>
      </c>
      <c r="AC42">
        <f t="shared" si="0"/>
        <v>0.16153394435442803</v>
      </c>
      <c r="AD42">
        <f t="shared" si="1"/>
        <v>19.068697526410812</v>
      </c>
      <c r="AE42">
        <f>'IDT-1'!D42</f>
        <v>0</v>
      </c>
      <c r="AF42" s="24"/>
      <c r="AG42">
        <f t="shared" si="2"/>
        <v>19.068697526410812</v>
      </c>
      <c r="AI42" s="34">
        <f>PXIL!L42</f>
        <v>0</v>
      </c>
      <c r="AJ42" s="34">
        <f>PXIL!R42</f>
        <v>0</v>
      </c>
      <c r="AK42" s="34">
        <f>RTM_IEX!L42</f>
        <v>8.4600000000000009</v>
      </c>
      <c r="AL42" s="34">
        <f>RTM_IEX!R42</f>
        <v>0</v>
      </c>
      <c r="AM42" s="34">
        <f>RTM_PXI!L42</f>
        <v>0</v>
      </c>
      <c r="AN42" s="34">
        <f>RTM_PXI!R42</f>
        <v>0</v>
      </c>
      <c r="AO42" s="148">
        <f>GDAM_IEX!L42</f>
        <v>0</v>
      </c>
      <c r="AP42" s="148">
        <f>GDAM_IEX!R42</f>
        <v>0</v>
      </c>
      <c r="AQ42" s="148">
        <f>GDAM_PXI!L42</f>
        <v>0</v>
      </c>
      <c r="AR42" s="148">
        <f>GDAM_PXI!R42</f>
        <v>0</v>
      </c>
      <c r="AS42">
        <f>HPX!L42</f>
        <v>0</v>
      </c>
      <c r="AT42">
        <f>HPX!R42</f>
        <v>0</v>
      </c>
    </row>
    <row r="43" spans="1:46">
      <c r="A43" t="s">
        <v>85</v>
      </c>
      <c r="E43">
        <f>GT_NG!R43</f>
        <v>0</v>
      </c>
      <c r="F43">
        <f>GT_Spot!R43</f>
        <v>0</v>
      </c>
      <c r="G43">
        <f>PPCL_NG!R43</f>
        <v>0</v>
      </c>
      <c r="H43">
        <f>PPCL_Spot!R43</f>
        <v>0</v>
      </c>
      <c r="I43">
        <f>Bawana_NG!R43</f>
        <v>5.0002314707652413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SUMPRODUCT(LTA!J43:AN43,LTA!J$101:AN$101,LTA!J$107:AN$107)</f>
        <v>0</v>
      </c>
      <c r="U43" s="37">
        <f>SUMPRODUCT(LTA!J43:AN43,LTA!J$102:AN$102,LTA!J$107:AN$107)</f>
        <v>0</v>
      </c>
      <c r="V43" s="66">
        <f>SUMPRODUCT(MTOA!B43:G43,MTOA!B$102:G$102,MTOA!B$107:G$107)</f>
        <v>0</v>
      </c>
      <c r="W43" s="66">
        <f>SUMPRODUCT(MTOA!B43:G43,MTOA!B$101:G$101,MTOA!B$107:G$107)</f>
        <v>0</v>
      </c>
      <c r="X43">
        <v>0</v>
      </c>
      <c r="Y43" s="34">
        <f>IEX!L43</f>
        <v>0</v>
      </c>
      <c r="Z43" s="34">
        <f>IEX!R43</f>
        <v>0</v>
      </c>
      <c r="AA43" s="75">
        <f>STOA!L43</f>
        <v>5.77</v>
      </c>
      <c r="AB43" s="75">
        <f>-STOA!R43</f>
        <v>0</v>
      </c>
      <c r="AC43">
        <f t="shared" si="0"/>
        <v>0.16716194435442799</v>
      </c>
      <c r="AD43">
        <f t="shared" si="1"/>
        <v>19.733069526410812</v>
      </c>
      <c r="AE43">
        <f>'IDT-1'!D43</f>
        <v>0</v>
      </c>
      <c r="AF43" s="24"/>
      <c r="AG43">
        <f t="shared" si="2"/>
        <v>19.733069526410812</v>
      </c>
      <c r="AI43" s="34">
        <f>PXIL!L43</f>
        <v>0</v>
      </c>
      <c r="AJ43" s="34">
        <f>PXIL!R43</f>
        <v>0</v>
      </c>
      <c r="AK43" s="34">
        <f>RTM_IEX!L43</f>
        <v>9.1300000000000008</v>
      </c>
      <c r="AL43" s="34">
        <f>RTM_IEX!R43</f>
        <v>0</v>
      </c>
      <c r="AM43" s="34">
        <f>RTM_PXI!L43</f>
        <v>0</v>
      </c>
      <c r="AN43" s="34">
        <f>RTM_PXI!R43</f>
        <v>0</v>
      </c>
      <c r="AO43" s="148">
        <f>GDAM_IEX!L43</f>
        <v>0</v>
      </c>
      <c r="AP43" s="148">
        <f>GDAM_IEX!R43</f>
        <v>0</v>
      </c>
      <c r="AQ43" s="148">
        <f>GDAM_PXI!L43</f>
        <v>0</v>
      </c>
      <c r="AR43" s="148">
        <f>GDAM_PXI!R43</f>
        <v>0</v>
      </c>
      <c r="AS43">
        <f>HPX!L43</f>
        <v>0</v>
      </c>
      <c r="AT43">
        <f>HPX!R43</f>
        <v>0</v>
      </c>
    </row>
    <row r="44" spans="1:46">
      <c r="A44" t="s">
        <v>86</v>
      </c>
      <c r="E44">
        <f>GT_NG!R44</f>
        <v>0</v>
      </c>
      <c r="F44">
        <f>GT_Spot!R44</f>
        <v>0</v>
      </c>
      <c r="G44">
        <f>PPCL_NG!R44</f>
        <v>0</v>
      </c>
      <c r="H44">
        <f>PPCL_Spot!R44</f>
        <v>0</v>
      </c>
      <c r="I44">
        <f>Bawana_NG!R44</f>
        <v>5.0002314707652413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SUMPRODUCT(LTA!J44:AN44,LTA!J$101:AN$101,LTA!J$107:AN$107)</f>
        <v>0</v>
      </c>
      <c r="U44" s="37">
        <f>SUMPRODUCT(LTA!J44:AN44,LTA!J$102:AN$102,LTA!J$107:AN$107)</f>
        <v>0</v>
      </c>
      <c r="V44" s="66">
        <f>SUMPRODUCT(MTOA!B44:G44,MTOA!B$102:G$102,MTOA!B$107:G$107)</f>
        <v>0</v>
      </c>
      <c r="W44" s="66">
        <f>SUMPRODUCT(MTOA!B44:G44,MTOA!B$101:G$101,MTOA!B$107:G$107)</f>
        <v>0</v>
      </c>
      <c r="X44">
        <v>0</v>
      </c>
      <c r="Y44" s="34">
        <f>IEX!L44</f>
        <v>0</v>
      </c>
      <c r="Z44" s="34">
        <f>IEX!R44</f>
        <v>0</v>
      </c>
      <c r="AA44" s="75">
        <f>STOA!L44</f>
        <v>5.77</v>
      </c>
      <c r="AB44" s="75">
        <f>-STOA!R44</f>
        <v>0</v>
      </c>
      <c r="AC44">
        <f t="shared" si="0"/>
        <v>0.16716194435442799</v>
      </c>
      <c r="AD44">
        <f t="shared" si="1"/>
        <v>19.733069526410812</v>
      </c>
      <c r="AE44">
        <f>'IDT-1'!D44</f>
        <v>0</v>
      </c>
      <c r="AF44" s="24"/>
      <c r="AG44">
        <f t="shared" si="2"/>
        <v>19.733069526410812</v>
      </c>
      <c r="AI44" s="34">
        <f>PXIL!L44</f>
        <v>0</v>
      </c>
      <c r="AJ44" s="34">
        <f>PXIL!R44</f>
        <v>0</v>
      </c>
      <c r="AK44" s="34">
        <f>RTM_IEX!L44</f>
        <v>9.1300000000000008</v>
      </c>
      <c r="AL44" s="34">
        <f>RTM_IEX!R44</f>
        <v>0</v>
      </c>
      <c r="AM44" s="34">
        <f>RTM_PXI!L44</f>
        <v>0</v>
      </c>
      <c r="AN44" s="34">
        <f>RTM_PXI!R44</f>
        <v>0</v>
      </c>
      <c r="AO44" s="148">
        <f>GDAM_IEX!L44</f>
        <v>0</v>
      </c>
      <c r="AP44" s="148">
        <f>GDAM_IEX!R44</f>
        <v>0</v>
      </c>
      <c r="AQ44" s="148">
        <f>GDAM_PXI!L44</f>
        <v>0</v>
      </c>
      <c r="AR44" s="148">
        <f>GDAM_PXI!R44</f>
        <v>0</v>
      </c>
      <c r="AS44">
        <f>HPX!L44</f>
        <v>0</v>
      </c>
      <c r="AT44">
        <f>HPX!R44</f>
        <v>0</v>
      </c>
    </row>
    <row r="45" spans="1:46">
      <c r="A45" t="s">
        <v>87</v>
      </c>
      <c r="E45">
        <f>GT_NG!R45</f>
        <v>0</v>
      </c>
      <c r="F45">
        <f>GT_Spot!R45</f>
        <v>0</v>
      </c>
      <c r="G45">
        <f>PPCL_NG!R45</f>
        <v>0</v>
      </c>
      <c r="H45">
        <f>PPCL_Spot!R45</f>
        <v>0</v>
      </c>
      <c r="I45">
        <f>Bawana_NG!R45</f>
        <v>5.0002314707652413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SUMPRODUCT(LTA!J45:AN45,LTA!J$101:AN$101,LTA!J$107:AN$107)</f>
        <v>0</v>
      </c>
      <c r="U45" s="37">
        <f>SUMPRODUCT(LTA!J45:AN45,LTA!J$102:AN$102,LTA!J$107:AN$107)</f>
        <v>0</v>
      </c>
      <c r="V45" s="66">
        <f>SUMPRODUCT(MTOA!B45:G45,MTOA!B$102:G$102,MTOA!B$107:G$107)</f>
        <v>0</v>
      </c>
      <c r="W45" s="66">
        <f>SUMPRODUCT(MTOA!B45:G45,MTOA!B$101:G$101,MTOA!B$107:G$107)</f>
        <v>0</v>
      </c>
      <c r="X45">
        <v>0</v>
      </c>
      <c r="Y45" s="34">
        <f>IEX!L45</f>
        <v>0</v>
      </c>
      <c r="Z45" s="34">
        <f>IEX!R45</f>
        <v>0</v>
      </c>
      <c r="AA45" s="75">
        <f>STOA!L45</f>
        <v>5.77</v>
      </c>
      <c r="AB45" s="75">
        <f>-STOA!R45</f>
        <v>0</v>
      </c>
      <c r="AC45">
        <f t="shared" si="0"/>
        <v>0.16312994435442801</v>
      </c>
      <c r="AD45">
        <f t="shared" si="1"/>
        <v>19.257101526410814</v>
      </c>
      <c r="AE45">
        <f>'IDT-1'!D45</f>
        <v>0</v>
      </c>
      <c r="AF45" s="24"/>
      <c r="AG45">
        <f t="shared" si="2"/>
        <v>19.257101526410814</v>
      </c>
      <c r="AI45" s="34">
        <f>PXIL!L45</f>
        <v>0</v>
      </c>
      <c r="AJ45" s="34">
        <f>PXIL!R45</f>
        <v>0</v>
      </c>
      <c r="AK45" s="34">
        <f>RTM_IEX!L45</f>
        <v>8.65</v>
      </c>
      <c r="AL45" s="34">
        <f>RTM_IEX!R45</f>
        <v>0</v>
      </c>
      <c r="AM45" s="34">
        <f>RTM_PXI!L45</f>
        <v>0</v>
      </c>
      <c r="AN45" s="34">
        <f>RTM_PXI!R45</f>
        <v>0</v>
      </c>
      <c r="AO45" s="148">
        <f>GDAM_IEX!L45</f>
        <v>0</v>
      </c>
      <c r="AP45" s="148">
        <f>GDAM_IEX!R45</f>
        <v>0</v>
      </c>
      <c r="AQ45" s="148">
        <f>GDAM_PXI!L45</f>
        <v>0</v>
      </c>
      <c r="AR45" s="148">
        <f>GDAM_PXI!R45</f>
        <v>0</v>
      </c>
      <c r="AS45">
        <f>HPX!L45</f>
        <v>0</v>
      </c>
      <c r="AT45">
        <f>HPX!R45</f>
        <v>0</v>
      </c>
    </row>
    <row r="46" spans="1:46">
      <c r="A46" t="s">
        <v>88</v>
      </c>
      <c r="E46">
        <f>GT_NG!R46</f>
        <v>0</v>
      </c>
      <c r="F46">
        <f>GT_Spot!R46</f>
        <v>0</v>
      </c>
      <c r="G46">
        <f>PPCL_NG!R46</f>
        <v>0</v>
      </c>
      <c r="H46">
        <f>PPCL_Spot!R46</f>
        <v>0</v>
      </c>
      <c r="I46">
        <f>Bawana_NG!R46</f>
        <v>5.0002314707652413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SUMPRODUCT(LTA!J46:AN46,LTA!J$101:AN$101,LTA!J$107:AN$107)</f>
        <v>0</v>
      </c>
      <c r="U46" s="37">
        <f>SUMPRODUCT(LTA!J46:AN46,LTA!J$102:AN$102,LTA!J$107:AN$107)</f>
        <v>0</v>
      </c>
      <c r="V46" s="66">
        <f>SUMPRODUCT(MTOA!B46:G46,MTOA!B$102:G$102,MTOA!B$107:G$107)</f>
        <v>0</v>
      </c>
      <c r="W46" s="66">
        <f>SUMPRODUCT(MTOA!B46:G46,MTOA!B$101:G$101,MTOA!B$107:G$107)</f>
        <v>0</v>
      </c>
      <c r="X46">
        <v>0</v>
      </c>
      <c r="Y46" s="34">
        <f>IEX!L46</f>
        <v>0</v>
      </c>
      <c r="Z46" s="34">
        <f>IEX!R46</f>
        <v>0</v>
      </c>
      <c r="AA46" s="75">
        <f>STOA!L46</f>
        <v>5.77</v>
      </c>
      <c r="AB46" s="75">
        <f>-STOA!R46</f>
        <v>0</v>
      </c>
      <c r="AC46">
        <f t="shared" si="0"/>
        <v>0.15909794435442801</v>
      </c>
      <c r="AD46">
        <f t="shared" si="1"/>
        <v>18.781133526410812</v>
      </c>
      <c r="AE46">
        <f>'IDT-1'!D46</f>
        <v>0</v>
      </c>
      <c r="AF46" s="24"/>
      <c r="AG46">
        <f t="shared" si="2"/>
        <v>18.781133526410812</v>
      </c>
      <c r="AI46" s="34">
        <f>PXIL!L46</f>
        <v>0</v>
      </c>
      <c r="AJ46" s="34">
        <f>PXIL!R46</f>
        <v>0</v>
      </c>
      <c r="AK46" s="34">
        <f>RTM_IEX!L46</f>
        <v>8.17</v>
      </c>
      <c r="AL46" s="34">
        <f>RTM_IEX!R46</f>
        <v>0</v>
      </c>
      <c r="AM46" s="34">
        <f>RTM_PXI!L46</f>
        <v>0</v>
      </c>
      <c r="AN46" s="34">
        <f>RTM_PXI!R46</f>
        <v>0</v>
      </c>
      <c r="AO46" s="148">
        <f>GDAM_IEX!L46</f>
        <v>0</v>
      </c>
      <c r="AP46" s="148">
        <f>GDAM_IEX!R46</f>
        <v>0</v>
      </c>
      <c r="AQ46" s="148">
        <f>GDAM_PXI!L46</f>
        <v>0</v>
      </c>
      <c r="AR46" s="148">
        <f>GDAM_PXI!R46</f>
        <v>0</v>
      </c>
      <c r="AS46">
        <f>HPX!L46</f>
        <v>0</v>
      </c>
      <c r="AT46">
        <f>HPX!R46</f>
        <v>0</v>
      </c>
    </row>
    <row r="47" spans="1:46">
      <c r="A47" t="s">
        <v>89</v>
      </c>
      <c r="E47">
        <f>GT_NG!R47</f>
        <v>0</v>
      </c>
      <c r="F47">
        <f>GT_Spot!R47</f>
        <v>0</v>
      </c>
      <c r="G47">
        <f>PPCL_NG!R47</f>
        <v>0</v>
      </c>
      <c r="H47">
        <f>PPCL_Spot!R47</f>
        <v>0</v>
      </c>
      <c r="I47">
        <f>Bawana_NG!R47</f>
        <v>5.0002314707652413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SUMPRODUCT(LTA!J47:AN47,LTA!J$101:AN$101,LTA!J$107:AN$107)</f>
        <v>0</v>
      </c>
      <c r="U47" s="37">
        <f>SUMPRODUCT(LTA!J47:AN47,LTA!J$102:AN$102,LTA!J$107:AN$107)</f>
        <v>0</v>
      </c>
      <c r="V47" s="66">
        <f>SUMPRODUCT(MTOA!B47:G47,MTOA!B$102:G$102,MTOA!B$107:G$107)</f>
        <v>0</v>
      </c>
      <c r="W47" s="66">
        <f>SUMPRODUCT(MTOA!B47:G47,MTOA!B$101:G$101,MTOA!B$107:G$107)</f>
        <v>0</v>
      </c>
      <c r="X47">
        <v>0</v>
      </c>
      <c r="Y47" s="34">
        <f>IEX!L47</f>
        <v>0</v>
      </c>
      <c r="Z47" s="34">
        <f>IEX!R47</f>
        <v>0</v>
      </c>
      <c r="AA47" s="75">
        <f>STOA!L47</f>
        <v>5.77</v>
      </c>
      <c r="AB47" s="75">
        <f>-STOA!R47</f>
        <v>0</v>
      </c>
      <c r="AC47">
        <f t="shared" si="0"/>
        <v>0.16312994435442801</v>
      </c>
      <c r="AD47">
        <f t="shared" si="1"/>
        <v>19.257101526410814</v>
      </c>
      <c r="AE47">
        <f>'IDT-1'!D47</f>
        <v>0</v>
      </c>
      <c r="AF47" s="24"/>
      <c r="AG47">
        <f t="shared" si="2"/>
        <v>19.257101526410814</v>
      </c>
      <c r="AI47" s="34">
        <f>PXIL!L47</f>
        <v>0</v>
      </c>
      <c r="AJ47" s="34">
        <f>PXIL!R47</f>
        <v>0</v>
      </c>
      <c r="AK47" s="34">
        <f>RTM_IEX!L47</f>
        <v>8.65</v>
      </c>
      <c r="AL47" s="34">
        <f>RTM_IEX!R47</f>
        <v>0</v>
      </c>
      <c r="AM47" s="34">
        <f>RTM_PXI!L47</f>
        <v>0</v>
      </c>
      <c r="AN47" s="34">
        <f>RTM_PXI!R47</f>
        <v>0</v>
      </c>
      <c r="AO47" s="148">
        <f>GDAM_IEX!L47</f>
        <v>0</v>
      </c>
      <c r="AP47" s="148">
        <f>GDAM_IEX!R47</f>
        <v>0</v>
      </c>
      <c r="AQ47" s="148">
        <f>GDAM_PXI!L47</f>
        <v>0</v>
      </c>
      <c r="AR47" s="148">
        <f>GDAM_PXI!R47</f>
        <v>0</v>
      </c>
      <c r="AS47">
        <f>HPX!L47</f>
        <v>0</v>
      </c>
      <c r="AT47">
        <f>HPX!R47</f>
        <v>0</v>
      </c>
    </row>
    <row r="48" spans="1:46">
      <c r="A48" t="s">
        <v>90</v>
      </c>
      <c r="E48">
        <f>GT_NG!R48</f>
        <v>0</v>
      </c>
      <c r="F48">
        <f>GT_Spot!R48</f>
        <v>0</v>
      </c>
      <c r="G48">
        <f>PPCL_NG!R48</f>
        <v>0</v>
      </c>
      <c r="H48">
        <f>PPCL_Spot!R48</f>
        <v>0</v>
      </c>
      <c r="I48">
        <f>Bawana_NG!R48</f>
        <v>5.0002314707652413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SUMPRODUCT(LTA!J48:AN48,LTA!J$101:AN$101,LTA!J$107:AN$107)</f>
        <v>0</v>
      </c>
      <c r="U48" s="37">
        <f>SUMPRODUCT(LTA!J48:AN48,LTA!J$102:AN$102,LTA!J$107:AN$107)</f>
        <v>0</v>
      </c>
      <c r="V48" s="66">
        <f>SUMPRODUCT(MTOA!B48:G48,MTOA!B$102:G$102,MTOA!B$107:G$107)</f>
        <v>0</v>
      </c>
      <c r="W48" s="66">
        <f>SUMPRODUCT(MTOA!B48:G48,MTOA!B$101:G$101,MTOA!B$107:G$107)</f>
        <v>0</v>
      </c>
      <c r="X48">
        <v>0</v>
      </c>
      <c r="Y48" s="34">
        <f>IEX!L48</f>
        <v>0</v>
      </c>
      <c r="Z48" s="34">
        <f>IEX!R48</f>
        <v>0</v>
      </c>
      <c r="AA48" s="75">
        <f>STOA!L48</f>
        <v>5.77</v>
      </c>
      <c r="AB48" s="75">
        <f>-STOA!R48</f>
        <v>0</v>
      </c>
      <c r="AC48">
        <f t="shared" si="0"/>
        <v>0.155065944354428</v>
      </c>
      <c r="AD48">
        <f t="shared" si="1"/>
        <v>18.305165526410811</v>
      </c>
      <c r="AE48">
        <f>'IDT-1'!D48</f>
        <v>0</v>
      </c>
      <c r="AF48" s="24"/>
      <c r="AG48">
        <f t="shared" si="2"/>
        <v>18.305165526410811</v>
      </c>
      <c r="AI48" s="34">
        <f>PXIL!L48</f>
        <v>0</v>
      </c>
      <c r="AJ48" s="34">
        <f>PXIL!R48</f>
        <v>0</v>
      </c>
      <c r="AK48" s="34">
        <f>RTM_IEX!L48</f>
        <v>7.69</v>
      </c>
      <c r="AL48" s="34">
        <f>RTM_IEX!R48</f>
        <v>0</v>
      </c>
      <c r="AM48" s="34">
        <f>RTM_PXI!L48</f>
        <v>0</v>
      </c>
      <c r="AN48" s="34">
        <f>RTM_PXI!R48</f>
        <v>0</v>
      </c>
      <c r="AO48" s="148">
        <f>GDAM_IEX!L48</f>
        <v>0</v>
      </c>
      <c r="AP48" s="148">
        <f>GDAM_IEX!R48</f>
        <v>0</v>
      </c>
      <c r="AQ48" s="148">
        <f>GDAM_PXI!L48</f>
        <v>0</v>
      </c>
      <c r="AR48" s="148">
        <f>GDAM_PXI!R48</f>
        <v>0</v>
      </c>
      <c r="AS48">
        <f>HPX!L48</f>
        <v>0</v>
      </c>
      <c r="AT48">
        <f>HPX!R48</f>
        <v>0</v>
      </c>
    </row>
    <row r="49" spans="1:46">
      <c r="A49" t="s">
        <v>91</v>
      </c>
      <c r="E49">
        <f>GT_NG!R49</f>
        <v>0</v>
      </c>
      <c r="F49">
        <f>GT_Spot!R49</f>
        <v>0</v>
      </c>
      <c r="G49">
        <f>PPCL_NG!R49</f>
        <v>0</v>
      </c>
      <c r="H49">
        <f>PPCL_Spot!R49</f>
        <v>0</v>
      </c>
      <c r="I49">
        <f>Bawana_NG!R49</f>
        <v>5.0002314707652413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SUMPRODUCT(LTA!J49:AN49,LTA!J$101:AN$101,LTA!J$107:AN$107)</f>
        <v>0</v>
      </c>
      <c r="U49" s="37">
        <f>SUMPRODUCT(LTA!J49:AN49,LTA!J$102:AN$102,LTA!J$107:AN$107)</f>
        <v>0</v>
      </c>
      <c r="V49" s="66">
        <f>SUMPRODUCT(MTOA!B49:G49,MTOA!B$102:G$102,MTOA!B$107:G$107)</f>
        <v>0</v>
      </c>
      <c r="W49" s="66">
        <f>SUMPRODUCT(MTOA!B49:G49,MTOA!B$101:G$101,MTOA!B$107:G$107)</f>
        <v>0</v>
      </c>
      <c r="X49">
        <v>0</v>
      </c>
      <c r="Y49" s="34">
        <f>IEX!L49</f>
        <v>0</v>
      </c>
      <c r="Z49" s="34">
        <f>IEX!R49</f>
        <v>0</v>
      </c>
      <c r="AA49" s="75">
        <f>STOA!L49</f>
        <v>5.77</v>
      </c>
      <c r="AB49" s="75">
        <f>-STOA!R49</f>
        <v>0</v>
      </c>
      <c r="AC49">
        <f t="shared" si="0"/>
        <v>0.14700194435442801</v>
      </c>
      <c r="AD49">
        <f t="shared" si="1"/>
        <v>17.353229526410814</v>
      </c>
      <c r="AE49">
        <f>'IDT-1'!D49</f>
        <v>0</v>
      </c>
      <c r="AF49" s="24"/>
      <c r="AG49">
        <f t="shared" si="2"/>
        <v>17.353229526410814</v>
      </c>
      <c r="AI49" s="34">
        <f>PXIL!L49</f>
        <v>0</v>
      </c>
      <c r="AJ49" s="34">
        <f>PXIL!R49</f>
        <v>0</v>
      </c>
      <c r="AK49" s="34">
        <f>RTM_IEX!L49</f>
        <v>6.73</v>
      </c>
      <c r="AL49" s="34">
        <f>RTM_IEX!R49</f>
        <v>0</v>
      </c>
      <c r="AM49" s="34">
        <f>RTM_PXI!L49</f>
        <v>0</v>
      </c>
      <c r="AN49" s="34">
        <f>RTM_PXI!R49</f>
        <v>0</v>
      </c>
      <c r="AO49" s="148">
        <f>GDAM_IEX!L49</f>
        <v>0</v>
      </c>
      <c r="AP49" s="148">
        <f>GDAM_IEX!R49</f>
        <v>0</v>
      </c>
      <c r="AQ49" s="148">
        <f>GDAM_PXI!L49</f>
        <v>0</v>
      </c>
      <c r="AR49" s="148">
        <f>GDAM_PXI!R49</f>
        <v>0</v>
      </c>
      <c r="AS49">
        <f>HPX!L49</f>
        <v>0</v>
      </c>
      <c r="AT49">
        <f>HPX!R49</f>
        <v>0</v>
      </c>
    </row>
    <row r="50" spans="1:46">
      <c r="A50" t="s">
        <v>92</v>
      </c>
      <c r="E50">
        <f>GT_NG!R50</f>
        <v>0</v>
      </c>
      <c r="F50">
        <f>GT_Spot!R50</f>
        <v>0</v>
      </c>
      <c r="G50">
        <f>PPCL_NG!R50</f>
        <v>0</v>
      </c>
      <c r="H50">
        <f>PPCL_Spot!R50</f>
        <v>0</v>
      </c>
      <c r="I50">
        <f>Bawana_NG!R50</f>
        <v>5.0002314707652413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SUMPRODUCT(LTA!J50:AN50,LTA!J$101:AN$101,LTA!J$107:AN$107)</f>
        <v>0</v>
      </c>
      <c r="U50" s="37">
        <f>SUMPRODUCT(LTA!J50:AN50,LTA!J$102:AN$102,LTA!J$107:AN$107)</f>
        <v>0</v>
      </c>
      <c r="V50" s="66">
        <f>SUMPRODUCT(MTOA!B50:G50,MTOA!B$102:G$102,MTOA!B$107:G$107)</f>
        <v>0</v>
      </c>
      <c r="W50" s="66">
        <f>SUMPRODUCT(MTOA!B50:G50,MTOA!B$101:G$101,MTOA!B$107:G$107)</f>
        <v>0</v>
      </c>
      <c r="X50">
        <v>0</v>
      </c>
      <c r="Y50" s="34">
        <f>IEX!L50</f>
        <v>0</v>
      </c>
      <c r="Z50" s="34">
        <f>IEX!R50</f>
        <v>0</v>
      </c>
      <c r="AA50" s="75">
        <f>STOA!L50</f>
        <v>5.77</v>
      </c>
      <c r="AB50" s="75">
        <f>-STOA!R50</f>
        <v>0</v>
      </c>
      <c r="AC50">
        <f t="shared" si="0"/>
        <v>0.13893794435442799</v>
      </c>
      <c r="AD50">
        <f t="shared" si="1"/>
        <v>16.401293526410814</v>
      </c>
      <c r="AE50">
        <f>'IDT-1'!D50</f>
        <v>0</v>
      </c>
      <c r="AF50" s="24"/>
      <c r="AG50">
        <f t="shared" si="2"/>
        <v>16.401293526410814</v>
      </c>
      <c r="AI50" s="34">
        <f>PXIL!L50</f>
        <v>0</v>
      </c>
      <c r="AJ50" s="34">
        <f>PXIL!R50</f>
        <v>0</v>
      </c>
      <c r="AK50" s="34">
        <f>RTM_IEX!L50</f>
        <v>5.77</v>
      </c>
      <c r="AL50" s="34">
        <f>RTM_IEX!R50</f>
        <v>0</v>
      </c>
      <c r="AM50" s="34">
        <f>RTM_PXI!L50</f>
        <v>0</v>
      </c>
      <c r="AN50" s="34">
        <f>RTM_PXI!R50</f>
        <v>0</v>
      </c>
      <c r="AO50" s="148">
        <f>GDAM_IEX!L50</f>
        <v>0</v>
      </c>
      <c r="AP50" s="148">
        <f>GDAM_IEX!R50</f>
        <v>0</v>
      </c>
      <c r="AQ50" s="148">
        <f>GDAM_PXI!L50</f>
        <v>0</v>
      </c>
      <c r="AR50" s="148">
        <f>GDAM_PXI!R50</f>
        <v>0</v>
      </c>
      <c r="AS50">
        <f>HPX!L50</f>
        <v>0</v>
      </c>
      <c r="AT50">
        <f>HPX!R50</f>
        <v>0</v>
      </c>
    </row>
    <row r="51" spans="1:46">
      <c r="A51" t="s">
        <v>93</v>
      </c>
      <c r="E51">
        <f>GT_NG!R51</f>
        <v>0</v>
      </c>
      <c r="F51">
        <f>GT_Spot!R51</f>
        <v>0</v>
      </c>
      <c r="G51">
        <f>PPCL_NG!R51</f>
        <v>0</v>
      </c>
      <c r="H51">
        <f>PPCL_Spot!R51</f>
        <v>0</v>
      </c>
      <c r="I51">
        <f>Bawana_NG!R51</f>
        <v>5.0002314707652413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SUMPRODUCT(LTA!J51:AN51,LTA!J$101:AN$101,LTA!J$107:AN$107)</f>
        <v>0</v>
      </c>
      <c r="U51" s="37">
        <f>SUMPRODUCT(LTA!J51:AN51,LTA!J$102:AN$102,LTA!J$107:AN$107)</f>
        <v>0</v>
      </c>
      <c r="V51" s="66">
        <f>SUMPRODUCT(MTOA!B51:G51,MTOA!B$102:G$102,MTOA!B$107:G$107)</f>
        <v>0</v>
      </c>
      <c r="W51" s="66">
        <f>SUMPRODUCT(MTOA!B51:G51,MTOA!B$101:G$101,MTOA!B$107:G$107)</f>
        <v>0</v>
      </c>
      <c r="X51">
        <v>0</v>
      </c>
      <c r="Y51" s="34">
        <f>IEX!L51</f>
        <v>0</v>
      </c>
      <c r="Z51" s="34">
        <f>IEX!R51</f>
        <v>0</v>
      </c>
      <c r="AA51" s="75">
        <f>STOA!L51</f>
        <v>5.77</v>
      </c>
      <c r="AB51" s="75">
        <f>-STOA!R51</f>
        <v>0</v>
      </c>
      <c r="AC51">
        <f t="shared" si="0"/>
        <v>0.13087394435442801</v>
      </c>
      <c r="AD51">
        <f t="shared" si="1"/>
        <v>15.449357526410813</v>
      </c>
      <c r="AE51">
        <f>'IDT-1'!D51</f>
        <v>0</v>
      </c>
      <c r="AF51" s="24"/>
      <c r="AG51">
        <f t="shared" si="2"/>
        <v>15.449357526410813</v>
      </c>
      <c r="AI51" s="34">
        <f>PXIL!L51</f>
        <v>0</v>
      </c>
      <c r="AJ51" s="34">
        <f>PXIL!R51</f>
        <v>0</v>
      </c>
      <c r="AK51" s="34">
        <f>RTM_IEX!L51</f>
        <v>4.8099999999999996</v>
      </c>
      <c r="AL51" s="34">
        <f>RTM_IEX!R51</f>
        <v>0</v>
      </c>
      <c r="AM51" s="34">
        <f>RTM_PXI!L51</f>
        <v>0</v>
      </c>
      <c r="AN51" s="34">
        <f>RTM_PXI!R51</f>
        <v>0</v>
      </c>
      <c r="AO51" s="148">
        <f>GDAM_IEX!L51</f>
        <v>0</v>
      </c>
      <c r="AP51" s="148">
        <f>GDAM_IEX!R51</f>
        <v>0</v>
      </c>
      <c r="AQ51" s="148">
        <f>GDAM_PXI!L51</f>
        <v>0</v>
      </c>
      <c r="AR51" s="148">
        <f>GDAM_PXI!R51</f>
        <v>0</v>
      </c>
      <c r="AS51">
        <f>HPX!L51</f>
        <v>0</v>
      </c>
      <c r="AT51">
        <f>HPX!R51</f>
        <v>0</v>
      </c>
    </row>
    <row r="52" spans="1:46">
      <c r="A52" t="s">
        <v>94</v>
      </c>
      <c r="E52">
        <f>GT_NG!R52</f>
        <v>0</v>
      </c>
      <c r="F52">
        <f>GT_Spot!R52</f>
        <v>0</v>
      </c>
      <c r="G52">
        <f>PPCL_NG!R52</f>
        <v>0</v>
      </c>
      <c r="H52">
        <f>PPCL_Spot!R52</f>
        <v>0</v>
      </c>
      <c r="I52">
        <f>Bawana_NG!R52</f>
        <v>5.0002314707652413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SUMPRODUCT(LTA!J52:AN52,LTA!J$101:AN$101,LTA!J$107:AN$107)</f>
        <v>0</v>
      </c>
      <c r="U52" s="37">
        <f>SUMPRODUCT(LTA!J52:AN52,LTA!J$102:AN$102,LTA!J$107:AN$107)</f>
        <v>0</v>
      </c>
      <c r="V52" s="66">
        <f>SUMPRODUCT(MTOA!B52:G52,MTOA!B$102:G$102,MTOA!B$107:G$107)</f>
        <v>0</v>
      </c>
      <c r="W52" s="66">
        <f>SUMPRODUCT(MTOA!B52:G52,MTOA!B$101:G$101,MTOA!B$107:G$107)</f>
        <v>0</v>
      </c>
      <c r="X52">
        <v>0</v>
      </c>
      <c r="Y52" s="34">
        <f>IEX!L52</f>
        <v>0</v>
      </c>
      <c r="Z52" s="34">
        <f>IEX!R52</f>
        <v>0</v>
      </c>
      <c r="AA52" s="75">
        <f>STOA!L52</f>
        <v>5.77</v>
      </c>
      <c r="AB52" s="75">
        <f>-STOA!R52</f>
        <v>0</v>
      </c>
      <c r="AC52">
        <f t="shared" si="0"/>
        <v>0.13087394435442801</v>
      </c>
      <c r="AD52">
        <f t="shared" si="1"/>
        <v>15.449357526410813</v>
      </c>
      <c r="AE52">
        <f>'IDT-1'!D52</f>
        <v>0</v>
      </c>
      <c r="AF52" s="24"/>
      <c r="AG52">
        <f t="shared" si="2"/>
        <v>15.449357526410813</v>
      </c>
      <c r="AI52" s="34">
        <f>PXIL!L52</f>
        <v>0</v>
      </c>
      <c r="AJ52" s="34">
        <f>PXIL!R52</f>
        <v>0</v>
      </c>
      <c r="AK52" s="34">
        <f>RTM_IEX!L52</f>
        <v>4.8099999999999996</v>
      </c>
      <c r="AL52" s="34">
        <f>RTM_IEX!R52</f>
        <v>0</v>
      </c>
      <c r="AM52" s="34">
        <f>RTM_PXI!L52</f>
        <v>0</v>
      </c>
      <c r="AN52" s="34">
        <f>RTM_PXI!R52</f>
        <v>0</v>
      </c>
      <c r="AO52" s="148">
        <f>GDAM_IEX!L52</f>
        <v>0</v>
      </c>
      <c r="AP52" s="148">
        <f>GDAM_IEX!R52</f>
        <v>0</v>
      </c>
      <c r="AQ52" s="148">
        <f>GDAM_PXI!L52</f>
        <v>0</v>
      </c>
      <c r="AR52" s="148">
        <f>GDAM_PXI!R52</f>
        <v>0</v>
      </c>
      <c r="AS52">
        <f>HPX!L52</f>
        <v>0</v>
      </c>
      <c r="AT52">
        <f>HPX!R52</f>
        <v>0</v>
      </c>
    </row>
    <row r="53" spans="1:46">
      <c r="A53" t="s">
        <v>95</v>
      </c>
      <c r="E53">
        <f>GT_NG!R53</f>
        <v>0</v>
      </c>
      <c r="F53">
        <f>GT_Spot!R53</f>
        <v>0</v>
      </c>
      <c r="G53">
        <f>PPCL_NG!R53</f>
        <v>0</v>
      </c>
      <c r="H53">
        <f>PPCL_Spot!R53</f>
        <v>0</v>
      </c>
      <c r="I53">
        <f>Bawana_NG!R53</f>
        <v>5.0002314707652413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SUMPRODUCT(LTA!J53:AN53,LTA!J$101:AN$101,LTA!J$107:AN$107)</f>
        <v>0</v>
      </c>
      <c r="U53" s="37">
        <f>SUMPRODUCT(LTA!J53:AN53,LTA!J$102:AN$102,LTA!J$107:AN$107)</f>
        <v>0</v>
      </c>
      <c r="V53" s="66">
        <f>SUMPRODUCT(MTOA!B53:G53,MTOA!B$102:G$102,MTOA!B$107:G$107)</f>
        <v>0</v>
      </c>
      <c r="W53" s="66">
        <f>SUMPRODUCT(MTOA!B53:G53,MTOA!B$101:G$101,MTOA!B$107:G$107)</f>
        <v>0</v>
      </c>
      <c r="X53">
        <v>0</v>
      </c>
      <c r="Y53" s="34">
        <f>IEX!L53</f>
        <v>0</v>
      </c>
      <c r="Z53" s="34">
        <f>IEX!R53</f>
        <v>0</v>
      </c>
      <c r="AA53" s="75">
        <f>STOA!L53</f>
        <v>5.77</v>
      </c>
      <c r="AB53" s="75">
        <f>-STOA!R53</f>
        <v>0</v>
      </c>
      <c r="AC53">
        <f t="shared" si="0"/>
        <v>0.12280994435442802</v>
      </c>
      <c r="AD53">
        <f t="shared" si="1"/>
        <v>14.497421526410813</v>
      </c>
      <c r="AE53">
        <f>'IDT-1'!D53</f>
        <v>0</v>
      </c>
      <c r="AF53" s="24"/>
      <c r="AG53">
        <f t="shared" si="2"/>
        <v>14.497421526410813</v>
      </c>
      <c r="AI53" s="34">
        <f>PXIL!L53</f>
        <v>0</v>
      </c>
      <c r="AJ53" s="34">
        <f>PXIL!R53</f>
        <v>0</v>
      </c>
      <c r="AK53" s="34">
        <f>RTM_IEX!L53</f>
        <v>3.85</v>
      </c>
      <c r="AL53" s="34">
        <f>RTM_IEX!R53</f>
        <v>0</v>
      </c>
      <c r="AM53" s="34">
        <f>RTM_PXI!L53</f>
        <v>0</v>
      </c>
      <c r="AN53" s="34">
        <f>RTM_PXI!R53</f>
        <v>0</v>
      </c>
      <c r="AO53" s="148">
        <f>GDAM_IEX!L53</f>
        <v>0</v>
      </c>
      <c r="AP53" s="148">
        <f>GDAM_IEX!R53</f>
        <v>0</v>
      </c>
      <c r="AQ53" s="148">
        <f>GDAM_PXI!L53</f>
        <v>0</v>
      </c>
      <c r="AR53" s="148">
        <f>GDAM_PXI!R53</f>
        <v>0</v>
      </c>
      <c r="AS53">
        <f>HPX!L53</f>
        <v>0</v>
      </c>
      <c r="AT53">
        <f>HPX!R53</f>
        <v>0</v>
      </c>
    </row>
    <row r="54" spans="1:46">
      <c r="A54" t="s">
        <v>96</v>
      </c>
      <c r="E54">
        <f>GT_NG!R54</f>
        <v>0</v>
      </c>
      <c r="F54">
        <f>GT_Spot!R54</f>
        <v>0</v>
      </c>
      <c r="G54">
        <f>PPCL_NG!R54</f>
        <v>0</v>
      </c>
      <c r="H54">
        <f>PPCL_Spot!R54</f>
        <v>0</v>
      </c>
      <c r="I54">
        <f>Bawana_NG!R54</f>
        <v>5.0002314707652413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SUMPRODUCT(LTA!J54:AN54,LTA!J$101:AN$101,LTA!J$107:AN$107)</f>
        <v>0</v>
      </c>
      <c r="U54" s="37">
        <f>SUMPRODUCT(LTA!J54:AN54,LTA!J$102:AN$102,LTA!J$107:AN$107)</f>
        <v>0</v>
      </c>
      <c r="V54" s="66">
        <f>SUMPRODUCT(MTOA!B54:G54,MTOA!B$102:G$102,MTOA!B$107:G$107)</f>
        <v>0</v>
      </c>
      <c r="W54" s="66">
        <f>SUMPRODUCT(MTOA!B54:G54,MTOA!B$101:G$101,MTOA!B$107:G$107)</f>
        <v>0</v>
      </c>
      <c r="X54">
        <v>0</v>
      </c>
      <c r="Y54" s="34">
        <f>IEX!L54</f>
        <v>0</v>
      </c>
      <c r="Z54" s="34">
        <f>IEX!R54</f>
        <v>0</v>
      </c>
      <c r="AA54" s="75">
        <f>STOA!L54</f>
        <v>5.77</v>
      </c>
      <c r="AB54" s="75">
        <f>-STOA!R54</f>
        <v>0</v>
      </c>
      <c r="AC54">
        <f t="shared" si="0"/>
        <v>0.12280994435442802</v>
      </c>
      <c r="AD54">
        <f t="shared" si="1"/>
        <v>14.497421526410813</v>
      </c>
      <c r="AE54">
        <f>'IDT-1'!D54</f>
        <v>0</v>
      </c>
      <c r="AF54" s="24"/>
      <c r="AG54">
        <f t="shared" si="2"/>
        <v>14.497421526410813</v>
      </c>
      <c r="AI54" s="34">
        <f>PXIL!L54</f>
        <v>0</v>
      </c>
      <c r="AJ54" s="34">
        <f>PXIL!R54</f>
        <v>0</v>
      </c>
      <c r="AK54" s="34">
        <f>RTM_IEX!L54</f>
        <v>3.85</v>
      </c>
      <c r="AL54" s="34">
        <f>RTM_IEX!R54</f>
        <v>0</v>
      </c>
      <c r="AM54" s="34">
        <f>RTM_PXI!L54</f>
        <v>0</v>
      </c>
      <c r="AN54" s="34">
        <f>RTM_PXI!R54</f>
        <v>0</v>
      </c>
      <c r="AO54" s="148">
        <f>GDAM_IEX!L54</f>
        <v>0</v>
      </c>
      <c r="AP54" s="148">
        <f>GDAM_IEX!R54</f>
        <v>0</v>
      </c>
      <c r="AQ54" s="148">
        <f>GDAM_PXI!L54</f>
        <v>0</v>
      </c>
      <c r="AR54" s="148">
        <f>GDAM_PXI!R54</f>
        <v>0</v>
      </c>
      <c r="AS54">
        <f>HPX!L54</f>
        <v>0</v>
      </c>
      <c r="AT54">
        <f>HPX!R54</f>
        <v>0</v>
      </c>
    </row>
    <row r="55" spans="1:46">
      <c r="A55" t="s">
        <v>97</v>
      </c>
      <c r="E55">
        <f>GT_NG!R55</f>
        <v>0</v>
      </c>
      <c r="F55">
        <f>GT_Spot!R55</f>
        <v>0</v>
      </c>
      <c r="G55">
        <f>PPCL_NG!R55</f>
        <v>0</v>
      </c>
      <c r="H55">
        <f>PPCL_Spot!R55</f>
        <v>0</v>
      </c>
      <c r="I55">
        <f>Bawana_NG!R55</f>
        <v>5.0002314707652413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SUMPRODUCT(LTA!J55:AN55,LTA!J$101:AN$101,LTA!J$107:AN$107)</f>
        <v>0</v>
      </c>
      <c r="U55" s="37">
        <f>SUMPRODUCT(LTA!J55:AN55,LTA!J$102:AN$102,LTA!J$107:AN$107)</f>
        <v>0</v>
      </c>
      <c r="V55" s="66">
        <f>SUMPRODUCT(MTOA!B55:G55,MTOA!B$102:G$102,MTOA!B$107:G$107)</f>
        <v>0</v>
      </c>
      <c r="W55" s="66">
        <f>SUMPRODUCT(MTOA!B55:G55,MTOA!B$101:G$101,MTOA!B$107:G$107)</f>
        <v>0</v>
      </c>
      <c r="X55">
        <v>0</v>
      </c>
      <c r="Y55" s="34">
        <f>IEX!L55</f>
        <v>0</v>
      </c>
      <c r="Z55" s="34">
        <f>IEX!R55</f>
        <v>0</v>
      </c>
      <c r="AA55" s="75">
        <f>STOA!L55</f>
        <v>5.77</v>
      </c>
      <c r="AB55" s="75">
        <f>-STOA!R55</f>
        <v>0</v>
      </c>
      <c r="AC55">
        <f t="shared" si="0"/>
        <v>0.11953394435442802</v>
      </c>
      <c r="AD55">
        <f t="shared" si="1"/>
        <v>14.110697526410812</v>
      </c>
      <c r="AE55">
        <f>'IDT-1'!D55</f>
        <v>0</v>
      </c>
      <c r="AF55" s="24"/>
      <c r="AG55">
        <f t="shared" si="2"/>
        <v>14.110697526410812</v>
      </c>
      <c r="AI55" s="34">
        <f>PXIL!L55</f>
        <v>0</v>
      </c>
      <c r="AJ55" s="34">
        <f>PXIL!R55</f>
        <v>0</v>
      </c>
      <c r="AK55" s="34">
        <f>RTM_IEX!L55</f>
        <v>3.46</v>
      </c>
      <c r="AL55" s="34">
        <f>RTM_IEX!R55</f>
        <v>0</v>
      </c>
      <c r="AM55" s="34">
        <f>RTM_PXI!L55</f>
        <v>0</v>
      </c>
      <c r="AN55" s="34">
        <f>RTM_PXI!R55</f>
        <v>0</v>
      </c>
      <c r="AO55" s="148">
        <f>GDAM_IEX!L55</f>
        <v>0</v>
      </c>
      <c r="AP55" s="148">
        <f>GDAM_IEX!R55</f>
        <v>0</v>
      </c>
      <c r="AQ55" s="148">
        <f>GDAM_PXI!L55</f>
        <v>0</v>
      </c>
      <c r="AR55" s="148">
        <f>GDAM_PXI!R55</f>
        <v>0</v>
      </c>
      <c r="AS55">
        <f>HPX!L55</f>
        <v>0</v>
      </c>
      <c r="AT55">
        <f>HPX!R55</f>
        <v>0</v>
      </c>
    </row>
    <row r="56" spans="1:46">
      <c r="A56" t="s">
        <v>98</v>
      </c>
      <c r="E56">
        <f>GT_NG!R56</f>
        <v>0</v>
      </c>
      <c r="F56">
        <f>GT_Spot!R56</f>
        <v>0</v>
      </c>
      <c r="G56">
        <f>PPCL_NG!R56</f>
        <v>0</v>
      </c>
      <c r="H56">
        <f>PPCL_Spot!R56</f>
        <v>0</v>
      </c>
      <c r="I56">
        <f>Bawana_NG!R56</f>
        <v>5.0002314707652413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SUMPRODUCT(LTA!J56:AN56,LTA!J$101:AN$101,LTA!J$107:AN$107)</f>
        <v>0</v>
      </c>
      <c r="U56" s="37">
        <f>SUMPRODUCT(LTA!J56:AN56,LTA!J$102:AN$102,LTA!J$107:AN$107)</f>
        <v>0</v>
      </c>
      <c r="V56" s="66">
        <f>SUMPRODUCT(MTOA!B56:G56,MTOA!B$102:G$102,MTOA!B$107:G$107)</f>
        <v>0</v>
      </c>
      <c r="W56" s="66">
        <f>SUMPRODUCT(MTOA!B56:G56,MTOA!B$101:G$101,MTOA!B$107:G$107)</f>
        <v>0</v>
      </c>
      <c r="X56">
        <v>0</v>
      </c>
      <c r="Y56" s="34">
        <f>IEX!L56</f>
        <v>0</v>
      </c>
      <c r="Z56" s="34">
        <f>IEX!R56</f>
        <v>0</v>
      </c>
      <c r="AA56" s="75">
        <f>STOA!L56</f>
        <v>5.77</v>
      </c>
      <c r="AB56" s="75">
        <f>-STOA!R56</f>
        <v>0</v>
      </c>
      <c r="AC56">
        <f t="shared" si="0"/>
        <v>0.11390594435442801</v>
      </c>
      <c r="AD56">
        <f t="shared" si="1"/>
        <v>13.446325526410813</v>
      </c>
      <c r="AE56">
        <f>'IDT-1'!D56</f>
        <v>0</v>
      </c>
      <c r="AF56" s="24"/>
      <c r="AG56">
        <f t="shared" si="2"/>
        <v>13.446325526410813</v>
      </c>
      <c r="AI56" s="34">
        <f>PXIL!L56</f>
        <v>0</v>
      </c>
      <c r="AJ56" s="34">
        <f>PXIL!R56</f>
        <v>0</v>
      </c>
      <c r="AK56" s="34">
        <f>RTM_IEX!L56</f>
        <v>2.79</v>
      </c>
      <c r="AL56" s="34">
        <f>RTM_IEX!R56</f>
        <v>0</v>
      </c>
      <c r="AM56" s="34">
        <f>RTM_PXI!L56</f>
        <v>0</v>
      </c>
      <c r="AN56" s="34">
        <f>RTM_PXI!R56</f>
        <v>0</v>
      </c>
      <c r="AO56" s="148">
        <f>GDAM_IEX!L56</f>
        <v>0</v>
      </c>
      <c r="AP56" s="148">
        <f>GDAM_IEX!R56</f>
        <v>0</v>
      </c>
      <c r="AQ56" s="148">
        <f>GDAM_PXI!L56</f>
        <v>0</v>
      </c>
      <c r="AR56" s="148">
        <f>GDAM_PXI!R56</f>
        <v>0</v>
      </c>
      <c r="AS56">
        <f>HPX!L56</f>
        <v>0</v>
      </c>
      <c r="AT56">
        <f>HPX!R56</f>
        <v>0</v>
      </c>
    </row>
    <row r="57" spans="1:46">
      <c r="A57" t="s">
        <v>99</v>
      </c>
      <c r="E57">
        <f>GT_NG!R57</f>
        <v>0</v>
      </c>
      <c r="F57">
        <f>GT_Spot!R57</f>
        <v>0</v>
      </c>
      <c r="G57">
        <f>PPCL_NG!R57</f>
        <v>0</v>
      </c>
      <c r="H57">
        <f>PPCL_Spot!R57</f>
        <v>0</v>
      </c>
      <c r="I57">
        <f>Bawana_NG!R57</f>
        <v>5.0002314707652413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SUMPRODUCT(LTA!J57:AN57,LTA!J$101:AN$101,LTA!J$107:AN$107)</f>
        <v>0</v>
      </c>
      <c r="U57" s="37">
        <f>SUMPRODUCT(LTA!J57:AN57,LTA!J$102:AN$102,LTA!J$107:AN$107)</f>
        <v>0</v>
      </c>
      <c r="V57" s="66">
        <f>SUMPRODUCT(MTOA!B57:G57,MTOA!B$102:G$102,MTOA!B$107:G$107)</f>
        <v>0</v>
      </c>
      <c r="W57" s="66">
        <f>SUMPRODUCT(MTOA!B57:G57,MTOA!B$101:G$101,MTOA!B$107:G$107)</f>
        <v>0</v>
      </c>
      <c r="X57">
        <v>0</v>
      </c>
      <c r="Y57" s="34">
        <f>IEX!L57</f>
        <v>0</v>
      </c>
      <c r="Z57" s="34">
        <f>IEX!R57</f>
        <v>0</v>
      </c>
      <c r="AA57" s="75">
        <f>STOA!L57</f>
        <v>5.77</v>
      </c>
      <c r="AB57" s="75">
        <f>-STOA!R57</f>
        <v>0</v>
      </c>
      <c r="AC57">
        <f t="shared" si="0"/>
        <v>0.10903394435442801</v>
      </c>
      <c r="AD57">
        <f t="shared" si="1"/>
        <v>12.871197526410812</v>
      </c>
      <c r="AE57">
        <f>'IDT-1'!D57</f>
        <v>0</v>
      </c>
      <c r="AF57" s="24"/>
      <c r="AG57">
        <f t="shared" si="2"/>
        <v>12.871197526410812</v>
      </c>
      <c r="AI57" s="34">
        <f>PXIL!L57</f>
        <v>0</v>
      </c>
      <c r="AJ57" s="34">
        <f>PXIL!R57</f>
        <v>0</v>
      </c>
      <c r="AK57" s="34">
        <f>RTM_IEX!L57</f>
        <v>2.21</v>
      </c>
      <c r="AL57" s="34">
        <f>RTM_IEX!R57</f>
        <v>0</v>
      </c>
      <c r="AM57" s="34">
        <f>RTM_PXI!L57</f>
        <v>0</v>
      </c>
      <c r="AN57" s="34">
        <f>RTM_PXI!R57</f>
        <v>0</v>
      </c>
      <c r="AO57" s="148">
        <f>GDAM_IEX!L57</f>
        <v>0</v>
      </c>
      <c r="AP57" s="148">
        <f>GDAM_IEX!R57</f>
        <v>0</v>
      </c>
      <c r="AQ57" s="148">
        <f>GDAM_PXI!L57</f>
        <v>0</v>
      </c>
      <c r="AR57" s="148">
        <f>GDAM_PXI!R57</f>
        <v>0</v>
      </c>
      <c r="AS57">
        <f>HPX!L57</f>
        <v>0</v>
      </c>
      <c r="AT57">
        <f>HPX!R57</f>
        <v>0</v>
      </c>
    </row>
    <row r="58" spans="1:46">
      <c r="A58" t="s">
        <v>100</v>
      </c>
      <c r="E58">
        <f>GT_NG!R58</f>
        <v>0</v>
      </c>
      <c r="F58">
        <f>GT_Spot!R58</f>
        <v>0</v>
      </c>
      <c r="G58">
        <f>PPCL_NG!R58</f>
        <v>0</v>
      </c>
      <c r="H58">
        <f>PPCL_Spot!R58</f>
        <v>0</v>
      </c>
      <c r="I58">
        <f>Bawana_NG!R58</f>
        <v>5.0002314707652413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SUMPRODUCT(LTA!J58:AN58,LTA!J$101:AN$101,LTA!J$107:AN$107)</f>
        <v>0</v>
      </c>
      <c r="U58" s="37">
        <f>SUMPRODUCT(LTA!J58:AN58,LTA!J$102:AN$102,LTA!J$107:AN$107)</f>
        <v>0</v>
      </c>
      <c r="V58" s="66">
        <f>SUMPRODUCT(MTOA!B58:G58,MTOA!B$102:G$102,MTOA!B$107:G$107)</f>
        <v>0</v>
      </c>
      <c r="W58" s="66">
        <f>SUMPRODUCT(MTOA!B58:G58,MTOA!B$101:G$101,MTOA!B$107:G$107)</f>
        <v>0</v>
      </c>
      <c r="X58">
        <v>0</v>
      </c>
      <c r="Y58" s="34">
        <f>IEX!L58</f>
        <v>0</v>
      </c>
      <c r="Z58" s="34">
        <f>IEX!R58</f>
        <v>0</v>
      </c>
      <c r="AA58" s="75">
        <f>STOA!L58</f>
        <v>5.77</v>
      </c>
      <c r="AB58" s="75">
        <f>-STOA!R58</f>
        <v>0</v>
      </c>
      <c r="AC58">
        <f t="shared" si="0"/>
        <v>0.10012994435442801</v>
      </c>
      <c r="AD58">
        <f t="shared" si="1"/>
        <v>11.820101526410813</v>
      </c>
      <c r="AE58">
        <f>'IDT-1'!D58</f>
        <v>0</v>
      </c>
      <c r="AF58" s="24"/>
      <c r="AG58">
        <f t="shared" si="2"/>
        <v>11.820101526410813</v>
      </c>
      <c r="AI58" s="34">
        <f>PXIL!L58</f>
        <v>0</v>
      </c>
      <c r="AJ58" s="34">
        <f>PXIL!R58</f>
        <v>0</v>
      </c>
      <c r="AK58" s="34">
        <f>RTM_IEX!L58</f>
        <v>1.1499999999999999</v>
      </c>
      <c r="AL58" s="34">
        <f>RTM_IEX!R58</f>
        <v>0</v>
      </c>
      <c r="AM58" s="34">
        <f>RTM_PXI!L58</f>
        <v>0</v>
      </c>
      <c r="AN58" s="34">
        <f>RTM_PXI!R58</f>
        <v>0</v>
      </c>
      <c r="AO58" s="148">
        <f>GDAM_IEX!L58</f>
        <v>0</v>
      </c>
      <c r="AP58" s="148">
        <f>GDAM_IEX!R58</f>
        <v>0</v>
      </c>
      <c r="AQ58" s="148">
        <f>GDAM_PXI!L58</f>
        <v>0</v>
      </c>
      <c r="AR58" s="148">
        <f>GDAM_PXI!R58</f>
        <v>0</v>
      </c>
      <c r="AS58">
        <f>HPX!L58</f>
        <v>0</v>
      </c>
      <c r="AT58">
        <f>HPX!R58</f>
        <v>0</v>
      </c>
    </row>
    <row r="59" spans="1:46">
      <c r="A59" t="s">
        <v>101</v>
      </c>
      <c r="E59">
        <f>GT_NG!R59</f>
        <v>0</v>
      </c>
      <c r="F59">
        <f>GT_Spot!R59</f>
        <v>0</v>
      </c>
      <c r="G59">
        <f>PPCL_NG!R59</f>
        <v>0</v>
      </c>
      <c r="H59">
        <f>PPCL_Spot!R59</f>
        <v>0</v>
      </c>
      <c r="I59">
        <f>Bawana_NG!R59</f>
        <v>5.0002314707652413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SUMPRODUCT(LTA!J59:AN59,LTA!J$101:AN$101,LTA!J$107:AN$107)</f>
        <v>0</v>
      </c>
      <c r="U59" s="37">
        <f>SUMPRODUCT(LTA!J59:AN59,LTA!J$102:AN$102,LTA!J$107:AN$107)</f>
        <v>0</v>
      </c>
      <c r="V59" s="66">
        <f>SUMPRODUCT(MTOA!B59:G59,MTOA!B$102:G$102,MTOA!B$107:G$107)</f>
        <v>0</v>
      </c>
      <c r="W59" s="66">
        <f>SUMPRODUCT(MTOA!B59:G59,MTOA!B$101:G$101,MTOA!B$107:G$107)</f>
        <v>0</v>
      </c>
      <c r="X59">
        <v>0</v>
      </c>
      <c r="Y59" s="34">
        <f>IEX!L59</f>
        <v>0</v>
      </c>
      <c r="Z59" s="34">
        <f>IEX!R59</f>
        <v>0</v>
      </c>
      <c r="AA59" s="75">
        <f>STOA!L59</f>
        <v>5.77</v>
      </c>
      <c r="AB59" s="75">
        <f>-STOA!R59</f>
        <v>0</v>
      </c>
      <c r="AC59">
        <f t="shared" si="0"/>
        <v>9.8533944354428013E-2</v>
      </c>
      <c r="AD59">
        <f t="shared" si="1"/>
        <v>11.631697526410813</v>
      </c>
      <c r="AE59">
        <f>'IDT-1'!D59</f>
        <v>0</v>
      </c>
      <c r="AF59" s="24"/>
      <c r="AG59">
        <f t="shared" si="2"/>
        <v>11.631697526410813</v>
      </c>
      <c r="AI59" s="34">
        <f>PXIL!L59</f>
        <v>0</v>
      </c>
      <c r="AJ59" s="34">
        <f>PXIL!R59</f>
        <v>0</v>
      </c>
      <c r="AK59" s="34">
        <f>RTM_IEX!L59</f>
        <v>0.96</v>
      </c>
      <c r="AL59" s="34">
        <f>RTM_IEX!R59</f>
        <v>0</v>
      </c>
      <c r="AM59" s="34">
        <f>RTM_PXI!L59</f>
        <v>0</v>
      </c>
      <c r="AN59" s="34">
        <f>RTM_PXI!R59</f>
        <v>0</v>
      </c>
      <c r="AO59" s="148">
        <f>GDAM_IEX!L59</f>
        <v>0</v>
      </c>
      <c r="AP59" s="148">
        <f>GDAM_IEX!R59</f>
        <v>0</v>
      </c>
      <c r="AQ59" s="148">
        <f>GDAM_PXI!L59</f>
        <v>0</v>
      </c>
      <c r="AR59" s="148">
        <f>GDAM_PXI!R59</f>
        <v>0</v>
      </c>
      <c r="AS59">
        <f>HPX!L59</f>
        <v>0</v>
      </c>
      <c r="AT59">
        <f>HPX!R59</f>
        <v>0</v>
      </c>
    </row>
    <row r="60" spans="1:46">
      <c r="A60" t="s">
        <v>102</v>
      </c>
      <c r="E60">
        <f>GT_NG!R60</f>
        <v>0</v>
      </c>
      <c r="F60">
        <f>GT_Spot!R60</f>
        <v>0</v>
      </c>
      <c r="G60">
        <f>PPCL_NG!R60</f>
        <v>0</v>
      </c>
      <c r="H60">
        <f>PPCL_Spot!R60</f>
        <v>0</v>
      </c>
      <c r="I60">
        <f>Bawana_NG!R60</f>
        <v>5.0002314707652413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SUMPRODUCT(LTA!J60:AN60,LTA!J$101:AN$101,LTA!J$107:AN$107)</f>
        <v>0</v>
      </c>
      <c r="U60" s="37">
        <f>SUMPRODUCT(LTA!J60:AN60,LTA!J$102:AN$102,LTA!J$107:AN$107)</f>
        <v>0</v>
      </c>
      <c r="V60" s="66">
        <f>SUMPRODUCT(MTOA!B60:G60,MTOA!B$102:G$102,MTOA!B$107:G$107)</f>
        <v>0</v>
      </c>
      <c r="W60" s="66">
        <f>SUMPRODUCT(MTOA!B60:G60,MTOA!B$101:G$101,MTOA!B$107:G$107)</f>
        <v>0</v>
      </c>
      <c r="X60">
        <v>0</v>
      </c>
      <c r="Y60" s="34">
        <f>IEX!L60</f>
        <v>0</v>
      </c>
      <c r="Z60" s="34">
        <f>IEX!R60</f>
        <v>0</v>
      </c>
      <c r="AA60" s="75">
        <f>STOA!L60</f>
        <v>5.77</v>
      </c>
      <c r="AB60" s="75">
        <f>-STOA!R60</f>
        <v>0</v>
      </c>
      <c r="AC60">
        <f t="shared" si="0"/>
        <v>9.4501944354428005E-2</v>
      </c>
      <c r="AD60">
        <f t="shared" si="1"/>
        <v>11.155729526410813</v>
      </c>
      <c r="AE60">
        <f>'IDT-1'!D60</f>
        <v>0</v>
      </c>
      <c r="AF60" s="24"/>
      <c r="AG60">
        <f t="shared" si="2"/>
        <v>11.155729526410813</v>
      </c>
      <c r="AI60" s="34">
        <f>PXIL!L60</f>
        <v>0</v>
      </c>
      <c r="AJ60" s="34">
        <f>PXIL!R60</f>
        <v>0</v>
      </c>
      <c r="AK60" s="34">
        <f>RTM_IEX!L60</f>
        <v>0.48</v>
      </c>
      <c r="AL60" s="34">
        <f>RTM_IEX!R60</f>
        <v>0</v>
      </c>
      <c r="AM60" s="34">
        <f>RTM_PXI!L60</f>
        <v>0</v>
      </c>
      <c r="AN60" s="34">
        <f>RTM_PXI!R60</f>
        <v>0</v>
      </c>
      <c r="AO60" s="148">
        <f>GDAM_IEX!L60</f>
        <v>0</v>
      </c>
      <c r="AP60" s="148">
        <f>GDAM_IEX!R60</f>
        <v>0</v>
      </c>
      <c r="AQ60" s="148">
        <f>GDAM_PXI!L60</f>
        <v>0</v>
      </c>
      <c r="AR60" s="148">
        <f>GDAM_PXI!R60</f>
        <v>0</v>
      </c>
      <c r="AS60">
        <f>HPX!L60</f>
        <v>0</v>
      </c>
      <c r="AT60">
        <f>HPX!R60</f>
        <v>0</v>
      </c>
    </row>
    <row r="61" spans="1:46">
      <c r="A61" t="s">
        <v>103</v>
      </c>
      <c r="E61">
        <f>GT_NG!R61</f>
        <v>0</v>
      </c>
      <c r="F61">
        <f>GT_Spot!R61</f>
        <v>0</v>
      </c>
      <c r="G61">
        <f>PPCL_NG!R61</f>
        <v>0</v>
      </c>
      <c r="H61">
        <f>PPCL_Spot!R61</f>
        <v>0</v>
      </c>
      <c r="I61">
        <f>Bawana_NG!R61</f>
        <v>5.0002314707652413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SUMPRODUCT(LTA!J61:AN61,LTA!J$101:AN$101,LTA!J$107:AN$107)</f>
        <v>0</v>
      </c>
      <c r="U61" s="37">
        <f>SUMPRODUCT(LTA!J61:AN61,LTA!J$102:AN$102,LTA!J$107:AN$107)</f>
        <v>0</v>
      </c>
      <c r="V61" s="66">
        <f>SUMPRODUCT(MTOA!B61:G61,MTOA!B$102:G$102,MTOA!B$107:G$107)</f>
        <v>0</v>
      </c>
      <c r="W61" s="66">
        <f>SUMPRODUCT(MTOA!B61:G61,MTOA!B$101:G$101,MTOA!B$107:G$107)</f>
        <v>0</v>
      </c>
      <c r="X61">
        <v>0</v>
      </c>
      <c r="Y61" s="34">
        <f>IEX!L61</f>
        <v>0</v>
      </c>
      <c r="Z61" s="34">
        <f>IEX!R61</f>
        <v>0</v>
      </c>
      <c r="AA61" s="75">
        <f>STOA!L61</f>
        <v>5.77</v>
      </c>
      <c r="AB61" s="75">
        <f>-STOA!R61</f>
        <v>0</v>
      </c>
      <c r="AC61">
        <f t="shared" si="0"/>
        <v>9.0469944354428011E-2</v>
      </c>
      <c r="AD61">
        <f t="shared" si="1"/>
        <v>10.679761526410813</v>
      </c>
      <c r="AE61">
        <f>'IDT-1'!D61</f>
        <v>0</v>
      </c>
      <c r="AF61" s="24"/>
      <c r="AG61">
        <f t="shared" si="2"/>
        <v>10.679761526410813</v>
      </c>
      <c r="AI61" s="34">
        <f>PXIL!L61</f>
        <v>0</v>
      </c>
      <c r="AJ61" s="34">
        <f>PXIL!R61</f>
        <v>0</v>
      </c>
      <c r="AK61" s="34">
        <f>RTM_IEX!L61</f>
        <v>0</v>
      </c>
      <c r="AL61" s="34">
        <f>RTM_IEX!R61</f>
        <v>0</v>
      </c>
      <c r="AM61" s="34">
        <f>RTM_PXI!L61</f>
        <v>0</v>
      </c>
      <c r="AN61" s="34">
        <f>RTM_PXI!R61</f>
        <v>0</v>
      </c>
      <c r="AO61" s="148">
        <f>GDAM_IEX!L61</f>
        <v>0</v>
      </c>
      <c r="AP61" s="148">
        <f>GDAM_IEX!R61</f>
        <v>0</v>
      </c>
      <c r="AQ61" s="148">
        <f>GDAM_PXI!L61</f>
        <v>0</v>
      </c>
      <c r="AR61" s="148">
        <f>GDAM_PXI!R61</f>
        <v>0</v>
      </c>
      <c r="AS61">
        <f>HPX!L61</f>
        <v>0</v>
      </c>
      <c r="AT61">
        <f>HPX!R61</f>
        <v>0</v>
      </c>
    </row>
    <row r="62" spans="1:46">
      <c r="A62" t="s">
        <v>104</v>
      </c>
      <c r="E62">
        <f>GT_NG!R62</f>
        <v>0</v>
      </c>
      <c r="F62">
        <f>GT_Spot!R62</f>
        <v>0</v>
      </c>
      <c r="G62">
        <f>PPCL_NG!R62</f>
        <v>0</v>
      </c>
      <c r="H62">
        <f>PPCL_Spot!R62</f>
        <v>0</v>
      </c>
      <c r="I62">
        <f>Bawana_NG!R62</f>
        <v>5.0002314707652413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SUMPRODUCT(LTA!J62:AN62,LTA!J$101:AN$101,LTA!J$107:AN$107)</f>
        <v>0</v>
      </c>
      <c r="U62" s="37">
        <f>SUMPRODUCT(LTA!J62:AN62,LTA!J$102:AN$102,LTA!J$107:AN$107)</f>
        <v>0</v>
      </c>
      <c r="V62" s="66">
        <f>SUMPRODUCT(MTOA!B62:G62,MTOA!B$102:G$102,MTOA!B$107:G$107)</f>
        <v>0</v>
      </c>
      <c r="W62" s="66">
        <f>SUMPRODUCT(MTOA!B62:G62,MTOA!B$101:G$101,MTOA!B$107:G$107)</f>
        <v>0</v>
      </c>
      <c r="X62">
        <v>0</v>
      </c>
      <c r="Y62" s="34">
        <f>IEX!L62</f>
        <v>0</v>
      </c>
      <c r="Z62" s="34">
        <f>IEX!R62</f>
        <v>0</v>
      </c>
      <c r="AA62" s="75">
        <f>STOA!L62</f>
        <v>5.77</v>
      </c>
      <c r="AB62" s="75">
        <f>-STOA!R62</f>
        <v>0</v>
      </c>
      <c r="AC62">
        <f t="shared" si="0"/>
        <v>9.0469944354428011E-2</v>
      </c>
      <c r="AD62">
        <f t="shared" si="1"/>
        <v>10.679761526410813</v>
      </c>
      <c r="AE62">
        <f>'IDT-1'!D62</f>
        <v>0</v>
      </c>
      <c r="AF62" s="24"/>
      <c r="AG62">
        <f t="shared" si="2"/>
        <v>10.679761526410813</v>
      </c>
      <c r="AI62" s="34">
        <f>PXIL!L62</f>
        <v>0</v>
      </c>
      <c r="AJ62" s="34">
        <f>PXIL!R62</f>
        <v>0</v>
      </c>
      <c r="AK62" s="34">
        <f>RTM_IEX!L62</f>
        <v>0</v>
      </c>
      <c r="AL62" s="34">
        <f>RTM_IEX!R62</f>
        <v>0</v>
      </c>
      <c r="AM62" s="34">
        <f>RTM_PXI!L62</f>
        <v>0</v>
      </c>
      <c r="AN62" s="34">
        <f>RTM_PXI!R62</f>
        <v>0</v>
      </c>
      <c r="AO62" s="148">
        <f>GDAM_IEX!L62</f>
        <v>0</v>
      </c>
      <c r="AP62" s="148">
        <f>GDAM_IEX!R62</f>
        <v>0</v>
      </c>
      <c r="AQ62" s="148">
        <f>GDAM_PXI!L62</f>
        <v>0</v>
      </c>
      <c r="AR62" s="148">
        <f>GDAM_PXI!R62</f>
        <v>0</v>
      </c>
      <c r="AS62">
        <f>HPX!L62</f>
        <v>0</v>
      </c>
      <c r="AT62">
        <f>HPX!R62</f>
        <v>0</v>
      </c>
    </row>
    <row r="63" spans="1:46">
      <c r="A63" t="s">
        <v>105</v>
      </c>
      <c r="E63">
        <f>GT_NG!R63</f>
        <v>0</v>
      </c>
      <c r="F63">
        <f>GT_Spot!R63</f>
        <v>0</v>
      </c>
      <c r="G63">
        <f>PPCL_NG!R63</f>
        <v>0</v>
      </c>
      <c r="H63">
        <f>PPCL_Spot!R63</f>
        <v>0</v>
      </c>
      <c r="I63">
        <f>Bawana_NG!R63</f>
        <v>5.0002314707652413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SUMPRODUCT(LTA!J63:AN63,LTA!J$101:AN$101,LTA!J$107:AN$107)</f>
        <v>0</v>
      </c>
      <c r="U63" s="37">
        <f>SUMPRODUCT(LTA!J63:AN63,LTA!J$102:AN$102,LTA!J$107:AN$107)</f>
        <v>0</v>
      </c>
      <c r="V63" s="66">
        <f>SUMPRODUCT(MTOA!B63:G63,MTOA!B$102:G$102,MTOA!B$107:G$107)</f>
        <v>0</v>
      </c>
      <c r="W63" s="66">
        <f>SUMPRODUCT(MTOA!B63:G63,MTOA!B$101:G$101,MTOA!B$107:G$107)</f>
        <v>0</v>
      </c>
      <c r="X63">
        <v>0</v>
      </c>
      <c r="Y63" s="34">
        <f>IEX!L63</f>
        <v>0</v>
      </c>
      <c r="Z63" s="34">
        <f>IEX!R63</f>
        <v>0</v>
      </c>
      <c r="AA63" s="75">
        <f>STOA!L63</f>
        <v>5.77</v>
      </c>
      <c r="AB63" s="75">
        <f>-STOA!R63</f>
        <v>0</v>
      </c>
      <c r="AC63">
        <f t="shared" si="0"/>
        <v>9.0469944354428011E-2</v>
      </c>
      <c r="AD63">
        <f t="shared" si="1"/>
        <v>10.679761526410813</v>
      </c>
      <c r="AE63">
        <f>'IDT-1'!D63</f>
        <v>0</v>
      </c>
      <c r="AF63" s="24"/>
      <c r="AG63">
        <f t="shared" si="2"/>
        <v>10.679761526410813</v>
      </c>
      <c r="AI63" s="34">
        <f>PXIL!L63</f>
        <v>0</v>
      </c>
      <c r="AJ63" s="34">
        <f>PXIL!R63</f>
        <v>0</v>
      </c>
      <c r="AK63" s="34">
        <f>RTM_IEX!L63</f>
        <v>0</v>
      </c>
      <c r="AL63" s="34">
        <f>RTM_IEX!R63</f>
        <v>0</v>
      </c>
      <c r="AM63" s="34">
        <f>RTM_PXI!L63</f>
        <v>0</v>
      </c>
      <c r="AN63" s="34">
        <f>RTM_PXI!R63</f>
        <v>0</v>
      </c>
      <c r="AO63" s="148">
        <f>GDAM_IEX!L63</f>
        <v>0</v>
      </c>
      <c r="AP63" s="148">
        <f>GDAM_IEX!R63</f>
        <v>0</v>
      </c>
      <c r="AQ63" s="148">
        <f>GDAM_PXI!L63</f>
        <v>0</v>
      </c>
      <c r="AR63" s="148">
        <f>GDAM_PXI!R63</f>
        <v>0</v>
      </c>
      <c r="AS63">
        <f>HPX!L63</f>
        <v>0</v>
      </c>
      <c r="AT63">
        <f>HPX!R63</f>
        <v>0</v>
      </c>
    </row>
    <row r="64" spans="1:46">
      <c r="A64" t="s">
        <v>106</v>
      </c>
      <c r="E64">
        <f>GT_NG!R64</f>
        <v>0</v>
      </c>
      <c r="F64">
        <f>GT_Spot!R64</f>
        <v>0</v>
      </c>
      <c r="G64">
        <f>PPCL_NG!R64</f>
        <v>0</v>
      </c>
      <c r="H64">
        <f>PPCL_Spot!R64</f>
        <v>0</v>
      </c>
      <c r="I64">
        <f>Bawana_NG!R64</f>
        <v>5.0002314707652413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SUMPRODUCT(LTA!J64:AN64,LTA!J$101:AN$101,LTA!J$107:AN$107)</f>
        <v>0</v>
      </c>
      <c r="U64" s="37">
        <f>SUMPRODUCT(LTA!J64:AN64,LTA!J$102:AN$102,LTA!J$107:AN$107)</f>
        <v>0</v>
      </c>
      <c r="V64" s="66">
        <f>SUMPRODUCT(MTOA!B64:G64,MTOA!B$102:G$102,MTOA!B$107:G$107)</f>
        <v>0</v>
      </c>
      <c r="W64" s="66">
        <f>SUMPRODUCT(MTOA!B64:G64,MTOA!B$101:G$101,MTOA!B$107:G$107)</f>
        <v>0</v>
      </c>
      <c r="X64">
        <v>0</v>
      </c>
      <c r="Y64" s="34">
        <f>IEX!L64</f>
        <v>0</v>
      </c>
      <c r="Z64" s="34">
        <f>IEX!R64</f>
        <v>0</v>
      </c>
      <c r="AA64" s="75">
        <f>STOA!L64</f>
        <v>5.77</v>
      </c>
      <c r="AB64" s="75">
        <f>-STOA!R64</f>
        <v>0</v>
      </c>
      <c r="AC64">
        <f t="shared" si="0"/>
        <v>9.0469944354428011E-2</v>
      </c>
      <c r="AD64">
        <f t="shared" si="1"/>
        <v>10.679761526410813</v>
      </c>
      <c r="AE64">
        <f>'IDT-1'!D64</f>
        <v>0</v>
      </c>
      <c r="AF64" s="24"/>
      <c r="AG64">
        <f t="shared" si="2"/>
        <v>10.679761526410813</v>
      </c>
      <c r="AI64" s="34">
        <f>PXIL!L64</f>
        <v>0</v>
      </c>
      <c r="AJ64" s="34">
        <f>PXIL!R64</f>
        <v>0</v>
      </c>
      <c r="AK64" s="34">
        <f>RTM_IEX!L64</f>
        <v>0</v>
      </c>
      <c r="AL64" s="34">
        <f>RTM_IEX!R64</f>
        <v>0</v>
      </c>
      <c r="AM64" s="34">
        <f>RTM_PXI!L64</f>
        <v>0</v>
      </c>
      <c r="AN64" s="34">
        <f>RTM_PXI!R64</f>
        <v>0</v>
      </c>
      <c r="AO64" s="148">
        <f>GDAM_IEX!L64</f>
        <v>0</v>
      </c>
      <c r="AP64" s="148">
        <f>GDAM_IEX!R64</f>
        <v>0</v>
      </c>
      <c r="AQ64" s="148">
        <f>GDAM_PXI!L64</f>
        <v>0</v>
      </c>
      <c r="AR64" s="148">
        <f>GDAM_PXI!R64</f>
        <v>0</v>
      </c>
      <c r="AS64">
        <f>HPX!L64</f>
        <v>0</v>
      </c>
      <c r="AT64">
        <f>HPX!R64</f>
        <v>0</v>
      </c>
    </row>
    <row r="65" spans="1:46">
      <c r="A65" t="s">
        <v>107</v>
      </c>
      <c r="E65">
        <f>GT_NG!R65</f>
        <v>0</v>
      </c>
      <c r="F65">
        <f>GT_Spot!R65</f>
        <v>0</v>
      </c>
      <c r="G65">
        <f>PPCL_NG!R65</f>
        <v>0</v>
      </c>
      <c r="H65">
        <f>PPCL_Spot!R65</f>
        <v>0</v>
      </c>
      <c r="I65">
        <f>Bawana_NG!R65</f>
        <v>5.0002314707652413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SUMPRODUCT(LTA!J65:AN65,LTA!J$101:AN$101,LTA!J$107:AN$107)</f>
        <v>0</v>
      </c>
      <c r="U65" s="37">
        <f>SUMPRODUCT(LTA!J65:AN65,LTA!J$102:AN$102,LTA!J$107:AN$107)</f>
        <v>0</v>
      </c>
      <c r="V65" s="66">
        <f>SUMPRODUCT(MTOA!B65:G65,MTOA!B$102:G$102,MTOA!B$107:G$107)</f>
        <v>0</v>
      </c>
      <c r="W65" s="66">
        <f>SUMPRODUCT(MTOA!B65:G65,MTOA!B$101:G$101,MTOA!B$107:G$107)</f>
        <v>0</v>
      </c>
      <c r="X65">
        <v>0</v>
      </c>
      <c r="Y65" s="34">
        <f>IEX!L65</f>
        <v>0</v>
      </c>
      <c r="Z65" s="34">
        <f>IEX!R65</f>
        <v>0</v>
      </c>
      <c r="AA65" s="75">
        <f>STOA!L65</f>
        <v>5.77</v>
      </c>
      <c r="AB65" s="75">
        <f>-STOA!R65</f>
        <v>0</v>
      </c>
      <c r="AC65">
        <f t="shared" si="0"/>
        <v>9.0469944354428011E-2</v>
      </c>
      <c r="AD65">
        <f t="shared" si="1"/>
        <v>10.679761526410813</v>
      </c>
      <c r="AE65">
        <f>'IDT-1'!D65</f>
        <v>0</v>
      </c>
      <c r="AF65" s="24"/>
      <c r="AG65">
        <f t="shared" si="2"/>
        <v>10.679761526410813</v>
      </c>
      <c r="AI65" s="34">
        <f>PXIL!L65</f>
        <v>0</v>
      </c>
      <c r="AJ65" s="34">
        <f>PXIL!R65</f>
        <v>0</v>
      </c>
      <c r="AK65" s="34">
        <f>RTM_IEX!L65</f>
        <v>0</v>
      </c>
      <c r="AL65" s="34">
        <f>RTM_IEX!R65</f>
        <v>0</v>
      </c>
      <c r="AM65" s="34">
        <f>RTM_PXI!L65</f>
        <v>0</v>
      </c>
      <c r="AN65" s="34">
        <f>RTM_PXI!R65</f>
        <v>0</v>
      </c>
      <c r="AO65" s="148">
        <f>GDAM_IEX!L65</f>
        <v>0</v>
      </c>
      <c r="AP65" s="148">
        <f>GDAM_IEX!R65</f>
        <v>0</v>
      </c>
      <c r="AQ65" s="148">
        <f>GDAM_PXI!L65</f>
        <v>0</v>
      </c>
      <c r="AR65" s="148">
        <f>GDAM_PXI!R65</f>
        <v>0</v>
      </c>
      <c r="AS65">
        <f>HPX!L65</f>
        <v>0</v>
      </c>
      <c r="AT65">
        <f>HPX!R65</f>
        <v>0</v>
      </c>
    </row>
    <row r="66" spans="1:46">
      <c r="A66" t="s">
        <v>108</v>
      </c>
      <c r="E66">
        <f>GT_NG!R66</f>
        <v>0</v>
      </c>
      <c r="F66">
        <f>GT_Spot!R66</f>
        <v>0</v>
      </c>
      <c r="G66">
        <f>PPCL_NG!R66</f>
        <v>0</v>
      </c>
      <c r="H66">
        <f>PPCL_Spot!R66</f>
        <v>0</v>
      </c>
      <c r="I66">
        <f>Bawana_NG!R66</f>
        <v>5.0002314707652413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SUMPRODUCT(LTA!J66:AN66,LTA!J$101:AN$101,LTA!J$107:AN$107)</f>
        <v>0</v>
      </c>
      <c r="U66" s="37">
        <f>SUMPRODUCT(LTA!J66:AN66,LTA!J$102:AN$102,LTA!J$107:AN$107)</f>
        <v>0</v>
      </c>
      <c r="V66" s="66">
        <f>SUMPRODUCT(MTOA!B66:G66,MTOA!B$102:G$102,MTOA!B$107:G$107)</f>
        <v>0</v>
      </c>
      <c r="W66" s="66">
        <f>SUMPRODUCT(MTOA!B66:G66,MTOA!B$101:G$101,MTOA!B$107:G$107)</f>
        <v>0</v>
      </c>
      <c r="X66">
        <v>0</v>
      </c>
      <c r="Y66" s="34">
        <f>IEX!L66</f>
        <v>0</v>
      </c>
      <c r="Z66" s="34">
        <f>IEX!R66</f>
        <v>0</v>
      </c>
      <c r="AA66" s="75">
        <f>STOA!L66</f>
        <v>5.77</v>
      </c>
      <c r="AB66" s="75">
        <f>-STOA!R66</f>
        <v>0</v>
      </c>
      <c r="AC66">
        <f t="shared" si="0"/>
        <v>9.0469944354428011E-2</v>
      </c>
      <c r="AD66">
        <f t="shared" si="1"/>
        <v>10.679761526410813</v>
      </c>
      <c r="AE66">
        <f>'IDT-1'!D66</f>
        <v>0</v>
      </c>
      <c r="AF66" s="24"/>
      <c r="AG66">
        <f t="shared" si="2"/>
        <v>10.679761526410813</v>
      </c>
      <c r="AI66" s="34">
        <f>PXIL!L66</f>
        <v>0</v>
      </c>
      <c r="AJ66" s="34">
        <f>PXIL!R66</f>
        <v>0</v>
      </c>
      <c r="AK66" s="34">
        <f>RTM_IEX!L66</f>
        <v>0</v>
      </c>
      <c r="AL66" s="34">
        <f>RTM_IEX!R66</f>
        <v>0</v>
      </c>
      <c r="AM66" s="34">
        <f>RTM_PXI!L66</f>
        <v>0</v>
      </c>
      <c r="AN66" s="34">
        <f>RTM_PXI!R66</f>
        <v>0</v>
      </c>
      <c r="AO66" s="148">
        <f>GDAM_IEX!L66</f>
        <v>0</v>
      </c>
      <c r="AP66" s="148">
        <f>GDAM_IEX!R66</f>
        <v>0</v>
      </c>
      <c r="AQ66" s="148">
        <f>GDAM_PXI!L66</f>
        <v>0</v>
      </c>
      <c r="AR66" s="148">
        <f>GDAM_PXI!R66</f>
        <v>0</v>
      </c>
      <c r="AS66">
        <f>HPX!L66</f>
        <v>0</v>
      </c>
      <c r="AT66">
        <f>HPX!R66</f>
        <v>0</v>
      </c>
    </row>
    <row r="67" spans="1:46">
      <c r="A67" t="s">
        <v>109</v>
      </c>
      <c r="E67">
        <f>GT_NG!R67</f>
        <v>0</v>
      </c>
      <c r="F67">
        <f>GT_Spot!R67</f>
        <v>0</v>
      </c>
      <c r="G67">
        <f>PPCL_NG!R67</f>
        <v>0</v>
      </c>
      <c r="H67">
        <f>PPCL_Spot!R67</f>
        <v>0</v>
      </c>
      <c r="I67">
        <f>Bawana_NG!R67</f>
        <v>5.0002258049948063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SUMPRODUCT(LTA!J67:AN67,LTA!J$101:AN$101,LTA!J$107:AN$107)</f>
        <v>0</v>
      </c>
      <c r="U67" s="37">
        <f>SUMPRODUCT(LTA!J67:AN67,LTA!J$102:AN$102,LTA!J$107:AN$107)</f>
        <v>0</v>
      </c>
      <c r="V67" s="66">
        <f>SUMPRODUCT(MTOA!B67:G67,MTOA!B$102:G$102,MTOA!B$107:G$107)</f>
        <v>0</v>
      </c>
      <c r="W67" s="66">
        <f>SUMPRODUCT(MTOA!B67:G67,MTOA!B$101:G$101,MTOA!B$107:G$107)</f>
        <v>0</v>
      </c>
      <c r="X67">
        <v>0</v>
      </c>
      <c r="Y67" s="34">
        <f>IEX!L67</f>
        <v>0</v>
      </c>
      <c r="Z67" s="34">
        <f>IEX!R67</f>
        <v>0</v>
      </c>
      <c r="AA67" s="75">
        <f>STOA!L67</f>
        <v>5.77</v>
      </c>
      <c r="AB67" s="75">
        <f>-STOA!R67</f>
        <v>0</v>
      </c>
      <c r="AC67">
        <f t="shared" si="0"/>
        <v>9.2905896761956347E-2</v>
      </c>
      <c r="AD67">
        <f t="shared" si="1"/>
        <v>10.967319908232847</v>
      </c>
      <c r="AE67">
        <f>'IDT-1'!D67</f>
        <v>0</v>
      </c>
      <c r="AF67" s="24"/>
      <c r="AG67">
        <f t="shared" si="2"/>
        <v>10.967319908232847</v>
      </c>
      <c r="AI67" s="34">
        <f>PXIL!L67</f>
        <v>0</v>
      </c>
      <c r="AJ67" s="34">
        <f>PXIL!R67</f>
        <v>0</v>
      </c>
      <c r="AK67" s="34">
        <f>RTM_IEX!L67</f>
        <v>0.28999999999999998</v>
      </c>
      <c r="AL67" s="34">
        <f>RTM_IEX!R67</f>
        <v>0</v>
      </c>
      <c r="AM67" s="34">
        <f>RTM_PXI!L67</f>
        <v>0</v>
      </c>
      <c r="AN67" s="34">
        <f>RTM_PXI!R67</f>
        <v>0</v>
      </c>
      <c r="AO67" s="148">
        <f>GDAM_IEX!L67</f>
        <v>0</v>
      </c>
      <c r="AP67" s="148">
        <f>GDAM_IEX!R67</f>
        <v>0</v>
      </c>
      <c r="AQ67" s="148">
        <f>GDAM_PXI!L67</f>
        <v>0</v>
      </c>
      <c r="AR67" s="148">
        <f>GDAM_PXI!R67</f>
        <v>0</v>
      </c>
      <c r="AS67">
        <f>HPX!L67</f>
        <v>0</v>
      </c>
      <c r="AT67">
        <f>HPX!R67</f>
        <v>0</v>
      </c>
    </row>
    <row r="68" spans="1:46">
      <c r="A68" t="s">
        <v>110</v>
      </c>
      <c r="E68">
        <f>GT_NG!R68</f>
        <v>0</v>
      </c>
      <c r="F68">
        <f>GT_Spot!R68</f>
        <v>0</v>
      </c>
      <c r="G68">
        <f>PPCL_NG!R68</f>
        <v>0</v>
      </c>
      <c r="H68">
        <f>PPCL_Spot!R68</f>
        <v>0</v>
      </c>
      <c r="I68">
        <f>Bawana_NG!R68</f>
        <v>5.0002258049948063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SUMPRODUCT(LTA!J68:AN68,LTA!J$101:AN$101,LTA!J$107:AN$107)</f>
        <v>0</v>
      </c>
      <c r="U68" s="37">
        <f>SUMPRODUCT(LTA!J68:AN68,LTA!J$102:AN$102,LTA!J$107:AN$107)</f>
        <v>0</v>
      </c>
      <c r="V68" s="66">
        <f>SUMPRODUCT(MTOA!B68:G68,MTOA!B$102:G$102,MTOA!B$107:G$107)</f>
        <v>0</v>
      </c>
      <c r="W68" s="66">
        <f>SUMPRODUCT(MTOA!B68:G68,MTOA!B$101:G$101,MTOA!B$107:G$107)</f>
        <v>0</v>
      </c>
      <c r="X68">
        <v>0</v>
      </c>
      <c r="Y68" s="34">
        <f>IEX!L68</f>
        <v>0</v>
      </c>
      <c r="Z68" s="34">
        <f>IEX!R68</f>
        <v>0</v>
      </c>
      <c r="AA68" s="75">
        <f>STOA!L68</f>
        <v>5.77</v>
      </c>
      <c r="AB68" s="75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9.5341896761956355E-2</v>
      </c>
      <c r="AD68">
        <f t="shared" ref="AD68:AD98" si="4">SUM(B68:AB68,AI68:AT68)-AC68</f>
        <v>11.254883908232848</v>
      </c>
      <c r="AE68">
        <f>'IDT-1'!D68</f>
        <v>0</v>
      </c>
      <c r="AF68" s="24"/>
      <c r="AG68">
        <f t="shared" ref="AG68:AG98" si="5">SUM(AD68:AF68)</f>
        <v>11.254883908232848</v>
      </c>
      <c r="AI68" s="34">
        <f>PXIL!L68</f>
        <v>0</v>
      </c>
      <c r="AJ68" s="34">
        <f>PXIL!R68</f>
        <v>0</v>
      </c>
      <c r="AK68" s="34">
        <f>RTM_IEX!L68</f>
        <v>0.57999999999999996</v>
      </c>
      <c r="AL68" s="34">
        <f>RTM_IEX!R68</f>
        <v>0</v>
      </c>
      <c r="AM68" s="34">
        <f>RTM_PXI!L68</f>
        <v>0</v>
      </c>
      <c r="AN68" s="34">
        <f>RTM_PXI!R68</f>
        <v>0</v>
      </c>
      <c r="AO68" s="148">
        <f>GDAM_IEX!L68</f>
        <v>0</v>
      </c>
      <c r="AP68" s="148">
        <f>GDAM_IEX!R68</f>
        <v>0</v>
      </c>
      <c r="AQ68" s="148">
        <f>GDAM_PXI!L68</f>
        <v>0</v>
      </c>
      <c r="AR68" s="148">
        <f>GDAM_PXI!R68</f>
        <v>0</v>
      </c>
      <c r="AS68">
        <f>HPX!L68</f>
        <v>0</v>
      </c>
      <c r="AT68">
        <f>HPX!R68</f>
        <v>0</v>
      </c>
    </row>
    <row r="69" spans="1:46">
      <c r="A69" t="s">
        <v>111</v>
      </c>
      <c r="E69">
        <f>GT_NG!R69</f>
        <v>0</v>
      </c>
      <c r="F69">
        <f>GT_Spot!R69</f>
        <v>0</v>
      </c>
      <c r="G69">
        <f>PPCL_NG!R69</f>
        <v>0</v>
      </c>
      <c r="H69">
        <f>PPCL_Spot!R69</f>
        <v>0</v>
      </c>
      <c r="I69">
        <f>Bawana_NG!R69</f>
        <v>5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SUMPRODUCT(LTA!J69:AN69,LTA!J$101:AN$101,LTA!J$107:AN$107)</f>
        <v>0</v>
      </c>
      <c r="U69" s="37">
        <f>SUMPRODUCT(LTA!J69:AN69,LTA!J$102:AN$102,LTA!J$107:AN$107)</f>
        <v>0</v>
      </c>
      <c r="V69" s="66">
        <f>SUMPRODUCT(MTOA!B69:G69,MTOA!B$102:G$102,MTOA!B$107:G$107)</f>
        <v>0</v>
      </c>
      <c r="W69" s="66">
        <f>SUMPRODUCT(MTOA!B69:G69,MTOA!B$101:G$101,MTOA!B$107:G$107)</f>
        <v>0</v>
      </c>
      <c r="X69">
        <v>0</v>
      </c>
      <c r="Y69" s="34">
        <f>IEX!L69</f>
        <v>0</v>
      </c>
      <c r="Z69" s="34">
        <f>IEX!R69</f>
        <v>0</v>
      </c>
      <c r="AA69" s="75">
        <f>STOA!L69</f>
        <v>5.77</v>
      </c>
      <c r="AB69" s="75">
        <f>-STOA!R69</f>
        <v>0</v>
      </c>
      <c r="AC69">
        <f t="shared" si="3"/>
        <v>0.101808</v>
      </c>
      <c r="AD69">
        <f t="shared" si="4"/>
        <v>12.018191999999999</v>
      </c>
      <c r="AE69">
        <f>'IDT-1'!D69</f>
        <v>0</v>
      </c>
      <c r="AF69" s="24"/>
      <c r="AG69">
        <f t="shared" si="5"/>
        <v>12.018191999999999</v>
      </c>
      <c r="AI69" s="34">
        <f>PXIL!L69</f>
        <v>0</v>
      </c>
      <c r="AJ69" s="34">
        <f>PXIL!R69</f>
        <v>0</v>
      </c>
      <c r="AK69" s="34">
        <f>RTM_IEX!L69</f>
        <v>1.35</v>
      </c>
      <c r="AL69" s="34">
        <f>RTM_IEX!R69</f>
        <v>0</v>
      </c>
      <c r="AM69" s="34">
        <f>RTM_PXI!L69</f>
        <v>0</v>
      </c>
      <c r="AN69" s="34">
        <f>RTM_PXI!R69</f>
        <v>0</v>
      </c>
      <c r="AO69" s="148">
        <f>GDAM_IEX!L69</f>
        <v>0</v>
      </c>
      <c r="AP69" s="148">
        <f>GDAM_IEX!R69</f>
        <v>0</v>
      </c>
      <c r="AQ69" s="148">
        <f>GDAM_PXI!L69</f>
        <v>0</v>
      </c>
      <c r="AR69" s="148">
        <f>GDAM_PXI!R69</f>
        <v>0</v>
      </c>
      <c r="AS69">
        <f>HPX!L69</f>
        <v>0</v>
      </c>
      <c r="AT69">
        <f>HPX!R69</f>
        <v>0</v>
      </c>
    </row>
    <row r="70" spans="1:46">
      <c r="A70" t="s">
        <v>112</v>
      </c>
      <c r="E70">
        <f>GT_NG!R70</f>
        <v>0</v>
      </c>
      <c r="F70">
        <f>GT_Spot!R70</f>
        <v>0</v>
      </c>
      <c r="G70">
        <f>PPCL_NG!R70</f>
        <v>0</v>
      </c>
      <c r="H70">
        <f>PPCL_Spot!R70</f>
        <v>0</v>
      </c>
      <c r="I70">
        <f>Bawana_NG!R70</f>
        <v>5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SUMPRODUCT(LTA!J70:AN70,LTA!J$101:AN$101,LTA!J$107:AN$107)</f>
        <v>0</v>
      </c>
      <c r="U70" s="37">
        <f>SUMPRODUCT(LTA!J70:AN70,LTA!J$102:AN$102,LTA!J$107:AN$107)</f>
        <v>0</v>
      </c>
      <c r="V70" s="66">
        <f>SUMPRODUCT(MTOA!B70:G70,MTOA!B$102:G$102,MTOA!B$107:G$107)</f>
        <v>0</v>
      </c>
      <c r="W70" s="66">
        <f>SUMPRODUCT(MTOA!B70:G70,MTOA!B$101:G$101,MTOA!B$107:G$107)</f>
        <v>0</v>
      </c>
      <c r="X70">
        <v>0</v>
      </c>
      <c r="Y70" s="34">
        <f>IEX!L70</f>
        <v>0</v>
      </c>
      <c r="Z70" s="34">
        <f>IEX!R70</f>
        <v>0</v>
      </c>
      <c r="AA70" s="75">
        <f>STOA!L70</f>
        <v>5.77</v>
      </c>
      <c r="AB70" s="75">
        <f>-STOA!R70</f>
        <v>0</v>
      </c>
      <c r="AC70">
        <f t="shared" si="3"/>
        <v>0.10415999999999999</v>
      </c>
      <c r="AD70">
        <f t="shared" si="4"/>
        <v>12.295839999999998</v>
      </c>
      <c r="AE70">
        <f>'IDT-1'!D70</f>
        <v>0</v>
      </c>
      <c r="AF70" s="24"/>
      <c r="AG70">
        <f t="shared" si="5"/>
        <v>12.295839999999998</v>
      </c>
      <c r="AI70" s="34">
        <f>PXIL!L70</f>
        <v>0</v>
      </c>
      <c r="AJ70" s="34">
        <f>PXIL!R70</f>
        <v>0</v>
      </c>
      <c r="AK70" s="34">
        <f>RTM_IEX!L70</f>
        <v>1.63</v>
      </c>
      <c r="AL70" s="34">
        <f>RTM_IEX!R70</f>
        <v>0</v>
      </c>
      <c r="AM70" s="34">
        <f>RTM_PXI!L70</f>
        <v>0</v>
      </c>
      <c r="AN70" s="34">
        <f>RTM_PXI!R70</f>
        <v>0</v>
      </c>
      <c r="AO70" s="148">
        <f>GDAM_IEX!L70</f>
        <v>0</v>
      </c>
      <c r="AP70" s="148">
        <f>GDAM_IEX!R70</f>
        <v>0</v>
      </c>
      <c r="AQ70" s="148">
        <f>GDAM_PXI!L70</f>
        <v>0</v>
      </c>
      <c r="AR70" s="148">
        <f>GDAM_PXI!R70</f>
        <v>0</v>
      </c>
      <c r="AS70">
        <f>HPX!L70</f>
        <v>0</v>
      </c>
      <c r="AT70">
        <f>HPX!R70</f>
        <v>0</v>
      </c>
    </row>
    <row r="71" spans="1:46">
      <c r="A71" t="s">
        <v>113</v>
      </c>
      <c r="E71">
        <f>GT_NG!R71</f>
        <v>0</v>
      </c>
      <c r="F71">
        <f>GT_Spot!R71</f>
        <v>0</v>
      </c>
      <c r="G71">
        <f>PPCL_NG!R71</f>
        <v>0</v>
      </c>
      <c r="H71">
        <f>PPCL_Spot!R71</f>
        <v>0</v>
      </c>
      <c r="I71">
        <f>Bawana_NG!R71</f>
        <v>5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SUMPRODUCT(LTA!J71:AN71,LTA!J$101:AN$101,LTA!J$107:AN$107)</f>
        <v>0</v>
      </c>
      <c r="U71" s="37">
        <f>SUMPRODUCT(LTA!J71:AN71,LTA!J$102:AN$102,LTA!J$107:AN$107)</f>
        <v>0</v>
      </c>
      <c r="V71" s="66">
        <f>SUMPRODUCT(MTOA!B71:G71,MTOA!B$102:G$102,MTOA!B$107:G$107)</f>
        <v>0</v>
      </c>
      <c r="W71" s="66">
        <f>SUMPRODUCT(MTOA!B71:G71,MTOA!B$101:G$101,MTOA!B$107:G$107)</f>
        <v>0</v>
      </c>
      <c r="X71">
        <v>0</v>
      </c>
      <c r="Y71" s="34">
        <f>IEX!L71</f>
        <v>0</v>
      </c>
      <c r="Z71" s="34">
        <f>IEX!R71</f>
        <v>0</v>
      </c>
      <c r="AA71" s="75">
        <f>STOA!L71</f>
        <v>5.77</v>
      </c>
      <c r="AB71" s="75">
        <f>-STOA!R71</f>
        <v>0</v>
      </c>
      <c r="AC71">
        <f t="shared" si="3"/>
        <v>0.11491199999999999</v>
      </c>
      <c r="AD71">
        <f t="shared" si="4"/>
        <v>13.565087999999999</v>
      </c>
      <c r="AE71">
        <f>'IDT-1'!D71</f>
        <v>0</v>
      </c>
      <c r="AF71" s="24"/>
      <c r="AG71">
        <f t="shared" si="5"/>
        <v>13.565087999999999</v>
      </c>
      <c r="AI71" s="34">
        <f>PXIL!L71</f>
        <v>0</v>
      </c>
      <c r="AJ71" s="34">
        <f>PXIL!R71</f>
        <v>0</v>
      </c>
      <c r="AK71" s="34">
        <f>RTM_IEX!L71</f>
        <v>2.91</v>
      </c>
      <c r="AL71" s="34">
        <f>RTM_IEX!R71</f>
        <v>0</v>
      </c>
      <c r="AM71" s="34">
        <f>RTM_PXI!L71</f>
        <v>0</v>
      </c>
      <c r="AN71" s="34">
        <f>RTM_PXI!R71</f>
        <v>0</v>
      </c>
      <c r="AO71" s="148">
        <f>GDAM_IEX!L71</f>
        <v>0</v>
      </c>
      <c r="AP71" s="148">
        <f>GDAM_IEX!R71</f>
        <v>0</v>
      </c>
      <c r="AQ71" s="148">
        <f>GDAM_PXI!L71</f>
        <v>0</v>
      </c>
      <c r="AR71" s="148">
        <f>GDAM_PXI!R71</f>
        <v>0</v>
      </c>
      <c r="AS71">
        <f>HPX!L71</f>
        <v>0</v>
      </c>
      <c r="AT71">
        <f>HPX!R71</f>
        <v>0</v>
      </c>
    </row>
    <row r="72" spans="1:46">
      <c r="A72" t="s">
        <v>114</v>
      </c>
      <c r="E72">
        <f>GT_NG!R72</f>
        <v>0</v>
      </c>
      <c r="F72">
        <f>GT_Spot!R72</f>
        <v>0</v>
      </c>
      <c r="G72">
        <f>PPCL_NG!R72</f>
        <v>0</v>
      </c>
      <c r="H72">
        <f>PPCL_Spot!R72</f>
        <v>0</v>
      </c>
      <c r="I72">
        <f>Bawana_NG!R72</f>
        <v>5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SUMPRODUCT(LTA!J72:AN72,LTA!J$101:AN$101,LTA!J$107:AN$107)</f>
        <v>0</v>
      </c>
      <c r="U72" s="37">
        <f>SUMPRODUCT(LTA!J72:AN72,LTA!J$102:AN$102,LTA!J$107:AN$107)</f>
        <v>0</v>
      </c>
      <c r="V72" s="66">
        <f>SUMPRODUCT(MTOA!B72:G72,MTOA!B$102:G$102,MTOA!B$107:G$107)</f>
        <v>0</v>
      </c>
      <c r="W72" s="66">
        <f>SUMPRODUCT(MTOA!B72:G72,MTOA!B$101:G$101,MTOA!B$107:G$107)</f>
        <v>0</v>
      </c>
      <c r="X72">
        <v>0</v>
      </c>
      <c r="Y72" s="34">
        <f>IEX!L72</f>
        <v>0</v>
      </c>
      <c r="Z72" s="34">
        <f>IEX!R72</f>
        <v>0</v>
      </c>
      <c r="AA72" s="75">
        <f>STOA!L72</f>
        <v>5.77</v>
      </c>
      <c r="AB72" s="75">
        <f>-STOA!R72</f>
        <v>0</v>
      </c>
      <c r="AC72">
        <f t="shared" si="3"/>
        <v>0.11785199999999998</v>
      </c>
      <c r="AD72">
        <f t="shared" si="4"/>
        <v>13.912148</v>
      </c>
      <c r="AE72">
        <f>'IDT-1'!D72</f>
        <v>0</v>
      </c>
      <c r="AF72" s="24"/>
      <c r="AG72">
        <f t="shared" si="5"/>
        <v>13.912148</v>
      </c>
      <c r="AI72" s="34">
        <f>PXIL!L72</f>
        <v>0</v>
      </c>
      <c r="AJ72" s="34">
        <f>PXIL!R72</f>
        <v>0</v>
      </c>
      <c r="AK72" s="34">
        <f>RTM_IEX!L72</f>
        <v>3.26</v>
      </c>
      <c r="AL72" s="34">
        <f>RTM_IEX!R72</f>
        <v>0</v>
      </c>
      <c r="AM72" s="34">
        <f>RTM_PXI!L72</f>
        <v>0</v>
      </c>
      <c r="AN72" s="34">
        <f>RTM_PXI!R72</f>
        <v>0</v>
      </c>
      <c r="AO72" s="148">
        <f>GDAM_IEX!L72</f>
        <v>0</v>
      </c>
      <c r="AP72" s="148">
        <f>GDAM_IEX!R72</f>
        <v>0</v>
      </c>
      <c r="AQ72" s="148">
        <f>GDAM_PXI!L72</f>
        <v>0</v>
      </c>
      <c r="AR72" s="148">
        <f>GDAM_PXI!R72</f>
        <v>0</v>
      </c>
      <c r="AS72">
        <f>HPX!L72</f>
        <v>0</v>
      </c>
      <c r="AT72">
        <f>HPX!R72</f>
        <v>0</v>
      </c>
    </row>
    <row r="73" spans="1:46">
      <c r="A73" t="s">
        <v>115</v>
      </c>
      <c r="E73">
        <f>GT_NG!R73</f>
        <v>0</v>
      </c>
      <c r="F73">
        <f>GT_Spot!R73</f>
        <v>0</v>
      </c>
      <c r="G73">
        <f>PPCL_NG!R73</f>
        <v>0</v>
      </c>
      <c r="H73">
        <f>PPCL_Spot!R73</f>
        <v>0</v>
      </c>
      <c r="I73">
        <f>Bawana_NG!R73</f>
        <v>4.84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SUMPRODUCT(LTA!J73:AN73,LTA!J$101:AN$101,LTA!J$107:AN$107)</f>
        <v>0</v>
      </c>
      <c r="U73" s="37">
        <f>SUMPRODUCT(LTA!J73:AN73,LTA!J$102:AN$102,LTA!J$107:AN$107)</f>
        <v>0</v>
      </c>
      <c r="V73" s="66">
        <f>SUMPRODUCT(MTOA!B73:G73,MTOA!B$102:G$102,MTOA!B$107:G$107)</f>
        <v>0</v>
      </c>
      <c r="W73" s="66">
        <f>SUMPRODUCT(MTOA!B73:G73,MTOA!B$101:G$101,MTOA!B$107:G$107)</f>
        <v>0</v>
      </c>
      <c r="X73">
        <v>0</v>
      </c>
      <c r="Y73" s="34">
        <f>IEX!L73</f>
        <v>0</v>
      </c>
      <c r="Z73" s="34">
        <f>IEX!R73</f>
        <v>0</v>
      </c>
      <c r="AA73" s="75">
        <f>STOA!L73</f>
        <v>5.77</v>
      </c>
      <c r="AB73" s="75">
        <f>-STOA!R73</f>
        <v>0</v>
      </c>
      <c r="AC73">
        <f t="shared" si="3"/>
        <v>0.113148</v>
      </c>
      <c r="AD73">
        <f t="shared" si="4"/>
        <v>13.356851999999998</v>
      </c>
      <c r="AE73">
        <f>'IDT-1'!D73</f>
        <v>0</v>
      </c>
      <c r="AF73" s="24"/>
      <c r="AG73">
        <f t="shared" si="5"/>
        <v>13.356851999999998</v>
      </c>
      <c r="AI73" s="34">
        <f>PXIL!L73</f>
        <v>0</v>
      </c>
      <c r="AJ73" s="34">
        <f>PXIL!R73</f>
        <v>0</v>
      </c>
      <c r="AK73" s="34">
        <f>RTM_IEX!L73</f>
        <v>2.86</v>
      </c>
      <c r="AL73" s="34">
        <f>RTM_IEX!R73</f>
        <v>0</v>
      </c>
      <c r="AM73" s="34">
        <f>RTM_PXI!L73</f>
        <v>0</v>
      </c>
      <c r="AN73" s="34">
        <f>RTM_PXI!R73</f>
        <v>0</v>
      </c>
      <c r="AO73" s="148">
        <f>GDAM_IEX!L73</f>
        <v>0</v>
      </c>
      <c r="AP73" s="148">
        <f>GDAM_IEX!R73</f>
        <v>0</v>
      </c>
      <c r="AQ73" s="148">
        <f>GDAM_PXI!L73</f>
        <v>0</v>
      </c>
      <c r="AR73" s="148">
        <f>GDAM_PXI!R73</f>
        <v>0</v>
      </c>
      <c r="AS73">
        <f>HPX!L73</f>
        <v>0</v>
      </c>
      <c r="AT73">
        <f>HPX!R73</f>
        <v>0</v>
      </c>
    </row>
    <row r="74" spans="1:46">
      <c r="A74" t="s">
        <v>116</v>
      </c>
      <c r="E74">
        <f>GT_NG!R74</f>
        <v>0</v>
      </c>
      <c r="F74">
        <f>GT_Spot!R74</f>
        <v>0</v>
      </c>
      <c r="G74">
        <f>PPCL_NG!R74</f>
        <v>0</v>
      </c>
      <c r="H74">
        <f>PPCL_Spot!R74</f>
        <v>0</v>
      </c>
      <c r="I74">
        <f>Bawana_NG!R74</f>
        <v>4.84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SUMPRODUCT(LTA!J74:AN74,LTA!J$101:AN$101,LTA!J$107:AN$107)</f>
        <v>0</v>
      </c>
      <c r="U74" s="37">
        <f>SUMPRODUCT(LTA!J74:AN74,LTA!J$102:AN$102,LTA!J$107:AN$107)</f>
        <v>0</v>
      </c>
      <c r="V74" s="66">
        <f>SUMPRODUCT(MTOA!B74:G74,MTOA!B$102:G$102,MTOA!B$107:G$107)</f>
        <v>0</v>
      </c>
      <c r="W74" s="66">
        <f>SUMPRODUCT(MTOA!B74:G74,MTOA!B$101:G$101,MTOA!B$107:G$107)</f>
        <v>0</v>
      </c>
      <c r="X74">
        <v>0</v>
      </c>
      <c r="Y74" s="34">
        <f>IEX!L74</f>
        <v>0</v>
      </c>
      <c r="Z74" s="34">
        <f>IEX!R74</f>
        <v>0</v>
      </c>
      <c r="AA74" s="75">
        <f>STOA!L74</f>
        <v>5.77</v>
      </c>
      <c r="AB74" s="75">
        <f>-STOA!R74</f>
        <v>0</v>
      </c>
      <c r="AC74">
        <f t="shared" si="3"/>
        <v>0.11726399999999999</v>
      </c>
      <c r="AD74">
        <f t="shared" si="4"/>
        <v>13.842735999999999</v>
      </c>
      <c r="AE74">
        <f>'IDT-1'!D74</f>
        <v>0</v>
      </c>
      <c r="AF74" s="24"/>
      <c r="AG74">
        <f t="shared" si="5"/>
        <v>13.842735999999999</v>
      </c>
      <c r="AI74" s="34">
        <f>PXIL!L74</f>
        <v>0</v>
      </c>
      <c r="AJ74" s="34">
        <f>PXIL!R74</f>
        <v>0</v>
      </c>
      <c r="AK74" s="34">
        <f>RTM_IEX!L74</f>
        <v>3.35</v>
      </c>
      <c r="AL74" s="34">
        <f>RTM_IEX!R74</f>
        <v>0</v>
      </c>
      <c r="AM74" s="34">
        <f>RTM_PXI!L74</f>
        <v>0</v>
      </c>
      <c r="AN74" s="34">
        <f>RTM_PXI!R74</f>
        <v>0</v>
      </c>
      <c r="AO74" s="148">
        <f>GDAM_IEX!L74</f>
        <v>0</v>
      </c>
      <c r="AP74" s="148">
        <f>GDAM_IEX!R74</f>
        <v>0</v>
      </c>
      <c r="AQ74" s="148">
        <f>GDAM_PXI!L74</f>
        <v>0</v>
      </c>
      <c r="AR74" s="148">
        <f>GDAM_PXI!R74</f>
        <v>0</v>
      </c>
      <c r="AS74">
        <f>HPX!L74</f>
        <v>0</v>
      </c>
      <c r="AT74">
        <f>HPX!R74</f>
        <v>0</v>
      </c>
    </row>
    <row r="75" spans="1:46">
      <c r="A75" t="s">
        <v>117</v>
      </c>
      <c r="E75">
        <f>GT_NG!R75</f>
        <v>0</v>
      </c>
      <c r="F75">
        <f>GT_Spot!R75</f>
        <v>0</v>
      </c>
      <c r="G75">
        <f>PPCL_NG!R75</f>
        <v>0</v>
      </c>
      <c r="H75">
        <f>PPCL_Spot!R75</f>
        <v>0</v>
      </c>
      <c r="I75">
        <f>Bawana_NG!R75</f>
        <v>4.92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SUMPRODUCT(LTA!J75:AN75,LTA!J$101:AN$101,LTA!J$107:AN$107)</f>
        <v>0</v>
      </c>
      <c r="U75" s="37">
        <f>SUMPRODUCT(LTA!J75:AN75,LTA!J$102:AN$102,LTA!J$107:AN$107)</f>
        <v>0</v>
      </c>
      <c r="V75" s="66">
        <f>SUMPRODUCT(MTOA!B75:G75,MTOA!B$102:G$102,MTOA!B$107:G$107)</f>
        <v>0</v>
      </c>
      <c r="W75" s="66">
        <f>SUMPRODUCT(MTOA!B75:G75,MTOA!B$101:G$101,MTOA!B$107:G$107)</f>
        <v>0</v>
      </c>
      <c r="X75">
        <v>0</v>
      </c>
      <c r="Y75" s="34">
        <f>IEX!L75</f>
        <v>0</v>
      </c>
      <c r="Z75" s="34">
        <f>IEX!R75</f>
        <v>0</v>
      </c>
      <c r="AA75" s="75">
        <f>STOA!L75</f>
        <v>5.77</v>
      </c>
      <c r="AB75" s="75">
        <f>-STOA!R75</f>
        <v>0</v>
      </c>
      <c r="AC75">
        <f t="shared" si="3"/>
        <v>0.12608399999999997</v>
      </c>
      <c r="AD75">
        <f t="shared" si="4"/>
        <v>14.883915999999999</v>
      </c>
      <c r="AE75">
        <f>'IDT-1'!D75</f>
        <v>0</v>
      </c>
      <c r="AF75" s="24"/>
      <c r="AG75">
        <f t="shared" si="5"/>
        <v>14.883915999999999</v>
      </c>
      <c r="AI75" s="34">
        <f>PXIL!L75</f>
        <v>0</v>
      </c>
      <c r="AJ75" s="34">
        <f>PXIL!R75</f>
        <v>0</v>
      </c>
      <c r="AK75" s="34">
        <f>RTM_IEX!L75</f>
        <v>4.32</v>
      </c>
      <c r="AL75" s="34">
        <f>RTM_IEX!R75</f>
        <v>0</v>
      </c>
      <c r="AM75" s="34">
        <f>RTM_PXI!L75</f>
        <v>0</v>
      </c>
      <c r="AN75" s="34">
        <f>RTM_PXI!R75</f>
        <v>0</v>
      </c>
      <c r="AO75" s="148">
        <f>GDAM_IEX!L75</f>
        <v>0</v>
      </c>
      <c r="AP75" s="148">
        <f>GDAM_IEX!R75</f>
        <v>0</v>
      </c>
      <c r="AQ75" s="148">
        <f>GDAM_PXI!L75</f>
        <v>0</v>
      </c>
      <c r="AR75" s="148">
        <f>GDAM_PXI!R75</f>
        <v>0</v>
      </c>
      <c r="AS75">
        <f>HPX!L75</f>
        <v>0</v>
      </c>
      <c r="AT75">
        <f>HPX!R75</f>
        <v>0</v>
      </c>
    </row>
    <row r="76" spans="1:46">
      <c r="A76" t="s">
        <v>118</v>
      </c>
      <c r="E76">
        <f>GT_NG!R76</f>
        <v>0</v>
      </c>
      <c r="F76">
        <f>GT_Spot!R76</f>
        <v>0</v>
      </c>
      <c r="G76">
        <f>PPCL_NG!R76</f>
        <v>0</v>
      </c>
      <c r="H76">
        <f>PPCL_Spot!R76</f>
        <v>0</v>
      </c>
      <c r="I76">
        <f>Bawana_NG!R76</f>
        <v>4.92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SUMPRODUCT(LTA!J76:AN76,LTA!J$101:AN$101,LTA!J$107:AN$107)</f>
        <v>0</v>
      </c>
      <c r="U76" s="37">
        <f>SUMPRODUCT(LTA!J76:AN76,LTA!J$102:AN$102,LTA!J$107:AN$107)</f>
        <v>0</v>
      </c>
      <c r="V76" s="66">
        <f>SUMPRODUCT(MTOA!B76:G76,MTOA!B$102:G$102,MTOA!B$107:G$107)</f>
        <v>0</v>
      </c>
      <c r="W76" s="66">
        <f>SUMPRODUCT(MTOA!B76:G76,MTOA!B$101:G$101,MTOA!B$107:G$107)</f>
        <v>0</v>
      </c>
      <c r="X76">
        <v>0</v>
      </c>
      <c r="Y76" s="34">
        <f>IEX!L76</f>
        <v>0</v>
      </c>
      <c r="Z76" s="34">
        <f>IEX!R76</f>
        <v>0</v>
      </c>
      <c r="AA76" s="75">
        <f>STOA!L76</f>
        <v>5.77</v>
      </c>
      <c r="AB76" s="75">
        <f>-STOA!R76</f>
        <v>0</v>
      </c>
      <c r="AC76">
        <f t="shared" si="3"/>
        <v>0.125664</v>
      </c>
      <c r="AD76">
        <f t="shared" si="4"/>
        <v>14.834335999999999</v>
      </c>
      <c r="AE76">
        <f>'IDT-1'!D76</f>
        <v>0</v>
      </c>
      <c r="AF76" s="24"/>
      <c r="AG76">
        <f t="shared" si="5"/>
        <v>14.834335999999999</v>
      </c>
      <c r="AI76" s="34">
        <f>PXIL!L76</f>
        <v>0</v>
      </c>
      <c r="AJ76" s="34">
        <f>PXIL!R76</f>
        <v>0</v>
      </c>
      <c r="AK76" s="34">
        <f>RTM_IEX!L76</f>
        <v>4.2699999999999996</v>
      </c>
      <c r="AL76" s="34">
        <f>RTM_IEX!R76</f>
        <v>0</v>
      </c>
      <c r="AM76" s="34">
        <f>RTM_PXI!L76</f>
        <v>0</v>
      </c>
      <c r="AN76" s="34">
        <f>RTM_PXI!R76</f>
        <v>0</v>
      </c>
      <c r="AO76" s="148">
        <f>GDAM_IEX!L76</f>
        <v>0</v>
      </c>
      <c r="AP76" s="148">
        <f>GDAM_IEX!R76</f>
        <v>0</v>
      </c>
      <c r="AQ76" s="148">
        <f>GDAM_PXI!L76</f>
        <v>0</v>
      </c>
      <c r="AR76" s="148">
        <f>GDAM_PXI!R76</f>
        <v>0</v>
      </c>
      <c r="AS76">
        <f>HPX!L76</f>
        <v>0</v>
      </c>
      <c r="AT76">
        <f>HPX!R76</f>
        <v>0</v>
      </c>
    </row>
    <row r="77" spans="1:46">
      <c r="A77" t="s">
        <v>119</v>
      </c>
      <c r="E77">
        <f>GT_NG!R77</f>
        <v>0</v>
      </c>
      <c r="F77">
        <f>GT_Spot!R77</f>
        <v>0</v>
      </c>
      <c r="G77">
        <f>PPCL_NG!R77</f>
        <v>0</v>
      </c>
      <c r="H77">
        <f>PPCL_Spot!R77</f>
        <v>0</v>
      </c>
      <c r="I77">
        <f>Bawana_NG!R77</f>
        <v>4.92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SUMPRODUCT(LTA!J77:AN77,LTA!J$101:AN$101,LTA!J$107:AN$107)</f>
        <v>0</v>
      </c>
      <c r="U77" s="37">
        <f>SUMPRODUCT(LTA!J77:AN77,LTA!J$102:AN$102,LTA!J$107:AN$107)</f>
        <v>0</v>
      </c>
      <c r="V77" s="66">
        <f>SUMPRODUCT(MTOA!B77:G77,MTOA!B$102:G$102,MTOA!B$107:G$107)</f>
        <v>0</v>
      </c>
      <c r="W77" s="66">
        <f>SUMPRODUCT(MTOA!B77:G77,MTOA!B$101:G$101,MTOA!B$107:G$107)</f>
        <v>0</v>
      </c>
      <c r="X77">
        <v>0</v>
      </c>
      <c r="Y77" s="34">
        <f>IEX!L77</f>
        <v>0</v>
      </c>
      <c r="Z77" s="34">
        <f>IEX!R77</f>
        <v>0</v>
      </c>
      <c r="AA77" s="75">
        <f>STOA!L77</f>
        <v>5.77</v>
      </c>
      <c r="AB77" s="75">
        <f>-STOA!R77</f>
        <v>0</v>
      </c>
      <c r="AC77">
        <f t="shared" si="3"/>
        <v>0.13666799999999998</v>
      </c>
      <c r="AD77">
        <f t="shared" si="4"/>
        <v>16.133331999999999</v>
      </c>
      <c r="AE77">
        <f>'IDT-1'!D77</f>
        <v>0</v>
      </c>
      <c r="AF77" s="24"/>
      <c r="AG77">
        <f t="shared" si="5"/>
        <v>16.133331999999999</v>
      </c>
      <c r="AI77" s="34">
        <f>PXIL!L77</f>
        <v>0</v>
      </c>
      <c r="AJ77" s="34">
        <f>PXIL!R77</f>
        <v>0</v>
      </c>
      <c r="AK77" s="34">
        <f>RTM_IEX!L77</f>
        <v>5.58</v>
      </c>
      <c r="AL77" s="34">
        <f>RTM_IEX!R77</f>
        <v>0</v>
      </c>
      <c r="AM77" s="34">
        <f>RTM_PXI!L77</f>
        <v>0</v>
      </c>
      <c r="AN77" s="34">
        <f>RTM_PXI!R77</f>
        <v>0</v>
      </c>
      <c r="AO77" s="148">
        <f>GDAM_IEX!L77</f>
        <v>0</v>
      </c>
      <c r="AP77" s="148">
        <f>GDAM_IEX!R77</f>
        <v>0</v>
      </c>
      <c r="AQ77" s="148">
        <f>GDAM_PXI!L77</f>
        <v>0</v>
      </c>
      <c r="AR77" s="148">
        <f>GDAM_PXI!R77</f>
        <v>0</v>
      </c>
      <c r="AS77">
        <f>HPX!L77</f>
        <v>0</v>
      </c>
      <c r="AT77">
        <f>HPX!R77</f>
        <v>0</v>
      </c>
    </row>
    <row r="78" spans="1:46">
      <c r="A78" t="s">
        <v>120</v>
      </c>
      <c r="E78">
        <f>GT_NG!R78</f>
        <v>0</v>
      </c>
      <c r="F78">
        <f>GT_Spot!R78</f>
        <v>0</v>
      </c>
      <c r="G78">
        <f>PPCL_NG!R78</f>
        <v>0</v>
      </c>
      <c r="H78">
        <f>PPCL_Spot!R78</f>
        <v>0</v>
      </c>
      <c r="I78">
        <f>Bawana_NG!R78</f>
        <v>4.92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SUMPRODUCT(LTA!J78:AN78,LTA!J$101:AN$101,LTA!J$107:AN$107)</f>
        <v>0</v>
      </c>
      <c r="U78" s="37">
        <f>SUMPRODUCT(LTA!J78:AN78,LTA!J$102:AN$102,LTA!J$107:AN$107)</f>
        <v>0</v>
      </c>
      <c r="V78" s="66">
        <f>SUMPRODUCT(MTOA!B78:G78,MTOA!B$102:G$102,MTOA!B$107:G$107)</f>
        <v>0</v>
      </c>
      <c r="W78" s="66">
        <f>SUMPRODUCT(MTOA!B78:G78,MTOA!B$101:G$101,MTOA!B$107:G$107)</f>
        <v>0</v>
      </c>
      <c r="X78">
        <v>0</v>
      </c>
      <c r="Y78" s="34">
        <f>IEX!L78</f>
        <v>0</v>
      </c>
      <c r="Z78" s="34">
        <f>IEX!R78</f>
        <v>0</v>
      </c>
      <c r="AA78" s="75">
        <f>STOA!L78</f>
        <v>5.77</v>
      </c>
      <c r="AB78" s="75">
        <f>-STOA!R78</f>
        <v>0</v>
      </c>
      <c r="AC78">
        <f t="shared" si="3"/>
        <v>0.15119999999999997</v>
      </c>
      <c r="AD78">
        <f t="shared" si="4"/>
        <v>17.848800000000001</v>
      </c>
      <c r="AE78">
        <f>'IDT-1'!D78</f>
        <v>0</v>
      </c>
      <c r="AF78" s="24"/>
      <c r="AG78">
        <f t="shared" si="5"/>
        <v>17.848800000000001</v>
      </c>
      <c r="AI78" s="34">
        <f>PXIL!L78</f>
        <v>0</v>
      </c>
      <c r="AJ78" s="34">
        <f>PXIL!R78</f>
        <v>0</v>
      </c>
      <c r="AK78" s="34">
        <f>RTM_IEX!L78</f>
        <v>7.31</v>
      </c>
      <c r="AL78" s="34">
        <f>RTM_IEX!R78</f>
        <v>0</v>
      </c>
      <c r="AM78" s="34">
        <f>RTM_PXI!L78</f>
        <v>0</v>
      </c>
      <c r="AN78" s="34">
        <f>RTM_PXI!R78</f>
        <v>0</v>
      </c>
      <c r="AO78" s="148">
        <f>GDAM_IEX!L78</f>
        <v>0</v>
      </c>
      <c r="AP78" s="148">
        <f>GDAM_IEX!R78</f>
        <v>0</v>
      </c>
      <c r="AQ78" s="148">
        <f>GDAM_PXI!L78</f>
        <v>0</v>
      </c>
      <c r="AR78" s="148">
        <f>GDAM_PXI!R78</f>
        <v>0</v>
      </c>
      <c r="AS78">
        <f>HPX!L78</f>
        <v>0</v>
      </c>
      <c r="AT78">
        <f>HPX!R78</f>
        <v>0</v>
      </c>
    </row>
    <row r="79" spans="1:46">
      <c r="A79" t="s">
        <v>121</v>
      </c>
      <c r="E79">
        <f>GT_NG!R79</f>
        <v>0</v>
      </c>
      <c r="F79">
        <f>GT_Spot!R79</f>
        <v>0</v>
      </c>
      <c r="G79">
        <f>PPCL_NG!R79</f>
        <v>0</v>
      </c>
      <c r="H79">
        <f>PPCL_Spot!R79</f>
        <v>0</v>
      </c>
      <c r="I79">
        <f>Bawana_NG!R79</f>
        <v>5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SUMPRODUCT(LTA!J79:AN79,LTA!J$101:AN$101,LTA!J$107:AN$107)</f>
        <v>0</v>
      </c>
      <c r="U79" s="37">
        <f>SUMPRODUCT(LTA!J79:AN79,LTA!J$102:AN$102,LTA!J$107:AN$107)</f>
        <v>0</v>
      </c>
      <c r="V79" s="66">
        <f>SUMPRODUCT(MTOA!B79:G79,MTOA!B$102:G$102,MTOA!B$107:G$107)</f>
        <v>0</v>
      </c>
      <c r="W79" s="66">
        <f>SUMPRODUCT(MTOA!B79:G79,MTOA!B$101:G$101,MTOA!B$107:G$107)</f>
        <v>0</v>
      </c>
      <c r="X79">
        <v>0</v>
      </c>
      <c r="Y79" s="34">
        <f>IEX!L79</f>
        <v>0</v>
      </c>
      <c r="Z79" s="34">
        <f>IEX!R79</f>
        <v>0</v>
      </c>
      <c r="AA79" s="75">
        <f>STOA!L79</f>
        <v>5.77</v>
      </c>
      <c r="AB79" s="75">
        <f>-STOA!R79</f>
        <v>0</v>
      </c>
      <c r="AC79">
        <f t="shared" si="3"/>
        <v>0.151032</v>
      </c>
      <c r="AD79">
        <f t="shared" si="4"/>
        <v>17.828968</v>
      </c>
      <c r="AE79">
        <f>'IDT-1'!D79</f>
        <v>0</v>
      </c>
      <c r="AF79" s="24"/>
      <c r="AG79">
        <f t="shared" si="5"/>
        <v>17.828968</v>
      </c>
      <c r="AI79" s="34">
        <f>PXIL!L79</f>
        <v>0</v>
      </c>
      <c r="AJ79" s="34">
        <f>PXIL!R79</f>
        <v>0</v>
      </c>
      <c r="AK79" s="34">
        <f>RTM_IEX!L79</f>
        <v>7.21</v>
      </c>
      <c r="AL79" s="34">
        <f>RTM_IEX!R79</f>
        <v>0</v>
      </c>
      <c r="AM79" s="34">
        <f>RTM_PXI!L79</f>
        <v>0</v>
      </c>
      <c r="AN79" s="34">
        <f>RTM_PXI!R79</f>
        <v>0</v>
      </c>
      <c r="AO79" s="148">
        <f>GDAM_IEX!L79</f>
        <v>0</v>
      </c>
      <c r="AP79" s="148">
        <f>GDAM_IEX!R79</f>
        <v>0</v>
      </c>
      <c r="AQ79" s="148">
        <f>GDAM_PXI!L79</f>
        <v>0</v>
      </c>
      <c r="AR79" s="148">
        <f>GDAM_PXI!R79</f>
        <v>0</v>
      </c>
      <c r="AS79">
        <f>HPX!L79</f>
        <v>0</v>
      </c>
      <c r="AT79">
        <f>HPX!R79</f>
        <v>0</v>
      </c>
    </row>
    <row r="80" spans="1:46">
      <c r="A80" t="s">
        <v>122</v>
      </c>
      <c r="E80">
        <f>GT_NG!R80</f>
        <v>0</v>
      </c>
      <c r="F80">
        <f>GT_Spot!R80</f>
        <v>0</v>
      </c>
      <c r="G80">
        <f>PPCL_NG!R80</f>
        <v>0</v>
      </c>
      <c r="H80">
        <f>PPCL_Spot!R80</f>
        <v>0</v>
      </c>
      <c r="I80">
        <f>Bawana_NG!R80</f>
        <v>5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SUMPRODUCT(LTA!J80:AN80,LTA!J$101:AN$101,LTA!J$107:AN$107)</f>
        <v>0</v>
      </c>
      <c r="U80" s="37">
        <f>SUMPRODUCT(LTA!J80:AN80,LTA!J$102:AN$102,LTA!J$107:AN$107)</f>
        <v>0</v>
      </c>
      <c r="V80" s="66">
        <f>SUMPRODUCT(MTOA!B80:G80,MTOA!B$102:G$102,MTOA!B$107:G$107)</f>
        <v>0</v>
      </c>
      <c r="W80" s="66">
        <f>SUMPRODUCT(MTOA!B80:G80,MTOA!B$101:G$101,MTOA!B$107:G$107)</f>
        <v>0</v>
      </c>
      <c r="X80">
        <v>0</v>
      </c>
      <c r="Y80" s="34">
        <f>IEX!L80</f>
        <v>0</v>
      </c>
      <c r="Z80" s="34">
        <f>IEX!R80</f>
        <v>0</v>
      </c>
      <c r="AA80" s="75">
        <f>STOA!L80</f>
        <v>5.77</v>
      </c>
      <c r="AB80" s="75">
        <f>-STOA!R80</f>
        <v>0</v>
      </c>
      <c r="AC80">
        <f t="shared" si="3"/>
        <v>0.14943599999999999</v>
      </c>
      <c r="AD80">
        <f t="shared" si="4"/>
        <v>17.640563999999998</v>
      </c>
      <c r="AE80">
        <f>'IDT-1'!D80</f>
        <v>0</v>
      </c>
      <c r="AF80" s="24"/>
      <c r="AG80">
        <f t="shared" si="5"/>
        <v>17.640563999999998</v>
      </c>
      <c r="AI80" s="34">
        <f>PXIL!L80</f>
        <v>0</v>
      </c>
      <c r="AJ80" s="34">
        <f>PXIL!R80</f>
        <v>0</v>
      </c>
      <c r="AK80" s="34">
        <f>RTM_IEX!L80</f>
        <v>7.02</v>
      </c>
      <c r="AL80" s="34">
        <f>RTM_IEX!R80</f>
        <v>0</v>
      </c>
      <c r="AM80" s="34">
        <f>RTM_PXI!L80</f>
        <v>0</v>
      </c>
      <c r="AN80" s="34">
        <f>RTM_PXI!R80</f>
        <v>0</v>
      </c>
      <c r="AO80" s="148">
        <f>GDAM_IEX!L80</f>
        <v>0</v>
      </c>
      <c r="AP80" s="148">
        <f>GDAM_IEX!R80</f>
        <v>0</v>
      </c>
      <c r="AQ80" s="148">
        <f>GDAM_PXI!L80</f>
        <v>0</v>
      </c>
      <c r="AR80" s="148">
        <f>GDAM_PXI!R80</f>
        <v>0</v>
      </c>
      <c r="AS80">
        <f>HPX!L80</f>
        <v>0</v>
      </c>
      <c r="AT80">
        <f>HPX!R80</f>
        <v>0</v>
      </c>
    </row>
    <row r="81" spans="1:46">
      <c r="A81" t="s">
        <v>123</v>
      </c>
      <c r="E81">
        <f>GT_NG!R81</f>
        <v>0</v>
      </c>
      <c r="F81">
        <f>GT_Spot!R81</f>
        <v>0</v>
      </c>
      <c r="G81">
        <f>PPCL_NG!R81</f>
        <v>0</v>
      </c>
      <c r="H81">
        <f>PPCL_Spot!R81</f>
        <v>0</v>
      </c>
      <c r="I81">
        <f>Bawana_NG!R81</f>
        <v>5.0002258049948063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SUMPRODUCT(LTA!J81:AN81,LTA!J$101:AN$101,LTA!J$107:AN$107)</f>
        <v>0</v>
      </c>
      <c r="U81" s="37">
        <f>SUMPRODUCT(LTA!J81:AN81,LTA!J$102:AN$102,LTA!J$107:AN$107)</f>
        <v>0</v>
      </c>
      <c r="V81" s="66">
        <f>SUMPRODUCT(MTOA!B81:G81,MTOA!B$102:G$102,MTOA!B$107:G$107)</f>
        <v>0</v>
      </c>
      <c r="W81" s="66">
        <f>SUMPRODUCT(MTOA!B81:G81,MTOA!B$101:G$101,MTOA!B$107:G$107)</f>
        <v>0</v>
      </c>
      <c r="X81">
        <v>0</v>
      </c>
      <c r="Y81" s="34">
        <f>IEX!L81</f>
        <v>0</v>
      </c>
      <c r="Z81" s="34">
        <f>IEX!R81</f>
        <v>0</v>
      </c>
      <c r="AA81" s="75">
        <f>STOA!L81</f>
        <v>5.77</v>
      </c>
      <c r="AB81" s="75">
        <f>-STOA!R81</f>
        <v>0</v>
      </c>
      <c r="AC81">
        <f t="shared" si="3"/>
        <v>0.14859789676195634</v>
      </c>
      <c r="AD81">
        <f t="shared" si="4"/>
        <v>17.541627908232847</v>
      </c>
      <c r="AE81">
        <f>'IDT-1'!D81</f>
        <v>0</v>
      </c>
      <c r="AF81" s="24"/>
      <c r="AG81">
        <f t="shared" si="5"/>
        <v>17.541627908232847</v>
      </c>
      <c r="AI81" s="34">
        <f>PXIL!L81</f>
        <v>0</v>
      </c>
      <c r="AJ81" s="34">
        <f>PXIL!R81</f>
        <v>0</v>
      </c>
      <c r="AK81" s="34">
        <f>RTM_IEX!L81</f>
        <v>6.92</v>
      </c>
      <c r="AL81" s="34">
        <f>RTM_IEX!R81</f>
        <v>0</v>
      </c>
      <c r="AM81" s="34">
        <f>RTM_PXI!L81</f>
        <v>0</v>
      </c>
      <c r="AN81" s="34">
        <f>RTM_PXI!R81</f>
        <v>0</v>
      </c>
      <c r="AO81" s="148">
        <f>GDAM_IEX!L81</f>
        <v>0</v>
      </c>
      <c r="AP81" s="148">
        <f>GDAM_IEX!R81</f>
        <v>0</v>
      </c>
      <c r="AQ81" s="148">
        <f>GDAM_PXI!L81</f>
        <v>0</v>
      </c>
      <c r="AR81" s="148">
        <f>GDAM_PXI!R81</f>
        <v>0</v>
      </c>
      <c r="AS81">
        <f>HPX!L81</f>
        <v>0</v>
      </c>
      <c r="AT81">
        <f>HPX!R81</f>
        <v>0</v>
      </c>
    </row>
    <row r="82" spans="1:46">
      <c r="A82" t="s">
        <v>124</v>
      </c>
      <c r="E82">
        <f>GT_NG!R82</f>
        <v>0</v>
      </c>
      <c r="F82">
        <f>GT_Spot!R82</f>
        <v>0</v>
      </c>
      <c r="G82">
        <f>PPCL_NG!R82</f>
        <v>0</v>
      </c>
      <c r="H82">
        <f>PPCL_Spot!R82</f>
        <v>0</v>
      </c>
      <c r="I82">
        <f>Bawana_NG!R82</f>
        <v>5.0002258049948063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SUMPRODUCT(LTA!J82:AN82,LTA!J$101:AN$101,LTA!J$107:AN$107)</f>
        <v>0</v>
      </c>
      <c r="U82" s="37">
        <f>SUMPRODUCT(LTA!J82:AN82,LTA!J$102:AN$102,LTA!J$107:AN$107)</f>
        <v>0</v>
      </c>
      <c r="V82" s="66">
        <f>SUMPRODUCT(MTOA!B82:G82,MTOA!B$102:G$102,MTOA!B$107:G$107)</f>
        <v>0</v>
      </c>
      <c r="W82" s="66">
        <f>SUMPRODUCT(MTOA!B82:G82,MTOA!B$101:G$101,MTOA!B$107:G$107)</f>
        <v>0</v>
      </c>
      <c r="X82">
        <v>0</v>
      </c>
      <c r="Y82" s="34">
        <f>IEX!L82</f>
        <v>0</v>
      </c>
      <c r="Z82" s="34">
        <f>IEX!R82</f>
        <v>0</v>
      </c>
      <c r="AA82" s="75">
        <f>STOA!L82</f>
        <v>5.77</v>
      </c>
      <c r="AB82" s="75">
        <f>-STOA!R82</f>
        <v>0</v>
      </c>
      <c r="AC82">
        <f t="shared" si="3"/>
        <v>0.14540589676195637</v>
      </c>
      <c r="AD82">
        <f t="shared" si="4"/>
        <v>17.164819908232847</v>
      </c>
      <c r="AE82">
        <f>'IDT-1'!D82</f>
        <v>0</v>
      </c>
      <c r="AF82" s="24"/>
      <c r="AG82">
        <f t="shared" si="5"/>
        <v>17.164819908232847</v>
      </c>
      <c r="AI82" s="34">
        <f>PXIL!L82</f>
        <v>0</v>
      </c>
      <c r="AJ82" s="34">
        <f>PXIL!R82</f>
        <v>0</v>
      </c>
      <c r="AK82" s="34">
        <f>RTM_IEX!L82</f>
        <v>6.54</v>
      </c>
      <c r="AL82" s="34">
        <f>RTM_IEX!R82</f>
        <v>0</v>
      </c>
      <c r="AM82" s="34">
        <f>RTM_PXI!L82</f>
        <v>0</v>
      </c>
      <c r="AN82" s="34">
        <f>RTM_PXI!R82</f>
        <v>0</v>
      </c>
      <c r="AO82" s="148">
        <f>GDAM_IEX!L82</f>
        <v>0</v>
      </c>
      <c r="AP82" s="148">
        <f>GDAM_IEX!R82</f>
        <v>0</v>
      </c>
      <c r="AQ82" s="148">
        <f>GDAM_PXI!L82</f>
        <v>0</v>
      </c>
      <c r="AR82" s="148">
        <f>GDAM_PXI!R82</f>
        <v>0</v>
      </c>
      <c r="AS82">
        <f>HPX!L82</f>
        <v>0</v>
      </c>
      <c r="AT82">
        <f>HPX!R82</f>
        <v>0</v>
      </c>
    </row>
    <row r="83" spans="1:46">
      <c r="A83" t="s">
        <v>125</v>
      </c>
      <c r="E83">
        <f>GT_NG!R83</f>
        <v>0</v>
      </c>
      <c r="F83">
        <f>GT_Spot!R83</f>
        <v>0</v>
      </c>
      <c r="G83">
        <f>PPCL_NG!R83</f>
        <v>0</v>
      </c>
      <c r="H83">
        <f>PPCL_Spot!R83</f>
        <v>0</v>
      </c>
      <c r="I83">
        <f>Bawana_NG!R83</f>
        <v>5.0002258049948063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SUMPRODUCT(LTA!J83:AN83,LTA!J$101:AN$101,LTA!J$107:AN$107)</f>
        <v>0</v>
      </c>
      <c r="U83" s="37">
        <f>SUMPRODUCT(LTA!J83:AN83,LTA!J$102:AN$102,LTA!J$107:AN$107)</f>
        <v>0</v>
      </c>
      <c r="V83" s="66">
        <f>SUMPRODUCT(MTOA!B83:G83,MTOA!B$102:G$102,MTOA!B$107:G$107)</f>
        <v>0</v>
      </c>
      <c r="W83" s="66">
        <f>SUMPRODUCT(MTOA!B83:G83,MTOA!B$101:G$101,MTOA!B$107:G$107)</f>
        <v>0</v>
      </c>
      <c r="X83">
        <v>0</v>
      </c>
      <c r="Y83" s="34">
        <f>IEX!L83</f>
        <v>0</v>
      </c>
      <c r="Z83" s="34">
        <f>IEX!R83</f>
        <v>0</v>
      </c>
      <c r="AA83" s="75">
        <f>STOA!L83</f>
        <v>5.77</v>
      </c>
      <c r="AB83" s="75">
        <f>-STOA!R83</f>
        <v>0</v>
      </c>
      <c r="AC83">
        <f t="shared" si="3"/>
        <v>0.14137389676195633</v>
      </c>
      <c r="AD83">
        <f t="shared" si="4"/>
        <v>16.688851908232849</v>
      </c>
      <c r="AE83">
        <f>'IDT-1'!D83</f>
        <v>0</v>
      </c>
      <c r="AF83" s="24"/>
      <c r="AG83">
        <f t="shared" si="5"/>
        <v>16.688851908232849</v>
      </c>
      <c r="AI83" s="34">
        <f>PXIL!L83</f>
        <v>0</v>
      </c>
      <c r="AJ83" s="34">
        <f>PXIL!R83</f>
        <v>0</v>
      </c>
      <c r="AK83" s="34">
        <f>RTM_IEX!L83</f>
        <v>6.06</v>
      </c>
      <c r="AL83" s="34">
        <f>RTM_IEX!R83</f>
        <v>0</v>
      </c>
      <c r="AM83" s="34">
        <f>RTM_PXI!L83</f>
        <v>0</v>
      </c>
      <c r="AN83" s="34">
        <f>RTM_PXI!R83</f>
        <v>0</v>
      </c>
      <c r="AO83" s="148">
        <f>GDAM_IEX!L83</f>
        <v>0</v>
      </c>
      <c r="AP83" s="148">
        <f>GDAM_IEX!R83</f>
        <v>0</v>
      </c>
      <c r="AQ83" s="148">
        <f>GDAM_PXI!L83</f>
        <v>0</v>
      </c>
      <c r="AR83" s="148">
        <f>GDAM_PXI!R83</f>
        <v>0</v>
      </c>
      <c r="AS83">
        <f>HPX!L83</f>
        <v>0</v>
      </c>
      <c r="AT83">
        <f>HPX!R83</f>
        <v>0</v>
      </c>
    </row>
    <row r="84" spans="1:46">
      <c r="A84" t="s">
        <v>126</v>
      </c>
      <c r="E84">
        <f>GT_NG!R84</f>
        <v>0</v>
      </c>
      <c r="F84">
        <f>GT_Spot!R84</f>
        <v>0</v>
      </c>
      <c r="G84">
        <f>PPCL_NG!R84</f>
        <v>0</v>
      </c>
      <c r="H84">
        <f>PPCL_Spot!R84</f>
        <v>0</v>
      </c>
      <c r="I84">
        <f>Bawana_NG!R84</f>
        <v>5.0002258049948063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SUMPRODUCT(LTA!J84:AN84,LTA!J$101:AN$101,LTA!J$107:AN$107)</f>
        <v>0</v>
      </c>
      <c r="U84" s="37">
        <f>SUMPRODUCT(LTA!J84:AN84,LTA!J$102:AN$102,LTA!J$107:AN$107)</f>
        <v>0</v>
      </c>
      <c r="V84" s="66">
        <f>SUMPRODUCT(MTOA!B84:G84,MTOA!B$102:G$102,MTOA!B$107:G$107)</f>
        <v>0</v>
      </c>
      <c r="W84" s="66">
        <f>SUMPRODUCT(MTOA!B84:G84,MTOA!B$101:G$101,MTOA!B$107:G$107)</f>
        <v>0</v>
      </c>
      <c r="X84">
        <v>0</v>
      </c>
      <c r="Y84" s="34">
        <f>IEX!L84</f>
        <v>0</v>
      </c>
      <c r="Z84" s="34">
        <f>IEX!R84</f>
        <v>0</v>
      </c>
      <c r="AA84" s="75">
        <f>STOA!L84</f>
        <v>5.77</v>
      </c>
      <c r="AB84" s="75">
        <f>-STOA!R84</f>
        <v>0</v>
      </c>
      <c r="AC84">
        <f t="shared" si="3"/>
        <v>0.14053389676195635</v>
      </c>
      <c r="AD84">
        <f t="shared" si="4"/>
        <v>16.589691908232851</v>
      </c>
      <c r="AE84">
        <f>'IDT-1'!D84</f>
        <v>0</v>
      </c>
      <c r="AF84" s="24"/>
      <c r="AG84">
        <f t="shared" si="5"/>
        <v>16.589691908232851</v>
      </c>
      <c r="AI84" s="34">
        <f>PXIL!L84</f>
        <v>0</v>
      </c>
      <c r="AJ84" s="34">
        <f>PXIL!R84</f>
        <v>0</v>
      </c>
      <c r="AK84" s="34">
        <f>RTM_IEX!L84</f>
        <v>5.96</v>
      </c>
      <c r="AL84" s="34">
        <f>RTM_IEX!R84</f>
        <v>0</v>
      </c>
      <c r="AM84" s="34">
        <f>RTM_PXI!L84</f>
        <v>0</v>
      </c>
      <c r="AN84" s="34">
        <f>RTM_PXI!R84</f>
        <v>0</v>
      </c>
      <c r="AO84" s="148">
        <f>GDAM_IEX!L84</f>
        <v>0</v>
      </c>
      <c r="AP84" s="148">
        <f>GDAM_IEX!R84</f>
        <v>0</v>
      </c>
      <c r="AQ84" s="148">
        <f>GDAM_PXI!L84</f>
        <v>0</v>
      </c>
      <c r="AR84" s="148">
        <f>GDAM_PXI!R84</f>
        <v>0</v>
      </c>
      <c r="AS84">
        <f>HPX!L84</f>
        <v>0</v>
      </c>
      <c r="AT84">
        <f>HPX!R84</f>
        <v>0</v>
      </c>
    </row>
    <row r="85" spans="1:46">
      <c r="A85" t="s">
        <v>127</v>
      </c>
      <c r="E85">
        <f>GT_NG!R85</f>
        <v>0</v>
      </c>
      <c r="F85">
        <f>GT_Spot!R85</f>
        <v>0</v>
      </c>
      <c r="G85">
        <f>PPCL_NG!R85</f>
        <v>0</v>
      </c>
      <c r="H85">
        <f>PPCL_Spot!R85</f>
        <v>0</v>
      </c>
      <c r="I85">
        <f>Bawana_NG!R85</f>
        <v>5.0002258049948063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SUMPRODUCT(LTA!J85:AN85,LTA!J$101:AN$101,LTA!J$107:AN$107)</f>
        <v>0</v>
      </c>
      <c r="U85" s="37">
        <f>SUMPRODUCT(LTA!J85:AN85,LTA!J$102:AN$102,LTA!J$107:AN$107)</f>
        <v>0</v>
      </c>
      <c r="V85" s="66">
        <f>SUMPRODUCT(MTOA!B85:G85,MTOA!B$102:G$102,MTOA!B$107:G$107)</f>
        <v>0</v>
      </c>
      <c r="W85" s="66">
        <f>SUMPRODUCT(MTOA!B85:G85,MTOA!B$101:G$101,MTOA!B$107:G$107)</f>
        <v>0</v>
      </c>
      <c r="X85">
        <v>0</v>
      </c>
      <c r="Y85" s="34">
        <f>IEX!L85</f>
        <v>0</v>
      </c>
      <c r="Z85" s="34">
        <f>IEX!R85</f>
        <v>0</v>
      </c>
      <c r="AA85" s="75">
        <f>STOA!L85</f>
        <v>5.77</v>
      </c>
      <c r="AB85" s="75">
        <f>-STOA!R85</f>
        <v>0</v>
      </c>
      <c r="AC85">
        <f t="shared" si="3"/>
        <v>0.14540589676195637</v>
      </c>
      <c r="AD85">
        <f t="shared" si="4"/>
        <v>17.164819908232847</v>
      </c>
      <c r="AE85">
        <f>'IDT-1'!D85</f>
        <v>0</v>
      </c>
      <c r="AF85" s="24"/>
      <c r="AG85">
        <f t="shared" si="5"/>
        <v>17.164819908232847</v>
      </c>
      <c r="AI85" s="34">
        <f>PXIL!L85</f>
        <v>0</v>
      </c>
      <c r="AJ85" s="34">
        <f>PXIL!R85</f>
        <v>0</v>
      </c>
      <c r="AK85" s="34">
        <f>RTM_IEX!L85</f>
        <v>6.54</v>
      </c>
      <c r="AL85" s="34">
        <f>RTM_IEX!R85</f>
        <v>0</v>
      </c>
      <c r="AM85" s="34">
        <f>RTM_PXI!L85</f>
        <v>0</v>
      </c>
      <c r="AN85" s="34">
        <f>RTM_PXI!R85</f>
        <v>0</v>
      </c>
      <c r="AO85" s="148">
        <f>GDAM_IEX!L85</f>
        <v>0</v>
      </c>
      <c r="AP85" s="148">
        <f>GDAM_IEX!R85</f>
        <v>0</v>
      </c>
      <c r="AQ85" s="148">
        <f>GDAM_PXI!L85</f>
        <v>0</v>
      </c>
      <c r="AR85" s="148">
        <f>GDAM_PXI!R85</f>
        <v>0</v>
      </c>
      <c r="AS85">
        <f>HPX!L85</f>
        <v>0</v>
      </c>
      <c r="AT85">
        <f>HPX!R85</f>
        <v>0</v>
      </c>
    </row>
    <row r="86" spans="1:46">
      <c r="A86" t="s">
        <v>128</v>
      </c>
      <c r="E86">
        <f>GT_NG!R86</f>
        <v>0</v>
      </c>
      <c r="F86">
        <f>GT_Spot!R86</f>
        <v>0</v>
      </c>
      <c r="G86">
        <f>PPCL_NG!R86</f>
        <v>0</v>
      </c>
      <c r="H86">
        <f>PPCL_Spot!R86</f>
        <v>0</v>
      </c>
      <c r="I86">
        <f>Bawana_NG!R86</f>
        <v>5.0002258049948063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SUMPRODUCT(LTA!J86:AN86,LTA!J$101:AN$101,LTA!J$107:AN$107)</f>
        <v>0</v>
      </c>
      <c r="U86" s="37">
        <f>SUMPRODUCT(LTA!J86:AN86,LTA!J$102:AN$102,LTA!J$107:AN$107)</f>
        <v>0</v>
      </c>
      <c r="V86" s="66">
        <f>SUMPRODUCT(MTOA!B86:G86,MTOA!B$102:G$102,MTOA!B$107:G$107)</f>
        <v>0</v>
      </c>
      <c r="W86" s="66">
        <f>SUMPRODUCT(MTOA!B86:G86,MTOA!B$101:G$101,MTOA!B$107:G$107)</f>
        <v>0</v>
      </c>
      <c r="X86">
        <v>0</v>
      </c>
      <c r="Y86" s="34">
        <f>IEX!L86</f>
        <v>0</v>
      </c>
      <c r="Z86" s="34">
        <f>IEX!R86</f>
        <v>0</v>
      </c>
      <c r="AA86" s="75">
        <f>STOA!L86</f>
        <v>5.77</v>
      </c>
      <c r="AB86" s="75">
        <f>-STOA!R86</f>
        <v>0</v>
      </c>
      <c r="AC86">
        <f t="shared" si="3"/>
        <v>0.14540589676195637</v>
      </c>
      <c r="AD86">
        <f t="shared" si="4"/>
        <v>17.164819908232847</v>
      </c>
      <c r="AE86">
        <f>'IDT-1'!D86</f>
        <v>0</v>
      </c>
      <c r="AF86" s="24"/>
      <c r="AG86">
        <f t="shared" si="5"/>
        <v>17.164819908232847</v>
      </c>
      <c r="AI86" s="34">
        <f>PXIL!L86</f>
        <v>0</v>
      </c>
      <c r="AJ86" s="34">
        <f>PXIL!R86</f>
        <v>0</v>
      </c>
      <c r="AK86" s="34">
        <f>RTM_IEX!L86</f>
        <v>6.54</v>
      </c>
      <c r="AL86" s="34">
        <f>RTM_IEX!R86</f>
        <v>0</v>
      </c>
      <c r="AM86" s="34">
        <f>RTM_PXI!L86</f>
        <v>0</v>
      </c>
      <c r="AN86" s="34">
        <f>RTM_PXI!R86</f>
        <v>0</v>
      </c>
      <c r="AO86" s="148">
        <f>GDAM_IEX!L86</f>
        <v>0</v>
      </c>
      <c r="AP86" s="148">
        <f>GDAM_IEX!R86</f>
        <v>0</v>
      </c>
      <c r="AQ86" s="148">
        <f>GDAM_PXI!L86</f>
        <v>0</v>
      </c>
      <c r="AR86" s="148">
        <f>GDAM_PXI!R86</f>
        <v>0</v>
      </c>
      <c r="AS86">
        <f>HPX!L86</f>
        <v>0</v>
      </c>
      <c r="AT86">
        <f>HPX!R86</f>
        <v>0</v>
      </c>
    </row>
    <row r="87" spans="1:46">
      <c r="A87" t="s">
        <v>129</v>
      </c>
      <c r="E87">
        <f>GT_NG!R87</f>
        <v>0</v>
      </c>
      <c r="F87">
        <f>GT_Spot!R87</f>
        <v>0</v>
      </c>
      <c r="G87">
        <f>PPCL_NG!R87</f>
        <v>0</v>
      </c>
      <c r="H87">
        <f>PPCL_Spot!R87</f>
        <v>0</v>
      </c>
      <c r="I87">
        <f>Bawana_NG!R87</f>
        <v>5.0002258049948063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SUMPRODUCT(LTA!J87:AN87,LTA!J$101:AN$101,LTA!J$107:AN$107)</f>
        <v>0</v>
      </c>
      <c r="U87" s="37">
        <f>SUMPRODUCT(LTA!J87:AN87,LTA!J$102:AN$102,LTA!J$107:AN$107)</f>
        <v>0</v>
      </c>
      <c r="V87" s="66">
        <f>SUMPRODUCT(MTOA!B87:G87,MTOA!B$102:G$102,MTOA!B$107:G$107)</f>
        <v>0</v>
      </c>
      <c r="W87" s="66">
        <f>SUMPRODUCT(MTOA!B87:G87,MTOA!B$101:G$101,MTOA!B$107:G$107)</f>
        <v>0</v>
      </c>
      <c r="X87">
        <v>0</v>
      </c>
      <c r="Y87" s="34">
        <f>IEX!L87</f>
        <v>0</v>
      </c>
      <c r="Z87" s="34">
        <f>IEX!R87</f>
        <v>0</v>
      </c>
      <c r="AA87" s="75">
        <f>STOA!L87</f>
        <v>5.77</v>
      </c>
      <c r="AB87" s="75">
        <f>-STOA!R87</f>
        <v>0</v>
      </c>
      <c r="AC87">
        <f t="shared" si="3"/>
        <v>0.14540589676195637</v>
      </c>
      <c r="AD87">
        <f t="shared" si="4"/>
        <v>17.164819908232847</v>
      </c>
      <c r="AE87">
        <f>'IDT-1'!D87</f>
        <v>0</v>
      </c>
      <c r="AF87" s="24"/>
      <c r="AG87">
        <f t="shared" si="5"/>
        <v>17.164819908232847</v>
      </c>
      <c r="AI87" s="34">
        <f>PXIL!L87</f>
        <v>0</v>
      </c>
      <c r="AJ87" s="34">
        <f>PXIL!R87</f>
        <v>0</v>
      </c>
      <c r="AK87" s="34">
        <f>RTM_IEX!L87</f>
        <v>6.54</v>
      </c>
      <c r="AL87" s="34">
        <f>RTM_IEX!R87</f>
        <v>0</v>
      </c>
      <c r="AM87" s="34">
        <f>RTM_PXI!L87</f>
        <v>0</v>
      </c>
      <c r="AN87" s="34">
        <f>RTM_PXI!R87</f>
        <v>0</v>
      </c>
      <c r="AO87" s="148">
        <f>GDAM_IEX!L87</f>
        <v>0</v>
      </c>
      <c r="AP87" s="148">
        <f>GDAM_IEX!R87</f>
        <v>0</v>
      </c>
      <c r="AQ87" s="148">
        <f>GDAM_PXI!L87</f>
        <v>0</v>
      </c>
      <c r="AR87" s="148">
        <f>GDAM_PXI!R87</f>
        <v>0</v>
      </c>
      <c r="AS87">
        <f>HPX!L87</f>
        <v>0</v>
      </c>
      <c r="AT87">
        <f>HPX!R87</f>
        <v>0</v>
      </c>
    </row>
    <row r="88" spans="1:46">
      <c r="A88" t="s">
        <v>130</v>
      </c>
      <c r="E88">
        <f>GT_NG!R88</f>
        <v>0</v>
      </c>
      <c r="F88">
        <f>GT_Spot!R88</f>
        <v>0</v>
      </c>
      <c r="G88">
        <f>PPCL_NG!R88</f>
        <v>0</v>
      </c>
      <c r="H88">
        <f>PPCL_Spot!R88</f>
        <v>0</v>
      </c>
      <c r="I88">
        <f>Bawana_NG!R88</f>
        <v>5.0002258049948063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SUMPRODUCT(LTA!J88:AN88,LTA!J$101:AN$101,LTA!J$107:AN$107)</f>
        <v>0</v>
      </c>
      <c r="U88" s="37">
        <f>SUMPRODUCT(LTA!J88:AN88,LTA!J$102:AN$102,LTA!J$107:AN$107)</f>
        <v>0</v>
      </c>
      <c r="V88" s="66">
        <f>SUMPRODUCT(MTOA!B88:G88,MTOA!B$102:G$102,MTOA!B$107:G$107)</f>
        <v>0</v>
      </c>
      <c r="W88" s="66">
        <f>SUMPRODUCT(MTOA!B88:G88,MTOA!B$101:G$101,MTOA!B$107:G$107)</f>
        <v>0</v>
      </c>
      <c r="X88">
        <v>0</v>
      </c>
      <c r="Y88" s="34">
        <f>IEX!L88</f>
        <v>0</v>
      </c>
      <c r="Z88" s="34">
        <f>IEX!R88</f>
        <v>0</v>
      </c>
      <c r="AA88" s="75">
        <f>STOA!L88</f>
        <v>5.77</v>
      </c>
      <c r="AB88" s="75">
        <f>-STOA!R88</f>
        <v>0</v>
      </c>
      <c r="AC88">
        <f t="shared" si="3"/>
        <v>0.13490589676195636</v>
      </c>
      <c r="AD88">
        <f t="shared" si="4"/>
        <v>15.925319908232847</v>
      </c>
      <c r="AE88">
        <f>'IDT-1'!D88</f>
        <v>0</v>
      </c>
      <c r="AF88" s="24"/>
      <c r="AG88">
        <f t="shared" si="5"/>
        <v>15.925319908232847</v>
      </c>
      <c r="AI88" s="34">
        <f>PXIL!L88</f>
        <v>0</v>
      </c>
      <c r="AJ88" s="34">
        <f>PXIL!R88</f>
        <v>0</v>
      </c>
      <c r="AK88" s="34">
        <f>RTM_IEX!L88</f>
        <v>5.29</v>
      </c>
      <c r="AL88" s="34">
        <f>RTM_IEX!R88</f>
        <v>0</v>
      </c>
      <c r="AM88" s="34">
        <f>RTM_PXI!L88</f>
        <v>0</v>
      </c>
      <c r="AN88" s="34">
        <f>RTM_PXI!R88</f>
        <v>0</v>
      </c>
      <c r="AO88" s="148">
        <f>GDAM_IEX!L88</f>
        <v>0</v>
      </c>
      <c r="AP88" s="148">
        <f>GDAM_IEX!R88</f>
        <v>0</v>
      </c>
      <c r="AQ88" s="148">
        <f>GDAM_PXI!L88</f>
        <v>0</v>
      </c>
      <c r="AR88" s="148">
        <f>GDAM_PXI!R88</f>
        <v>0</v>
      </c>
      <c r="AS88">
        <f>HPX!L88</f>
        <v>0</v>
      </c>
      <c r="AT88">
        <f>HPX!R88</f>
        <v>0</v>
      </c>
    </row>
    <row r="89" spans="1:46">
      <c r="A89" t="s">
        <v>131</v>
      </c>
      <c r="E89">
        <f>GT_NG!R89</f>
        <v>0</v>
      </c>
      <c r="F89">
        <f>GT_Spot!R89</f>
        <v>0</v>
      </c>
      <c r="G89">
        <f>PPCL_NG!R89</f>
        <v>0</v>
      </c>
      <c r="H89">
        <f>PPCL_Spot!R89</f>
        <v>0</v>
      </c>
      <c r="I89">
        <f>Bawana_NG!R89</f>
        <v>5.0002258049948063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SUMPRODUCT(LTA!J89:AN89,LTA!J$101:AN$101,LTA!J$107:AN$107)</f>
        <v>0</v>
      </c>
      <c r="U89" s="37">
        <f>SUMPRODUCT(LTA!J89:AN89,LTA!J$102:AN$102,LTA!J$107:AN$107)</f>
        <v>0</v>
      </c>
      <c r="V89" s="66">
        <f>SUMPRODUCT(MTOA!B89:G89,MTOA!B$102:G$102,MTOA!B$107:G$107)</f>
        <v>0</v>
      </c>
      <c r="W89" s="66">
        <f>SUMPRODUCT(MTOA!B89:G89,MTOA!B$101:G$101,MTOA!B$107:G$107)</f>
        <v>0</v>
      </c>
      <c r="X89">
        <v>0</v>
      </c>
      <c r="Y89" s="34">
        <f>IEX!L89</f>
        <v>0</v>
      </c>
      <c r="Z89" s="34">
        <f>IEX!R89</f>
        <v>0</v>
      </c>
      <c r="AA89" s="75">
        <f>STOA!L89</f>
        <v>5.77</v>
      </c>
      <c r="AB89" s="75">
        <f>-STOA!R89</f>
        <v>0</v>
      </c>
      <c r="AC89">
        <f t="shared" si="3"/>
        <v>0.13490589676195636</v>
      </c>
      <c r="AD89">
        <f t="shared" si="4"/>
        <v>15.925319908232847</v>
      </c>
      <c r="AE89">
        <f>'IDT-1'!D89</f>
        <v>0</v>
      </c>
      <c r="AF89" s="24"/>
      <c r="AG89">
        <f t="shared" si="5"/>
        <v>15.925319908232847</v>
      </c>
      <c r="AI89" s="34">
        <f>PXIL!L89</f>
        <v>0</v>
      </c>
      <c r="AJ89" s="34">
        <f>PXIL!R89</f>
        <v>0</v>
      </c>
      <c r="AK89" s="34">
        <f>RTM_IEX!L89</f>
        <v>5.29</v>
      </c>
      <c r="AL89" s="34">
        <f>RTM_IEX!R89</f>
        <v>0</v>
      </c>
      <c r="AM89" s="34">
        <f>RTM_PXI!L89</f>
        <v>0</v>
      </c>
      <c r="AN89" s="34">
        <f>RTM_PXI!R89</f>
        <v>0</v>
      </c>
      <c r="AO89" s="148">
        <f>GDAM_IEX!L89</f>
        <v>0</v>
      </c>
      <c r="AP89" s="148">
        <f>GDAM_IEX!R89</f>
        <v>0</v>
      </c>
      <c r="AQ89" s="148">
        <f>GDAM_PXI!L89</f>
        <v>0</v>
      </c>
      <c r="AR89" s="148">
        <f>GDAM_PXI!R89</f>
        <v>0</v>
      </c>
      <c r="AS89">
        <f>HPX!L89</f>
        <v>0</v>
      </c>
      <c r="AT89">
        <f>HPX!R89</f>
        <v>0</v>
      </c>
    </row>
    <row r="90" spans="1:46">
      <c r="A90" t="s">
        <v>132</v>
      </c>
      <c r="E90">
        <f>GT_NG!R90</f>
        <v>0</v>
      </c>
      <c r="F90">
        <f>GT_Spot!R90</f>
        <v>0</v>
      </c>
      <c r="G90">
        <f>PPCL_NG!R90</f>
        <v>0</v>
      </c>
      <c r="H90">
        <f>PPCL_Spot!R90</f>
        <v>0</v>
      </c>
      <c r="I90">
        <f>Bawana_NG!R90</f>
        <v>5.0002258049948063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SUMPRODUCT(LTA!J90:AN90,LTA!J$101:AN$101,LTA!J$107:AN$107)</f>
        <v>0</v>
      </c>
      <c r="U90" s="37">
        <f>SUMPRODUCT(LTA!J90:AN90,LTA!J$102:AN$102,LTA!J$107:AN$107)</f>
        <v>0</v>
      </c>
      <c r="V90" s="66">
        <f>SUMPRODUCT(MTOA!B90:G90,MTOA!B$102:G$102,MTOA!B$107:G$107)</f>
        <v>0</v>
      </c>
      <c r="W90" s="66">
        <f>SUMPRODUCT(MTOA!B90:G90,MTOA!B$101:G$101,MTOA!B$107:G$107)</f>
        <v>0</v>
      </c>
      <c r="X90">
        <v>0</v>
      </c>
      <c r="Y90" s="34">
        <f>IEX!L90</f>
        <v>0</v>
      </c>
      <c r="Z90" s="34">
        <f>IEX!R90</f>
        <v>0</v>
      </c>
      <c r="AA90" s="75">
        <f>STOA!L90</f>
        <v>5.77</v>
      </c>
      <c r="AB90" s="75">
        <f>-STOA!R90</f>
        <v>0</v>
      </c>
      <c r="AC90">
        <f t="shared" si="3"/>
        <v>0.12112989676195635</v>
      </c>
      <c r="AD90">
        <f t="shared" si="4"/>
        <v>14.299095908232848</v>
      </c>
      <c r="AE90">
        <f>'IDT-1'!D90</f>
        <v>0</v>
      </c>
      <c r="AF90" s="24"/>
      <c r="AG90">
        <f t="shared" si="5"/>
        <v>14.299095908232848</v>
      </c>
      <c r="AI90" s="34">
        <f>PXIL!L90</f>
        <v>0</v>
      </c>
      <c r="AJ90" s="34">
        <f>PXIL!R90</f>
        <v>0</v>
      </c>
      <c r="AK90" s="34">
        <f>RTM_IEX!L90</f>
        <v>3.65</v>
      </c>
      <c r="AL90" s="34">
        <f>RTM_IEX!R90</f>
        <v>0</v>
      </c>
      <c r="AM90" s="34">
        <f>RTM_PXI!L90</f>
        <v>0</v>
      </c>
      <c r="AN90" s="34">
        <f>RTM_PXI!R90</f>
        <v>0</v>
      </c>
      <c r="AO90" s="148">
        <f>GDAM_IEX!L90</f>
        <v>0</v>
      </c>
      <c r="AP90" s="148">
        <f>GDAM_IEX!R90</f>
        <v>0</v>
      </c>
      <c r="AQ90" s="148">
        <f>GDAM_PXI!L90</f>
        <v>0</v>
      </c>
      <c r="AR90" s="148">
        <f>GDAM_PXI!R90</f>
        <v>0</v>
      </c>
      <c r="AS90">
        <f>HPX!L90</f>
        <v>0</v>
      </c>
      <c r="AT90">
        <f>HPX!R90</f>
        <v>0</v>
      </c>
    </row>
    <row r="91" spans="1:46">
      <c r="A91" t="s">
        <v>133</v>
      </c>
      <c r="E91">
        <f>GT_NG!R91</f>
        <v>0</v>
      </c>
      <c r="F91">
        <f>GT_Spot!R91</f>
        <v>0</v>
      </c>
      <c r="G91">
        <f>PPCL_NG!R91</f>
        <v>0</v>
      </c>
      <c r="H91">
        <f>PPCL_Spot!R91</f>
        <v>0</v>
      </c>
      <c r="I91">
        <f>Bawana_NG!R91</f>
        <v>5.0002258049948063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SUMPRODUCT(LTA!J91:AN91,LTA!J$101:AN$101,LTA!J$107:AN$107)</f>
        <v>0</v>
      </c>
      <c r="U91" s="37">
        <f>SUMPRODUCT(LTA!J91:AN91,LTA!J$102:AN$102,LTA!J$107:AN$107)</f>
        <v>0</v>
      </c>
      <c r="V91" s="66">
        <f>SUMPRODUCT(MTOA!B91:G91,MTOA!B$102:G$102,MTOA!B$107:G$107)</f>
        <v>0</v>
      </c>
      <c r="W91" s="66">
        <f>SUMPRODUCT(MTOA!B91:G91,MTOA!B$101:G$101,MTOA!B$107:G$107)</f>
        <v>0</v>
      </c>
      <c r="X91">
        <v>0</v>
      </c>
      <c r="Y91" s="34">
        <f>IEX!L91</f>
        <v>0</v>
      </c>
      <c r="Z91" s="34">
        <f>IEX!R91</f>
        <v>0</v>
      </c>
      <c r="AA91" s="75">
        <f>STOA!L91</f>
        <v>5.77</v>
      </c>
      <c r="AB91" s="75">
        <f>-STOA!R91</f>
        <v>0</v>
      </c>
      <c r="AC91">
        <f t="shared" si="3"/>
        <v>0.11869389676195635</v>
      </c>
      <c r="AD91">
        <f t="shared" si="4"/>
        <v>14.011531908232849</v>
      </c>
      <c r="AE91">
        <f>'IDT-1'!D91</f>
        <v>0</v>
      </c>
      <c r="AF91" s="24"/>
      <c r="AG91">
        <f t="shared" si="5"/>
        <v>14.011531908232849</v>
      </c>
      <c r="AI91" s="34">
        <f>PXIL!L91</f>
        <v>0</v>
      </c>
      <c r="AJ91" s="34">
        <f>PXIL!R91</f>
        <v>0</v>
      </c>
      <c r="AK91" s="34">
        <f>RTM_IEX!L91</f>
        <v>3.36</v>
      </c>
      <c r="AL91" s="34">
        <f>RTM_IEX!R91</f>
        <v>0</v>
      </c>
      <c r="AM91" s="34">
        <f>RTM_PXI!L91</f>
        <v>0</v>
      </c>
      <c r="AN91" s="34">
        <f>RTM_PXI!R91</f>
        <v>0</v>
      </c>
      <c r="AO91" s="148">
        <f>GDAM_IEX!L91</f>
        <v>0</v>
      </c>
      <c r="AP91" s="148">
        <f>GDAM_IEX!R91</f>
        <v>0</v>
      </c>
      <c r="AQ91" s="148">
        <f>GDAM_PXI!L91</f>
        <v>0</v>
      </c>
      <c r="AR91" s="148">
        <f>GDAM_PXI!R91</f>
        <v>0</v>
      </c>
      <c r="AS91">
        <f>HPX!L91</f>
        <v>0</v>
      </c>
      <c r="AT91">
        <f>HPX!R91</f>
        <v>0</v>
      </c>
    </row>
    <row r="92" spans="1:46">
      <c r="A92" t="s">
        <v>134</v>
      </c>
      <c r="E92">
        <f>GT_NG!R92</f>
        <v>0</v>
      </c>
      <c r="F92">
        <f>GT_Spot!R92</f>
        <v>0</v>
      </c>
      <c r="G92">
        <f>PPCL_NG!R92</f>
        <v>0</v>
      </c>
      <c r="H92">
        <f>PPCL_Spot!R92</f>
        <v>0</v>
      </c>
      <c r="I92">
        <f>Bawana_NG!R92</f>
        <v>5.0002258049948063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SUMPRODUCT(LTA!J92:AN92,LTA!J$101:AN$101,LTA!J$107:AN$107)</f>
        <v>0</v>
      </c>
      <c r="U92" s="37">
        <f>SUMPRODUCT(LTA!J92:AN92,LTA!J$102:AN$102,LTA!J$107:AN$107)</f>
        <v>0</v>
      </c>
      <c r="V92" s="66">
        <f>SUMPRODUCT(MTOA!B92:G92,MTOA!B$102:G$102,MTOA!B$107:G$107)</f>
        <v>0</v>
      </c>
      <c r="W92" s="66">
        <f>SUMPRODUCT(MTOA!B92:G92,MTOA!B$101:G$101,MTOA!B$107:G$107)</f>
        <v>0</v>
      </c>
      <c r="X92">
        <v>0</v>
      </c>
      <c r="Y92" s="34">
        <f>IEX!L92</f>
        <v>0</v>
      </c>
      <c r="Z92" s="34">
        <f>IEX!R92</f>
        <v>0</v>
      </c>
      <c r="AA92" s="75">
        <f>STOA!L92</f>
        <v>5.77</v>
      </c>
      <c r="AB92" s="75">
        <f>-STOA!R92</f>
        <v>0</v>
      </c>
      <c r="AC92">
        <f t="shared" si="3"/>
        <v>0.11466189676195634</v>
      </c>
      <c r="AD92">
        <f t="shared" si="4"/>
        <v>13.535563908232847</v>
      </c>
      <c r="AE92">
        <f>'IDT-1'!D92</f>
        <v>0</v>
      </c>
      <c r="AF92" s="24"/>
      <c r="AG92">
        <f t="shared" si="5"/>
        <v>13.535563908232847</v>
      </c>
      <c r="AI92" s="34">
        <f>PXIL!L92</f>
        <v>0</v>
      </c>
      <c r="AJ92" s="34">
        <f>PXIL!R92</f>
        <v>0</v>
      </c>
      <c r="AK92" s="34">
        <f>RTM_IEX!L92</f>
        <v>2.88</v>
      </c>
      <c r="AL92" s="34">
        <f>RTM_IEX!R92</f>
        <v>0</v>
      </c>
      <c r="AM92" s="34">
        <f>RTM_PXI!L92</f>
        <v>0</v>
      </c>
      <c r="AN92" s="34">
        <f>RTM_PXI!R92</f>
        <v>0</v>
      </c>
      <c r="AO92" s="148">
        <f>GDAM_IEX!L92</f>
        <v>0</v>
      </c>
      <c r="AP92" s="148">
        <f>GDAM_IEX!R92</f>
        <v>0</v>
      </c>
      <c r="AQ92" s="148">
        <f>GDAM_PXI!L92</f>
        <v>0</v>
      </c>
      <c r="AR92" s="148">
        <f>GDAM_PXI!R92</f>
        <v>0</v>
      </c>
      <c r="AS92">
        <f>HPX!L92</f>
        <v>0</v>
      </c>
      <c r="AT92">
        <f>HPX!R92</f>
        <v>0</v>
      </c>
    </row>
    <row r="93" spans="1:46">
      <c r="A93" t="s">
        <v>135</v>
      </c>
      <c r="E93">
        <f>GT_NG!R93</f>
        <v>0</v>
      </c>
      <c r="F93">
        <f>GT_Spot!R93</f>
        <v>0</v>
      </c>
      <c r="G93">
        <f>PPCL_NG!R93</f>
        <v>0</v>
      </c>
      <c r="H93">
        <f>PPCL_Spot!R93</f>
        <v>0</v>
      </c>
      <c r="I93">
        <f>Bawana_NG!R93</f>
        <v>4.9997688502611997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SUMPRODUCT(LTA!J93:AN93,LTA!J$101:AN$101,LTA!J$107:AN$107)</f>
        <v>0</v>
      </c>
      <c r="U93" s="37">
        <f>SUMPRODUCT(LTA!J93:AN93,LTA!J$102:AN$102,LTA!J$107:AN$107)</f>
        <v>0</v>
      </c>
      <c r="V93" s="66">
        <f>SUMPRODUCT(MTOA!B93:G93,MTOA!B$102:G$102,MTOA!B$107:G$107)</f>
        <v>0</v>
      </c>
      <c r="W93" s="66">
        <f>SUMPRODUCT(MTOA!B93:G93,MTOA!B$101:G$101,MTOA!B$107:G$107)</f>
        <v>0</v>
      </c>
      <c r="X93">
        <v>0</v>
      </c>
      <c r="Y93" s="34">
        <f>IEX!L93</f>
        <v>0</v>
      </c>
      <c r="Z93" s="34">
        <f>IEX!R93</f>
        <v>0</v>
      </c>
      <c r="AA93" s="75">
        <f>STOA!L93</f>
        <v>5.77</v>
      </c>
      <c r="AB93" s="75">
        <f>-STOA!R93</f>
        <v>0</v>
      </c>
      <c r="AC93">
        <f t="shared" si="3"/>
        <v>9.9370058342194062E-2</v>
      </c>
      <c r="AD93">
        <f t="shared" si="4"/>
        <v>11.730398791919006</v>
      </c>
      <c r="AE93">
        <f>'IDT-1'!D93</f>
        <v>0</v>
      </c>
      <c r="AF93" s="24"/>
      <c r="AG93">
        <f t="shared" si="5"/>
        <v>11.730398791919006</v>
      </c>
      <c r="AI93" s="34">
        <f>PXIL!L93</f>
        <v>0</v>
      </c>
      <c r="AJ93" s="34">
        <f>PXIL!R93</f>
        <v>0</v>
      </c>
      <c r="AK93" s="34">
        <f>RTM_IEX!L93</f>
        <v>1.06</v>
      </c>
      <c r="AL93" s="34">
        <f>RTM_IEX!R93</f>
        <v>0</v>
      </c>
      <c r="AM93" s="34">
        <f>RTM_PXI!L93</f>
        <v>0</v>
      </c>
      <c r="AN93" s="34">
        <f>RTM_PXI!R93</f>
        <v>0</v>
      </c>
      <c r="AO93" s="148">
        <f>GDAM_IEX!L93</f>
        <v>0</v>
      </c>
      <c r="AP93" s="148">
        <f>GDAM_IEX!R93</f>
        <v>0</v>
      </c>
      <c r="AQ93" s="148">
        <f>GDAM_PXI!L93</f>
        <v>0</v>
      </c>
      <c r="AR93" s="148">
        <f>GDAM_PXI!R93</f>
        <v>0</v>
      </c>
      <c r="AS93">
        <f>HPX!L93</f>
        <v>0</v>
      </c>
      <c r="AT93">
        <f>HPX!R93</f>
        <v>0</v>
      </c>
    </row>
    <row r="94" spans="1:46">
      <c r="A94" t="s">
        <v>136</v>
      </c>
      <c r="E94">
        <f>GT_NG!R94</f>
        <v>0</v>
      </c>
      <c r="F94">
        <f>GT_Spot!R94</f>
        <v>0</v>
      </c>
      <c r="G94">
        <f>PPCL_NG!R94</f>
        <v>0</v>
      </c>
      <c r="H94">
        <f>PPCL_Spot!R94</f>
        <v>0</v>
      </c>
      <c r="I94">
        <f>Bawana_NG!R94</f>
        <v>4.9997688502611997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SUMPRODUCT(LTA!J94:AN94,LTA!J$101:AN$101,LTA!J$107:AN$107)</f>
        <v>0</v>
      </c>
      <c r="U94" s="37">
        <f>SUMPRODUCT(LTA!J94:AN94,LTA!J$102:AN$102,LTA!J$107:AN$107)</f>
        <v>0</v>
      </c>
      <c r="V94" s="66">
        <f>SUMPRODUCT(MTOA!B94:G94,MTOA!B$102:G$102,MTOA!B$107:G$107)</f>
        <v>0</v>
      </c>
      <c r="W94" s="66">
        <f>SUMPRODUCT(MTOA!B94:G94,MTOA!B$101:G$101,MTOA!B$107:G$107)</f>
        <v>0</v>
      </c>
      <c r="X94">
        <v>0</v>
      </c>
      <c r="Y94" s="34">
        <f>IEX!L94</f>
        <v>0</v>
      </c>
      <c r="Z94" s="34">
        <f>IEX!R94</f>
        <v>0</v>
      </c>
      <c r="AA94" s="75">
        <f>STOA!L94</f>
        <v>5.77</v>
      </c>
      <c r="AB94" s="75">
        <f>-STOA!R94</f>
        <v>0</v>
      </c>
      <c r="AC94">
        <f t="shared" si="3"/>
        <v>9.3658058342194067E-2</v>
      </c>
      <c r="AD94">
        <f t="shared" si="4"/>
        <v>11.056110791919005</v>
      </c>
      <c r="AE94">
        <f>'IDT-1'!D94</f>
        <v>0</v>
      </c>
      <c r="AF94" s="24"/>
      <c r="AG94">
        <f t="shared" si="5"/>
        <v>11.056110791919005</v>
      </c>
      <c r="AI94" s="34">
        <f>PXIL!L94</f>
        <v>0</v>
      </c>
      <c r="AJ94" s="34">
        <f>PXIL!R94</f>
        <v>0</v>
      </c>
      <c r="AK94" s="34">
        <f>RTM_IEX!L94</f>
        <v>0.38</v>
      </c>
      <c r="AL94" s="34">
        <f>RTM_IEX!R94</f>
        <v>0</v>
      </c>
      <c r="AM94" s="34">
        <f>RTM_PXI!L94</f>
        <v>0</v>
      </c>
      <c r="AN94" s="34">
        <f>RTM_PXI!R94</f>
        <v>0</v>
      </c>
      <c r="AO94" s="148">
        <f>GDAM_IEX!L94</f>
        <v>0</v>
      </c>
      <c r="AP94" s="148">
        <f>GDAM_IEX!R94</f>
        <v>0</v>
      </c>
      <c r="AQ94" s="148">
        <f>GDAM_PXI!L94</f>
        <v>0</v>
      </c>
      <c r="AR94" s="148">
        <f>GDAM_PXI!R94</f>
        <v>0</v>
      </c>
      <c r="AS94">
        <f>HPX!L94</f>
        <v>0</v>
      </c>
      <c r="AT94">
        <f>HPX!R94</f>
        <v>0</v>
      </c>
    </row>
    <row r="95" spans="1:46">
      <c r="A95" t="s">
        <v>137</v>
      </c>
      <c r="E95">
        <f>GT_NG!R95</f>
        <v>0</v>
      </c>
      <c r="F95">
        <f>GT_Spot!R95</f>
        <v>0</v>
      </c>
      <c r="G95">
        <f>PPCL_NG!R95</f>
        <v>0</v>
      </c>
      <c r="H95">
        <f>PPCL_Spot!R95</f>
        <v>0</v>
      </c>
      <c r="I95">
        <f>Bawana_NG!R95</f>
        <v>4.9997688502611997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SUMPRODUCT(LTA!J95:AN95,LTA!J$101:AN$101,LTA!J$107:AN$107)</f>
        <v>0</v>
      </c>
      <c r="U95" s="37">
        <f>SUMPRODUCT(LTA!J95:AN95,LTA!J$102:AN$102,LTA!J$107:AN$107)</f>
        <v>0</v>
      </c>
      <c r="V95" s="66">
        <f>SUMPRODUCT(MTOA!B95:G95,MTOA!B$102:G$102,MTOA!B$107:G$107)</f>
        <v>0</v>
      </c>
      <c r="W95" s="66">
        <f>SUMPRODUCT(MTOA!B95:G95,MTOA!B$101:G$101,MTOA!B$107:G$107)</f>
        <v>0</v>
      </c>
      <c r="X95">
        <v>0</v>
      </c>
      <c r="Y95" s="34">
        <f>IEX!L95</f>
        <v>0</v>
      </c>
      <c r="Z95" s="34">
        <f>IEX!R95</f>
        <v>0</v>
      </c>
      <c r="AA95" s="75">
        <f>STOA!L95</f>
        <v>5.77</v>
      </c>
      <c r="AB95" s="75">
        <f>-STOA!R95</f>
        <v>0</v>
      </c>
      <c r="AC95">
        <f t="shared" si="3"/>
        <v>9.0466058342194067E-2</v>
      </c>
      <c r="AD95">
        <f t="shared" si="4"/>
        <v>10.679302791919005</v>
      </c>
      <c r="AE95">
        <f>'IDT-1'!D95</f>
        <v>0</v>
      </c>
      <c r="AF95" s="24"/>
      <c r="AG95">
        <f t="shared" si="5"/>
        <v>10.679302791919005</v>
      </c>
      <c r="AI95" s="34">
        <f>PXIL!L95</f>
        <v>0</v>
      </c>
      <c r="AJ95" s="34">
        <f>PXIL!R95</f>
        <v>0</v>
      </c>
      <c r="AK95" s="34">
        <f>RTM_IEX!L95</f>
        <v>0</v>
      </c>
      <c r="AL95" s="34">
        <f>RTM_IEX!R95</f>
        <v>0</v>
      </c>
      <c r="AM95" s="34">
        <f>RTM_PXI!L95</f>
        <v>0</v>
      </c>
      <c r="AN95" s="34">
        <f>RTM_PXI!R95</f>
        <v>0</v>
      </c>
      <c r="AO95" s="148">
        <f>GDAM_IEX!L95</f>
        <v>0</v>
      </c>
      <c r="AP95" s="148">
        <f>GDAM_IEX!R95</f>
        <v>0</v>
      </c>
      <c r="AQ95" s="148">
        <f>GDAM_PXI!L95</f>
        <v>0</v>
      </c>
      <c r="AR95" s="148">
        <f>GDAM_PXI!R95</f>
        <v>0</v>
      </c>
      <c r="AS95">
        <f>HPX!L95</f>
        <v>0</v>
      </c>
      <c r="AT95">
        <f>HPX!R95</f>
        <v>0</v>
      </c>
    </row>
    <row r="96" spans="1:46">
      <c r="A96" t="s">
        <v>138</v>
      </c>
      <c r="E96">
        <f>GT_NG!R96</f>
        <v>0</v>
      </c>
      <c r="F96">
        <f>GT_Spot!R96</f>
        <v>0</v>
      </c>
      <c r="G96">
        <f>PPCL_NG!R96</f>
        <v>0</v>
      </c>
      <c r="H96">
        <f>PPCL_Spot!R96</f>
        <v>0</v>
      </c>
      <c r="I96">
        <f>Bawana_NG!R96</f>
        <v>4.9997688502611997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SUMPRODUCT(LTA!J96:AN96,LTA!J$101:AN$101,LTA!J$107:AN$107)</f>
        <v>0</v>
      </c>
      <c r="U96" s="37">
        <f>SUMPRODUCT(LTA!J96:AN96,LTA!J$102:AN$102,LTA!J$107:AN$107)</f>
        <v>0</v>
      </c>
      <c r="V96" s="66">
        <f>SUMPRODUCT(MTOA!B96:G96,MTOA!B$102:G$102,MTOA!B$107:G$107)</f>
        <v>0</v>
      </c>
      <c r="W96" s="66">
        <f>SUMPRODUCT(MTOA!B96:G96,MTOA!B$101:G$101,MTOA!B$107:G$107)</f>
        <v>0</v>
      </c>
      <c r="X96">
        <v>0</v>
      </c>
      <c r="Y96" s="34">
        <f>IEX!L96</f>
        <v>0</v>
      </c>
      <c r="Z96" s="34">
        <f>IEX!R96</f>
        <v>0</v>
      </c>
      <c r="AA96" s="75">
        <f>STOA!L96</f>
        <v>5.77</v>
      </c>
      <c r="AB96" s="75">
        <f>-STOA!R96</f>
        <v>0</v>
      </c>
      <c r="AC96">
        <f t="shared" si="3"/>
        <v>9.0466058342194067E-2</v>
      </c>
      <c r="AD96">
        <f t="shared" si="4"/>
        <v>10.679302791919005</v>
      </c>
      <c r="AE96">
        <f>'IDT-1'!D96</f>
        <v>0</v>
      </c>
      <c r="AF96" s="24"/>
      <c r="AG96">
        <f t="shared" si="5"/>
        <v>10.679302791919005</v>
      </c>
      <c r="AI96" s="34">
        <f>PXIL!L96</f>
        <v>0</v>
      </c>
      <c r="AJ96" s="34">
        <f>PXIL!R96</f>
        <v>0</v>
      </c>
      <c r="AK96" s="34">
        <f>RTM_IEX!L96</f>
        <v>0</v>
      </c>
      <c r="AL96" s="34">
        <f>RTM_IEX!R96</f>
        <v>0</v>
      </c>
      <c r="AM96" s="34">
        <f>RTM_PXI!L96</f>
        <v>0</v>
      </c>
      <c r="AN96" s="34">
        <f>RTM_PXI!R96</f>
        <v>0</v>
      </c>
      <c r="AO96" s="148">
        <f>GDAM_IEX!L96</f>
        <v>0</v>
      </c>
      <c r="AP96" s="148">
        <f>GDAM_IEX!R96</f>
        <v>0</v>
      </c>
      <c r="AQ96" s="148">
        <f>GDAM_PXI!L96</f>
        <v>0</v>
      </c>
      <c r="AR96" s="148">
        <f>GDAM_PXI!R96</f>
        <v>0</v>
      </c>
      <c r="AS96">
        <f>HPX!L96</f>
        <v>0</v>
      </c>
      <c r="AT96">
        <f>HPX!R96</f>
        <v>0</v>
      </c>
    </row>
    <row r="97" spans="1:46">
      <c r="A97" t="s">
        <v>139</v>
      </c>
      <c r="E97">
        <f>GT_NG!R97</f>
        <v>0</v>
      </c>
      <c r="F97">
        <f>GT_Spot!R97</f>
        <v>0</v>
      </c>
      <c r="G97">
        <f>PPCL_NG!R97</f>
        <v>0</v>
      </c>
      <c r="H97">
        <f>PPCL_Spot!R97</f>
        <v>0</v>
      </c>
      <c r="I97">
        <f>Bawana_NG!R97</f>
        <v>4.9997688502611997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SUMPRODUCT(LTA!J97:AN97,LTA!J$101:AN$101,LTA!J$107:AN$107)</f>
        <v>0</v>
      </c>
      <c r="U97" s="37">
        <f>SUMPRODUCT(LTA!J97:AN97,LTA!J$102:AN$102,LTA!J$107:AN$107)</f>
        <v>0</v>
      </c>
      <c r="V97" s="66">
        <f>SUMPRODUCT(MTOA!B97:G97,MTOA!B$102:G$102,MTOA!B$107:G$107)</f>
        <v>0</v>
      </c>
      <c r="W97" s="66">
        <f>SUMPRODUCT(MTOA!B97:G97,MTOA!B$101:G$101,MTOA!B$107:G$107)</f>
        <v>0</v>
      </c>
      <c r="X97">
        <v>0</v>
      </c>
      <c r="Y97" s="34">
        <f>IEX!L97</f>
        <v>0</v>
      </c>
      <c r="Z97" s="34">
        <f>IEX!R97</f>
        <v>0</v>
      </c>
      <c r="AA97" s="75">
        <f>STOA!L97</f>
        <v>5.77</v>
      </c>
      <c r="AB97" s="75">
        <f>-STOA!R97</f>
        <v>0</v>
      </c>
      <c r="AC97">
        <f t="shared" si="3"/>
        <v>9.4701637204638603E-2</v>
      </c>
      <c r="AD97">
        <f t="shared" si="4"/>
        <v>10.175067213056561</v>
      </c>
      <c r="AE97">
        <f>'IDT-1'!D97</f>
        <v>0</v>
      </c>
      <c r="AF97" s="24"/>
      <c r="AG97">
        <f t="shared" si="5"/>
        <v>10.175067213056561</v>
      </c>
      <c r="AI97" s="34">
        <f>PXIL!L97</f>
        <v>0</v>
      </c>
      <c r="AJ97" s="34">
        <f>PXIL!R97</f>
        <v>0</v>
      </c>
      <c r="AK97" s="34">
        <f>RTM_IEX!L97</f>
        <v>0</v>
      </c>
      <c r="AL97" s="34">
        <f>RTM_IEX!R97</f>
        <v>-0.5</v>
      </c>
      <c r="AM97" s="34">
        <f>RTM_PXI!L97</f>
        <v>0</v>
      </c>
      <c r="AN97" s="34">
        <f>RTM_PXI!R97</f>
        <v>0</v>
      </c>
      <c r="AO97" s="148">
        <f>GDAM_IEX!L97</f>
        <v>0</v>
      </c>
      <c r="AP97" s="148">
        <f>GDAM_IEX!R97</f>
        <v>0</v>
      </c>
      <c r="AQ97" s="148">
        <f>GDAM_PXI!L97</f>
        <v>0</v>
      </c>
      <c r="AR97" s="148">
        <f>GDAM_PXI!R97</f>
        <v>0</v>
      </c>
      <c r="AS97">
        <f>HPX!L97</f>
        <v>0</v>
      </c>
      <c r="AT97">
        <f>HPX!R97</f>
        <v>0</v>
      </c>
    </row>
    <row r="98" spans="1:46">
      <c r="A98" t="s">
        <v>140</v>
      </c>
      <c r="E98">
        <f>GT_NG!R98</f>
        <v>0</v>
      </c>
      <c r="F98">
        <f>GT_Spot!R98</f>
        <v>0</v>
      </c>
      <c r="G98">
        <f>PPCL_NG!R98</f>
        <v>0</v>
      </c>
      <c r="H98">
        <f>PPCL_Spot!R98</f>
        <v>0</v>
      </c>
      <c r="I98">
        <f>Bawana_NG!R98</f>
        <v>4.9997688502611997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SUMPRODUCT(LTA!J98:AN98,LTA!J$101:AN$101,LTA!J$107:AN$107)</f>
        <v>0</v>
      </c>
      <c r="U98" s="37">
        <f>SUMPRODUCT(LTA!J98:AN98,LTA!J$102:AN$102,LTA!J$107:AN$107)</f>
        <v>0</v>
      </c>
      <c r="V98" s="66">
        <f>SUMPRODUCT(MTOA!B98:G98,MTOA!B$102:G$102,MTOA!B$107:G$107)</f>
        <v>0</v>
      </c>
      <c r="W98" s="66">
        <f>SUMPRODUCT(MTOA!B98:G98,MTOA!B$101:G$101,MTOA!B$107:G$107)</f>
        <v>0</v>
      </c>
      <c r="X98">
        <v>0</v>
      </c>
      <c r="Y98" s="34">
        <f>IEX!L98</f>
        <v>0</v>
      </c>
      <c r="Z98" s="34">
        <f>IEX!R98</f>
        <v>0</v>
      </c>
      <c r="AA98" s="75">
        <f>STOA!L98</f>
        <v>5.77</v>
      </c>
      <c r="AB98" s="75">
        <f>-STOA!R98</f>
        <v>0</v>
      </c>
      <c r="AC98">
        <f t="shared" si="3"/>
        <v>9.639586874961642E-2</v>
      </c>
      <c r="AD98">
        <f t="shared" si="4"/>
        <v>9.9733729815115844</v>
      </c>
      <c r="AE98">
        <f>'IDT-1'!D98</f>
        <v>0</v>
      </c>
      <c r="AF98" s="24"/>
      <c r="AG98">
        <f t="shared" si="5"/>
        <v>9.9733729815115844</v>
      </c>
      <c r="AI98" s="34">
        <f>PXIL!L98</f>
        <v>0</v>
      </c>
      <c r="AJ98" s="34">
        <f>PXIL!R98</f>
        <v>0</v>
      </c>
      <c r="AK98" s="34">
        <f>RTM_IEX!L98</f>
        <v>0</v>
      </c>
      <c r="AL98" s="34">
        <f>RTM_IEX!R98</f>
        <v>-0.7</v>
      </c>
      <c r="AM98" s="34">
        <f>RTM_PXI!L98</f>
        <v>0</v>
      </c>
      <c r="AN98" s="34">
        <f>RTM_PXI!R98</f>
        <v>0</v>
      </c>
      <c r="AO98" s="148">
        <f>GDAM_IEX!L98</f>
        <v>0</v>
      </c>
      <c r="AP98" s="148">
        <f>GDAM_IEX!R98</f>
        <v>0</v>
      </c>
      <c r="AQ98" s="148">
        <f>GDAM_PXI!L98</f>
        <v>0</v>
      </c>
      <c r="AR98" s="148">
        <f>GDAM_PXI!R98</f>
        <v>0</v>
      </c>
      <c r="AS98">
        <f>HPX!L98</f>
        <v>0</v>
      </c>
      <c r="AT98">
        <f>HPX!R98</f>
        <v>0</v>
      </c>
    </row>
    <row r="99" spans="1:46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0.11921940752972833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0</v>
      </c>
      <c r="AA99" s="75">
        <f t="shared" si="6"/>
        <v>0.13847999999999983</v>
      </c>
      <c r="AB99" s="75">
        <f t="shared" si="6"/>
        <v>0</v>
      </c>
      <c r="AC99">
        <f t="shared" si="6"/>
        <v>3.0601106944881202E-3</v>
      </c>
      <c r="AD99">
        <f t="shared" si="6"/>
        <v>0.33231679683524046</v>
      </c>
      <c r="AE99">
        <f t="shared" ref="AE99:AT99" si="7">SUM(AE3:AE98)/4000</f>
        <v>0</v>
      </c>
      <c r="AG99">
        <f t="shared" si="7"/>
        <v>0.33231679683524046</v>
      </c>
      <c r="AI99">
        <f t="shared" si="7"/>
        <v>0</v>
      </c>
      <c r="AJ99">
        <f t="shared" si="7"/>
        <v>0</v>
      </c>
      <c r="AK99">
        <f t="shared" si="7"/>
        <v>9.2077500000000034E-2</v>
      </c>
      <c r="AL99">
        <f t="shared" si="7"/>
        <v>-1.4400000000000003E-2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  <c r="AS99">
        <f t="shared" si="7"/>
        <v>0</v>
      </c>
      <c r="AT99">
        <f t="shared" si="7"/>
        <v>0</v>
      </c>
    </row>
  </sheetData>
  <mergeCells count="38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R1:R2"/>
    <mergeCell ref="S1:S2"/>
    <mergeCell ref="G1:G2"/>
    <mergeCell ref="H1:H2"/>
    <mergeCell ref="I1:I2"/>
    <mergeCell ref="J1:J2"/>
    <mergeCell ref="K1:K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T99"/>
  <sheetViews>
    <sheetView workbookViewId="0">
      <pane xSplit="1" ySplit="2" topLeftCell="Z74" activePane="bottomRight" state="frozen"/>
      <selection activeCell="M3" sqref="M3:M98"/>
      <selection pane="topRight" activeCell="M3" sqref="M3:M98"/>
      <selection pane="bottomLeft" activeCell="M3" sqref="M3:M98"/>
      <selection pane="bottomRight" activeCell="AD3" sqref="AD3:AD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6" ht="15" customHeight="1">
      <c r="A1" s="190">
        <f>Allocation_SG!A1</f>
        <v>45269</v>
      </c>
      <c r="B1" s="215"/>
      <c r="C1" s="215"/>
      <c r="D1" s="215"/>
      <c r="E1" s="215" t="s">
        <v>188</v>
      </c>
      <c r="F1" s="215" t="s">
        <v>189</v>
      </c>
      <c r="G1" s="215" t="s">
        <v>186</v>
      </c>
      <c r="H1" s="215" t="s">
        <v>187</v>
      </c>
      <c r="I1" s="215" t="s">
        <v>190</v>
      </c>
      <c r="J1" s="215" t="s">
        <v>191</v>
      </c>
      <c r="K1" s="215" t="s">
        <v>192</v>
      </c>
      <c r="L1" s="215" t="s">
        <v>196</v>
      </c>
      <c r="M1" s="215" t="s">
        <v>197</v>
      </c>
      <c r="N1" s="215" t="s">
        <v>198</v>
      </c>
      <c r="O1" s="215" t="s">
        <v>193</v>
      </c>
      <c r="P1" s="223" t="s">
        <v>143</v>
      </c>
      <c r="Q1" s="223" t="s">
        <v>144</v>
      </c>
      <c r="R1" s="227" t="s">
        <v>314</v>
      </c>
      <c r="S1" s="227" t="s">
        <v>452</v>
      </c>
      <c r="T1" s="40" t="s">
        <v>282</v>
      </c>
      <c r="U1" s="224" t="s">
        <v>283</v>
      </c>
      <c r="V1" s="65" t="s">
        <v>295</v>
      </c>
      <c r="W1" s="65" t="s">
        <v>282</v>
      </c>
      <c r="X1" s="215" t="s">
        <v>313</v>
      </c>
      <c r="Y1" s="221" t="s">
        <v>218</v>
      </c>
      <c r="Z1" s="221" t="s">
        <v>219</v>
      </c>
      <c r="AA1" s="225" t="s">
        <v>194</v>
      </c>
      <c r="AB1" s="225" t="s">
        <v>195</v>
      </c>
      <c r="AC1" s="25" t="s">
        <v>185</v>
      </c>
      <c r="AD1" s="215" t="s">
        <v>142</v>
      </c>
      <c r="AG1" s="215" t="s">
        <v>272</v>
      </c>
      <c r="AI1" s="221" t="s">
        <v>352</v>
      </c>
      <c r="AJ1" s="221" t="s">
        <v>353</v>
      </c>
      <c r="AK1" s="221" t="s">
        <v>354</v>
      </c>
      <c r="AL1" s="221" t="s">
        <v>355</v>
      </c>
      <c r="AM1" s="221" t="s">
        <v>356</v>
      </c>
      <c r="AN1" s="221" t="s">
        <v>357</v>
      </c>
      <c r="AO1" s="228" t="s">
        <v>373</v>
      </c>
      <c r="AP1" s="228" t="s">
        <v>374</v>
      </c>
      <c r="AQ1" s="228" t="s">
        <v>375</v>
      </c>
      <c r="AR1" s="228" t="s">
        <v>376</v>
      </c>
      <c r="AS1" s="221" t="s">
        <v>525</v>
      </c>
      <c r="AT1" s="221" t="s">
        <v>526</v>
      </c>
    </row>
    <row r="2" spans="1:46">
      <c r="A2" s="25" t="s">
        <v>44</v>
      </c>
      <c r="B2" s="215"/>
      <c r="C2" s="215"/>
      <c r="D2" s="215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23"/>
      <c r="Q2" s="223"/>
      <c r="R2" s="227"/>
      <c r="S2" s="227"/>
      <c r="T2" s="40" t="s">
        <v>294</v>
      </c>
      <c r="U2" s="224"/>
      <c r="V2" s="65" t="s">
        <v>284</v>
      </c>
      <c r="W2" s="65" t="s">
        <v>284</v>
      </c>
      <c r="X2" s="215"/>
      <c r="Y2" s="221"/>
      <c r="Z2" s="221"/>
      <c r="AA2" s="225"/>
      <c r="AB2" s="225"/>
      <c r="AC2" s="25">
        <f>Losses!B3</f>
        <v>8.3999999999999995E-3</v>
      </c>
      <c r="AD2" s="215"/>
      <c r="AE2" t="s">
        <v>270</v>
      </c>
      <c r="AG2" s="215"/>
      <c r="AI2" s="221"/>
      <c r="AJ2" s="221"/>
      <c r="AK2" s="221"/>
      <c r="AL2" s="221"/>
      <c r="AM2" s="221"/>
      <c r="AN2" s="221"/>
      <c r="AO2" s="228"/>
      <c r="AP2" s="228"/>
      <c r="AQ2" s="228"/>
      <c r="AR2" s="228"/>
      <c r="AS2" s="221"/>
      <c r="AT2" s="221"/>
    </row>
    <row r="3" spans="1:46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13.188000000000001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SUMPRODUCT(LTA!J3:AN3,LTA!J$101:AN$101,LTA!J$108:AN$108)</f>
        <v>0</v>
      </c>
      <c r="U3" s="37">
        <f>SUMPRODUCT(LTA!J3:AN3,LTA!J$102:AN$102,LTA!J$108:AN$108)</f>
        <v>0</v>
      </c>
      <c r="V3" s="66">
        <f>SUMPRODUCT(MTOA!B3:G3,MTOA!B$102:G$102,MTOA!B$108:G$108)</f>
        <v>0</v>
      </c>
      <c r="W3" s="66">
        <f>SUMPRODUCT(MTOA!B3:G3,MTOA!B$101:G$101,MTOA!B$108:G$108)</f>
        <v>0</v>
      </c>
      <c r="X3">
        <v>0</v>
      </c>
      <c r="Y3" s="34">
        <f>IEX!M3</f>
        <v>4.8099999999999996</v>
      </c>
      <c r="Z3" s="34">
        <f>IEX!S3</f>
        <v>0</v>
      </c>
      <c r="AA3" s="75">
        <f>STOA!M3</f>
        <v>0</v>
      </c>
      <c r="AB3" s="75">
        <f>-STOA!S3</f>
        <v>0</v>
      </c>
      <c r="AC3">
        <f>SUMIF(B3:AB3,"&gt;0")*$AC$2-SUMIF(B3:AB3,"&lt;0")*($AC$2/(1-$AC$2))+SUMIF(AI3:AR3,"&gt;0")*$AC$2-SUMIF(AI3:AR3,"&lt;0")*($AC$2/(1-$AC$2))-SUM(T3,W3,R3)*$AC$2</f>
        <v>0.15118319999999999</v>
      </c>
      <c r="AD3">
        <f>SUM(B3:AB3,AI3:AT3)-AC3</f>
        <v>17.846816800000003</v>
      </c>
      <c r="AE3">
        <v>0</v>
      </c>
      <c r="AF3" s="24"/>
      <c r="AG3">
        <f>SUM(AD3:AF3)</f>
        <v>17.846816800000003</v>
      </c>
      <c r="AI3" s="34">
        <f>PXIL!M3</f>
        <v>0</v>
      </c>
      <c r="AJ3" s="34">
        <f>PXIL!S3</f>
        <v>0</v>
      </c>
      <c r="AK3" s="34">
        <f>RTM_IEX!M3</f>
        <v>0</v>
      </c>
      <c r="AL3" s="34">
        <f>RTM_IEX!S3</f>
        <v>0</v>
      </c>
      <c r="AM3" s="34">
        <f>RTM_PXI!M3</f>
        <v>0</v>
      </c>
      <c r="AN3" s="34">
        <f>RTM_PXI!S3</f>
        <v>0</v>
      </c>
      <c r="AO3" s="148">
        <f>GDAM_IEX!M3</f>
        <v>0</v>
      </c>
      <c r="AP3" s="148">
        <f>GDAM_IEX!S3</f>
        <v>0</v>
      </c>
      <c r="AQ3" s="148">
        <f>GDAM_PXI!M3</f>
        <v>0</v>
      </c>
      <c r="AR3" s="148">
        <f>GDAM_PXI!S3</f>
        <v>0</v>
      </c>
      <c r="AS3">
        <f>HPX!M3</f>
        <v>0</v>
      </c>
      <c r="AT3">
        <f>HPX!S3</f>
        <v>0</v>
      </c>
    </row>
    <row r="4" spans="1:46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13.188000000000001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SUMPRODUCT(LTA!J4:AN4,LTA!J$101:AN$101,LTA!J$108:AN$108)</f>
        <v>0</v>
      </c>
      <c r="U4" s="37">
        <f>SUMPRODUCT(LTA!J4:AN4,LTA!J$102:AN$102,LTA!J$108:AN$108)</f>
        <v>0</v>
      </c>
      <c r="V4" s="66">
        <f>SUMPRODUCT(MTOA!B4:G4,MTOA!B$102:G$102,MTOA!B$108:G$108)</f>
        <v>0</v>
      </c>
      <c r="W4" s="66">
        <f>SUMPRODUCT(MTOA!B4:G4,MTOA!B$101:G$101,MTOA!B$108:G$108)</f>
        <v>0</v>
      </c>
      <c r="X4">
        <v>0</v>
      </c>
      <c r="Y4" s="34">
        <f>IEX!M4</f>
        <v>4.2300000000000004</v>
      </c>
      <c r="Z4" s="34">
        <f>IEX!S4</f>
        <v>0</v>
      </c>
      <c r="AA4" s="75">
        <f>STOA!M4</f>
        <v>0</v>
      </c>
      <c r="AB4" s="75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0.14631119999999997</v>
      </c>
      <c r="AD4">
        <f t="shared" ref="AD4:AD67" si="1">SUM(B4:AB4,AI4:AT4)-AC4</f>
        <v>17.2716888</v>
      </c>
      <c r="AE4">
        <v>0</v>
      </c>
      <c r="AF4" s="24"/>
      <c r="AG4">
        <f t="shared" ref="AG4:AG67" si="2">SUM(AD4:AF4)</f>
        <v>17.2716888</v>
      </c>
      <c r="AI4" s="34">
        <f>PXIL!M4</f>
        <v>0</v>
      </c>
      <c r="AJ4" s="34">
        <f>PXIL!S4</f>
        <v>0</v>
      </c>
      <c r="AK4" s="34">
        <f>RTM_IEX!M4</f>
        <v>0</v>
      </c>
      <c r="AL4" s="34">
        <f>RTM_IEX!S4</f>
        <v>0</v>
      </c>
      <c r="AM4" s="34">
        <f>RTM_PXI!M4</f>
        <v>0</v>
      </c>
      <c r="AN4" s="34">
        <f>RTM_PXI!S4</f>
        <v>0</v>
      </c>
      <c r="AO4" s="148">
        <f>GDAM_IEX!M4</f>
        <v>0</v>
      </c>
      <c r="AP4" s="148">
        <f>GDAM_IEX!S4</f>
        <v>0</v>
      </c>
      <c r="AQ4" s="148">
        <f>GDAM_PXI!M4</f>
        <v>0</v>
      </c>
      <c r="AR4" s="148">
        <f>GDAM_PXI!S4</f>
        <v>0</v>
      </c>
      <c r="AS4">
        <f>HPX!M4</f>
        <v>0</v>
      </c>
      <c r="AT4">
        <f>HPX!S4</f>
        <v>0</v>
      </c>
    </row>
    <row r="5" spans="1:46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13.188000000000001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SUMPRODUCT(LTA!J5:AN5,LTA!J$101:AN$101,LTA!J$108:AN$108)</f>
        <v>0</v>
      </c>
      <c r="U5" s="37">
        <f>SUMPRODUCT(LTA!J5:AN5,LTA!J$102:AN$102,LTA!J$108:AN$108)</f>
        <v>0</v>
      </c>
      <c r="V5" s="66">
        <f>SUMPRODUCT(MTOA!B5:G5,MTOA!B$102:G$102,MTOA!B$108:G$108)</f>
        <v>0</v>
      </c>
      <c r="W5" s="66">
        <f>SUMPRODUCT(MTOA!B5:G5,MTOA!B$101:G$101,MTOA!B$108:G$108)</f>
        <v>0</v>
      </c>
      <c r="X5">
        <v>0</v>
      </c>
      <c r="Y5" s="34">
        <f>IEX!M5</f>
        <v>3.17</v>
      </c>
      <c r="Z5" s="34">
        <f>IEX!S5</f>
        <v>0</v>
      </c>
      <c r="AA5" s="75">
        <f>STOA!M5</f>
        <v>0</v>
      </c>
      <c r="AB5" s="75">
        <f>-STOA!S5</f>
        <v>0</v>
      </c>
      <c r="AC5">
        <f t="shared" si="0"/>
        <v>0.13740720000000001</v>
      </c>
      <c r="AD5">
        <f t="shared" si="1"/>
        <v>16.220592800000002</v>
      </c>
      <c r="AE5">
        <v>0</v>
      </c>
      <c r="AF5" s="24"/>
      <c r="AG5">
        <f t="shared" si="2"/>
        <v>16.220592800000002</v>
      </c>
      <c r="AI5" s="34">
        <f>PXIL!M5</f>
        <v>0</v>
      </c>
      <c r="AJ5" s="34">
        <f>PXIL!S5</f>
        <v>0</v>
      </c>
      <c r="AK5" s="34">
        <f>RTM_IEX!M5</f>
        <v>0</v>
      </c>
      <c r="AL5" s="34">
        <f>RTM_IEX!S5</f>
        <v>0</v>
      </c>
      <c r="AM5" s="34">
        <f>RTM_PXI!M5</f>
        <v>0</v>
      </c>
      <c r="AN5" s="34">
        <f>RTM_PXI!S5</f>
        <v>0</v>
      </c>
      <c r="AO5" s="148">
        <f>GDAM_IEX!M5</f>
        <v>0</v>
      </c>
      <c r="AP5" s="148">
        <f>GDAM_IEX!S5</f>
        <v>0</v>
      </c>
      <c r="AQ5" s="148">
        <f>GDAM_PXI!M5</f>
        <v>0</v>
      </c>
      <c r="AR5" s="148">
        <f>GDAM_PXI!S5</f>
        <v>0</v>
      </c>
      <c r="AS5">
        <f>HPX!M5</f>
        <v>0</v>
      </c>
      <c r="AT5">
        <f>HPX!S5</f>
        <v>0</v>
      </c>
    </row>
    <row r="6" spans="1:46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13.188000000000001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SUMPRODUCT(LTA!J6:AN6,LTA!J$101:AN$101,LTA!J$108:AN$108)</f>
        <v>0</v>
      </c>
      <c r="U6" s="37">
        <f>SUMPRODUCT(LTA!J6:AN6,LTA!J$102:AN$102,LTA!J$108:AN$108)</f>
        <v>0</v>
      </c>
      <c r="V6" s="66">
        <f>SUMPRODUCT(MTOA!B6:G6,MTOA!B$102:G$102,MTOA!B$108:G$108)</f>
        <v>0</v>
      </c>
      <c r="W6" s="66">
        <f>SUMPRODUCT(MTOA!B6:G6,MTOA!B$101:G$101,MTOA!B$108:G$108)</f>
        <v>0</v>
      </c>
      <c r="X6">
        <v>0</v>
      </c>
      <c r="Y6" s="34">
        <f>IEX!M6</f>
        <v>3.17</v>
      </c>
      <c r="Z6" s="34">
        <f>IEX!S6</f>
        <v>0</v>
      </c>
      <c r="AA6" s="75">
        <f>STOA!M6</f>
        <v>0</v>
      </c>
      <c r="AB6" s="75">
        <f>-STOA!S6</f>
        <v>0</v>
      </c>
      <c r="AC6">
        <f t="shared" si="0"/>
        <v>0.13740720000000001</v>
      </c>
      <c r="AD6">
        <f t="shared" si="1"/>
        <v>16.220592800000002</v>
      </c>
      <c r="AE6">
        <v>0</v>
      </c>
      <c r="AF6" s="24"/>
      <c r="AG6">
        <f t="shared" si="2"/>
        <v>16.220592800000002</v>
      </c>
      <c r="AI6" s="34">
        <f>PXIL!M6</f>
        <v>0</v>
      </c>
      <c r="AJ6" s="34">
        <f>PXIL!S6</f>
        <v>0</v>
      </c>
      <c r="AK6" s="34">
        <f>RTM_IEX!M6</f>
        <v>0</v>
      </c>
      <c r="AL6" s="34">
        <f>RTM_IEX!S6</f>
        <v>0</v>
      </c>
      <c r="AM6" s="34">
        <f>RTM_PXI!M6</f>
        <v>0</v>
      </c>
      <c r="AN6" s="34">
        <f>RTM_PXI!S6</f>
        <v>0</v>
      </c>
      <c r="AO6" s="148">
        <f>GDAM_IEX!M6</f>
        <v>0</v>
      </c>
      <c r="AP6" s="148">
        <f>GDAM_IEX!S6</f>
        <v>0</v>
      </c>
      <c r="AQ6" s="148">
        <f>GDAM_PXI!M6</f>
        <v>0</v>
      </c>
      <c r="AR6" s="148">
        <f>GDAM_PXI!S6</f>
        <v>0</v>
      </c>
      <c r="AS6">
        <f>HPX!M6</f>
        <v>0</v>
      </c>
      <c r="AT6">
        <f>HPX!S6</f>
        <v>0</v>
      </c>
    </row>
    <row r="7" spans="1:46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13.188000000000001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SUMPRODUCT(LTA!J7:AN7,LTA!J$101:AN$101,LTA!J$108:AN$108)</f>
        <v>0</v>
      </c>
      <c r="U7" s="37">
        <f>SUMPRODUCT(LTA!J7:AN7,LTA!J$102:AN$102,LTA!J$108:AN$108)</f>
        <v>0</v>
      </c>
      <c r="V7" s="66">
        <f>SUMPRODUCT(MTOA!B7:G7,MTOA!B$102:G$102,MTOA!B$108:G$108)</f>
        <v>0</v>
      </c>
      <c r="W7" s="66">
        <f>SUMPRODUCT(MTOA!B7:G7,MTOA!B$101:G$101,MTOA!B$108:G$108)</f>
        <v>0</v>
      </c>
      <c r="X7">
        <v>0</v>
      </c>
      <c r="Y7" s="34">
        <f>IEX!M7</f>
        <v>3.75</v>
      </c>
      <c r="Z7" s="34">
        <f>IEX!S7</f>
        <v>0</v>
      </c>
      <c r="AA7" s="75">
        <f>STOA!M7</f>
        <v>0</v>
      </c>
      <c r="AB7" s="75">
        <f>-STOA!S7</f>
        <v>0</v>
      </c>
      <c r="AC7">
        <f t="shared" si="0"/>
        <v>0.15681120000000001</v>
      </c>
      <c r="AD7">
        <f t="shared" si="1"/>
        <v>18.511188800000003</v>
      </c>
      <c r="AE7">
        <v>0</v>
      </c>
      <c r="AF7" s="24"/>
      <c r="AG7">
        <f t="shared" si="2"/>
        <v>18.511188800000003</v>
      </c>
      <c r="AI7" s="34">
        <f>PXIL!M7</f>
        <v>0</v>
      </c>
      <c r="AJ7" s="34">
        <f>PXIL!S7</f>
        <v>0</v>
      </c>
      <c r="AK7" s="34">
        <f>RTM_IEX!M7</f>
        <v>1.73</v>
      </c>
      <c r="AL7" s="34">
        <f>RTM_IEX!S7</f>
        <v>0</v>
      </c>
      <c r="AM7" s="34">
        <f>RTM_PXI!M7</f>
        <v>0</v>
      </c>
      <c r="AN7" s="34">
        <f>RTM_PXI!S7</f>
        <v>0</v>
      </c>
      <c r="AO7" s="148">
        <f>GDAM_IEX!M7</f>
        <v>0</v>
      </c>
      <c r="AP7" s="148">
        <f>GDAM_IEX!S7</f>
        <v>0</v>
      </c>
      <c r="AQ7" s="148">
        <f>GDAM_PXI!M7</f>
        <v>0</v>
      </c>
      <c r="AR7" s="148">
        <f>GDAM_PXI!S7</f>
        <v>0</v>
      </c>
      <c r="AS7">
        <f>HPX!M7</f>
        <v>0</v>
      </c>
      <c r="AT7">
        <f>HPX!S7</f>
        <v>0</v>
      </c>
    </row>
    <row r="8" spans="1:46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13.188000000000001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SUMPRODUCT(LTA!J8:AN8,LTA!J$101:AN$101,LTA!J$108:AN$108)</f>
        <v>0</v>
      </c>
      <c r="U8" s="37">
        <f>SUMPRODUCT(LTA!J8:AN8,LTA!J$102:AN$102,LTA!J$108:AN$108)</f>
        <v>0</v>
      </c>
      <c r="V8" s="66">
        <f>SUMPRODUCT(MTOA!B8:G8,MTOA!B$102:G$102,MTOA!B$108:G$108)</f>
        <v>0</v>
      </c>
      <c r="W8" s="66">
        <f>SUMPRODUCT(MTOA!B8:G8,MTOA!B$101:G$101,MTOA!B$108:G$108)</f>
        <v>0</v>
      </c>
      <c r="X8">
        <v>0</v>
      </c>
      <c r="Y8" s="34">
        <f>IEX!M8</f>
        <v>4.04</v>
      </c>
      <c r="Z8" s="34">
        <f>IEX!S8</f>
        <v>0</v>
      </c>
      <c r="AA8" s="75">
        <f>STOA!M8</f>
        <v>0</v>
      </c>
      <c r="AB8" s="75">
        <f>-STOA!S8</f>
        <v>0</v>
      </c>
      <c r="AC8">
        <f t="shared" si="0"/>
        <v>0.15924720000000001</v>
      </c>
      <c r="AD8">
        <f t="shared" si="1"/>
        <v>18.798752800000003</v>
      </c>
      <c r="AE8">
        <v>0</v>
      </c>
      <c r="AF8" s="24"/>
      <c r="AG8">
        <f t="shared" si="2"/>
        <v>18.798752800000003</v>
      </c>
      <c r="AI8" s="34">
        <f>PXIL!M8</f>
        <v>0</v>
      </c>
      <c r="AJ8" s="34">
        <f>PXIL!S8</f>
        <v>0</v>
      </c>
      <c r="AK8" s="34">
        <f>RTM_IEX!M8</f>
        <v>1.73</v>
      </c>
      <c r="AL8" s="34">
        <f>RTM_IEX!S8</f>
        <v>0</v>
      </c>
      <c r="AM8" s="34">
        <f>RTM_PXI!M8</f>
        <v>0</v>
      </c>
      <c r="AN8" s="34">
        <f>RTM_PXI!S8</f>
        <v>0</v>
      </c>
      <c r="AO8" s="148">
        <f>GDAM_IEX!M8</f>
        <v>0</v>
      </c>
      <c r="AP8" s="148">
        <f>GDAM_IEX!S8</f>
        <v>0</v>
      </c>
      <c r="AQ8" s="148">
        <f>GDAM_PXI!M8</f>
        <v>0</v>
      </c>
      <c r="AR8" s="148">
        <f>GDAM_PXI!S8</f>
        <v>0</v>
      </c>
      <c r="AS8">
        <f>HPX!M8</f>
        <v>0</v>
      </c>
      <c r="AT8">
        <f>HPX!S8</f>
        <v>0</v>
      </c>
    </row>
    <row r="9" spans="1:46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13.188000000000001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SUMPRODUCT(LTA!J9:AN9,LTA!J$101:AN$101,LTA!J$108:AN$108)</f>
        <v>0</v>
      </c>
      <c r="U9" s="37">
        <f>SUMPRODUCT(LTA!J9:AN9,LTA!J$102:AN$102,LTA!J$108:AN$108)</f>
        <v>0</v>
      </c>
      <c r="V9" s="66">
        <f>SUMPRODUCT(MTOA!B9:G9,MTOA!B$102:G$102,MTOA!B$108:G$108)</f>
        <v>0</v>
      </c>
      <c r="W9" s="66">
        <f>SUMPRODUCT(MTOA!B9:G9,MTOA!B$101:G$101,MTOA!B$108:G$108)</f>
        <v>0</v>
      </c>
      <c r="X9">
        <v>0</v>
      </c>
      <c r="Y9" s="34">
        <f>IEX!M9</f>
        <v>2.4</v>
      </c>
      <c r="Z9" s="34">
        <f>IEX!S9</f>
        <v>0</v>
      </c>
      <c r="AA9" s="75">
        <f>STOA!M9</f>
        <v>0</v>
      </c>
      <c r="AB9" s="75">
        <f>-STOA!S9</f>
        <v>0</v>
      </c>
      <c r="AC9">
        <f t="shared" si="0"/>
        <v>0.14547119999999999</v>
      </c>
      <c r="AD9">
        <f t="shared" si="1"/>
        <v>17.172528800000002</v>
      </c>
      <c r="AE9">
        <v>0</v>
      </c>
      <c r="AF9" s="24"/>
      <c r="AG9">
        <f t="shared" si="2"/>
        <v>17.172528800000002</v>
      </c>
      <c r="AI9" s="34">
        <f>PXIL!M9</f>
        <v>0</v>
      </c>
      <c r="AJ9" s="34">
        <f>PXIL!S9</f>
        <v>0</v>
      </c>
      <c r="AK9" s="34">
        <f>RTM_IEX!M9</f>
        <v>1.73</v>
      </c>
      <c r="AL9" s="34">
        <f>RTM_IEX!S9</f>
        <v>0</v>
      </c>
      <c r="AM9" s="34">
        <f>RTM_PXI!M9</f>
        <v>0</v>
      </c>
      <c r="AN9" s="34">
        <f>RTM_PXI!S9</f>
        <v>0</v>
      </c>
      <c r="AO9" s="148">
        <f>GDAM_IEX!M9</f>
        <v>0</v>
      </c>
      <c r="AP9" s="148">
        <f>GDAM_IEX!S9</f>
        <v>0</v>
      </c>
      <c r="AQ9" s="148">
        <f>GDAM_PXI!M9</f>
        <v>0</v>
      </c>
      <c r="AR9" s="148">
        <f>GDAM_PXI!S9</f>
        <v>0</v>
      </c>
      <c r="AS9">
        <f>HPX!M9</f>
        <v>0</v>
      </c>
      <c r="AT9">
        <f>HPX!S9</f>
        <v>0</v>
      </c>
    </row>
    <row r="10" spans="1:46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13.188000000000001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SUMPRODUCT(LTA!J10:AN10,LTA!J$101:AN$101,LTA!J$108:AN$108)</f>
        <v>0</v>
      </c>
      <c r="U10" s="37">
        <f>SUMPRODUCT(LTA!J10:AN10,LTA!J$102:AN$102,LTA!J$108:AN$108)</f>
        <v>0</v>
      </c>
      <c r="V10" s="66">
        <f>SUMPRODUCT(MTOA!B10:G10,MTOA!B$102:G$102,MTOA!B$108:G$108)</f>
        <v>0</v>
      </c>
      <c r="W10" s="66">
        <f>SUMPRODUCT(MTOA!B10:G10,MTOA!B$101:G$101,MTOA!B$108:G$108)</f>
        <v>0</v>
      </c>
      <c r="X10">
        <v>0</v>
      </c>
      <c r="Y10" s="34">
        <f>IEX!M10</f>
        <v>2.5</v>
      </c>
      <c r="Z10" s="34">
        <f>IEX!S10</f>
        <v>0</v>
      </c>
      <c r="AA10" s="75">
        <f>STOA!M10</f>
        <v>0</v>
      </c>
      <c r="AB10" s="75">
        <f>-STOA!S10</f>
        <v>0</v>
      </c>
      <c r="AC10">
        <f t="shared" si="0"/>
        <v>0.14631119999999997</v>
      </c>
      <c r="AD10">
        <f t="shared" si="1"/>
        <v>17.2716888</v>
      </c>
      <c r="AE10">
        <v>0</v>
      </c>
      <c r="AF10" s="24"/>
      <c r="AG10">
        <f t="shared" si="2"/>
        <v>17.2716888</v>
      </c>
      <c r="AI10" s="34">
        <f>PXIL!M10</f>
        <v>0</v>
      </c>
      <c r="AJ10" s="34">
        <f>PXIL!S10</f>
        <v>0</v>
      </c>
      <c r="AK10" s="34">
        <f>RTM_IEX!M10</f>
        <v>1.73</v>
      </c>
      <c r="AL10" s="34">
        <f>RTM_IEX!S10</f>
        <v>0</v>
      </c>
      <c r="AM10" s="34">
        <f>RTM_PXI!M10</f>
        <v>0</v>
      </c>
      <c r="AN10" s="34">
        <f>RTM_PXI!S10</f>
        <v>0</v>
      </c>
      <c r="AO10" s="148">
        <f>GDAM_IEX!M10</f>
        <v>0</v>
      </c>
      <c r="AP10" s="148">
        <f>GDAM_IEX!S10</f>
        <v>0</v>
      </c>
      <c r="AQ10" s="148">
        <f>GDAM_PXI!M10</f>
        <v>0</v>
      </c>
      <c r="AR10" s="148">
        <f>GDAM_PXI!S10</f>
        <v>0</v>
      </c>
      <c r="AS10">
        <f>HPX!M10</f>
        <v>0</v>
      </c>
      <c r="AT10">
        <f>HPX!S10</f>
        <v>0</v>
      </c>
    </row>
    <row r="11" spans="1:46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13.188000000000001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SUMPRODUCT(LTA!J11:AN11,LTA!J$101:AN$101,LTA!J$108:AN$108)</f>
        <v>0</v>
      </c>
      <c r="U11" s="37">
        <f>SUMPRODUCT(LTA!J11:AN11,LTA!J$102:AN$102,LTA!J$108:AN$108)</f>
        <v>0</v>
      </c>
      <c r="V11" s="66">
        <f>SUMPRODUCT(MTOA!B11:G11,MTOA!B$102:G$102,MTOA!B$108:G$108)</f>
        <v>0</v>
      </c>
      <c r="W11" s="66">
        <f>SUMPRODUCT(MTOA!B11:G11,MTOA!B$101:G$101,MTOA!B$108:G$108)</f>
        <v>0</v>
      </c>
      <c r="X11">
        <v>0</v>
      </c>
      <c r="Y11" s="34">
        <f>IEX!M11</f>
        <v>0.96</v>
      </c>
      <c r="Z11" s="34">
        <f>IEX!S11</f>
        <v>0</v>
      </c>
      <c r="AA11" s="75">
        <f>STOA!M11</f>
        <v>0</v>
      </c>
      <c r="AB11" s="75">
        <f>-STOA!S11</f>
        <v>0</v>
      </c>
      <c r="AC11">
        <f t="shared" si="0"/>
        <v>0.1333752</v>
      </c>
      <c r="AD11">
        <f t="shared" si="1"/>
        <v>15.7446248</v>
      </c>
      <c r="AE11">
        <v>0</v>
      </c>
      <c r="AF11" s="24"/>
      <c r="AG11">
        <f t="shared" si="2"/>
        <v>15.7446248</v>
      </c>
      <c r="AI11" s="34">
        <f>PXIL!M11</f>
        <v>0</v>
      </c>
      <c r="AJ11" s="34">
        <f>PXIL!S11</f>
        <v>0</v>
      </c>
      <c r="AK11" s="34">
        <f>RTM_IEX!M11</f>
        <v>1.73</v>
      </c>
      <c r="AL11" s="34">
        <f>RTM_IEX!S11</f>
        <v>0</v>
      </c>
      <c r="AM11" s="34">
        <f>RTM_PXI!M11</f>
        <v>0</v>
      </c>
      <c r="AN11" s="34">
        <f>RTM_PXI!S11</f>
        <v>0</v>
      </c>
      <c r="AO11" s="148">
        <f>GDAM_IEX!M11</f>
        <v>0</v>
      </c>
      <c r="AP11" s="148">
        <f>GDAM_IEX!S11</f>
        <v>0</v>
      </c>
      <c r="AQ11" s="148">
        <f>GDAM_PXI!M11</f>
        <v>0</v>
      </c>
      <c r="AR11" s="148">
        <f>GDAM_PXI!S11</f>
        <v>0</v>
      </c>
      <c r="AS11">
        <f>HPX!M11</f>
        <v>0</v>
      </c>
      <c r="AT11">
        <f>HPX!S11</f>
        <v>0</v>
      </c>
    </row>
    <row r="12" spans="1:46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13.188000000000001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SUMPRODUCT(LTA!J12:AN12,LTA!J$101:AN$101,LTA!J$108:AN$108)</f>
        <v>0</v>
      </c>
      <c r="U12" s="37">
        <f>SUMPRODUCT(LTA!J12:AN12,LTA!J$102:AN$102,LTA!J$108:AN$108)</f>
        <v>0</v>
      </c>
      <c r="V12" s="66">
        <f>SUMPRODUCT(MTOA!B12:G12,MTOA!B$102:G$102,MTOA!B$108:G$108)</f>
        <v>0</v>
      </c>
      <c r="W12" s="66">
        <f>SUMPRODUCT(MTOA!B12:G12,MTOA!B$101:G$101,MTOA!B$108:G$108)</f>
        <v>0</v>
      </c>
      <c r="X12">
        <v>0</v>
      </c>
      <c r="Y12" s="34">
        <f>IEX!M12</f>
        <v>0.48</v>
      </c>
      <c r="Z12" s="34">
        <f>IEX!S12</f>
        <v>0</v>
      </c>
      <c r="AA12" s="75">
        <f>STOA!M12</f>
        <v>0</v>
      </c>
      <c r="AB12" s="75">
        <f>-STOA!S12</f>
        <v>0</v>
      </c>
      <c r="AC12">
        <f t="shared" si="0"/>
        <v>0.12934319999999999</v>
      </c>
      <c r="AD12">
        <f t="shared" si="1"/>
        <v>15.268656800000002</v>
      </c>
      <c r="AE12">
        <v>0</v>
      </c>
      <c r="AF12" s="24"/>
      <c r="AG12">
        <f t="shared" si="2"/>
        <v>15.268656800000002</v>
      </c>
      <c r="AI12" s="34">
        <f>PXIL!M12</f>
        <v>0</v>
      </c>
      <c r="AJ12" s="34">
        <f>PXIL!S12</f>
        <v>0</v>
      </c>
      <c r="AK12" s="34">
        <f>RTM_IEX!M12</f>
        <v>1.73</v>
      </c>
      <c r="AL12" s="34">
        <f>RTM_IEX!S12</f>
        <v>0</v>
      </c>
      <c r="AM12" s="34">
        <f>RTM_PXI!M12</f>
        <v>0</v>
      </c>
      <c r="AN12" s="34">
        <f>RTM_PXI!S12</f>
        <v>0</v>
      </c>
      <c r="AO12" s="148">
        <f>GDAM_IEX!M12</f>
        <v>0</v>
      </c>
      <c r="AP12" s="148">
        <f>GDAM_IEX!S12</f>
        <v>0</v>
      </c>
      <c r="AQ12" s="148">
        <f>GDAM_PXI!M12</f>
        <v>0</v>
      </c>
      <c r="AR12" s="148">
        <f>GDAM_PXI!S12</f>
        <v>0</v>
      </c>
      <c r="AS12">
        <f>HPX!M12</f>
        <v>0</v>
      </c>
      <c r="AT12">
        <f>HPX!S12</f>
        <v>0</v>
      </c>
    </row>
    <row r="13" spans="1:46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13.188000000000001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SUMPRODUCT(LTA!J13:AN13,LTA!J$101:AN$101,LTA!J$108:AN$108)</f>
        <v>0</v>
      </c>
      <c r="U13" s="37">
        <f>SUMPRODUCT(LTA!J13:AN13,LTA!J$102:AN$102,LTA!J$108:AN$108)</f>
        <v>0</v>
      </c>
      <c r="V13" s="66">
        <f>SUMPRODUCT(MTOA!B13:G13,MTOA!B$102:G$102,MTOA!B$108:G$108)</f>
        <v>0</v>
      </c>
      <c r="W13" s="66">
        <f>SUMPRODUCT(MTOA!B13:G13,MTOA!B$101:G$101,MTOA!B$108:G$108)</f>
        <v>0</v>
      </c>
      <c r="X13">
        <v>0</v>
      </c>
      <c r="Y13" s="34">
        <f>IEX!M13</f>
        <v>1.44</v>
      </c>
      <c r="Z13" s="34">
        <f>IEX!S13</f>
        <v>0</v>
      </c>
      <c r="AA13" s="75">
        <f>STOA!M13</f>
        <v>0</v>
      </c>
      <c r="AB13" s="75">
        <f>-STOA!S13</f>
        <v>0</v>
      </c>
      <c r="AC13">
        <f t="shared" si="0"/>
        <v>0.13740719999999998</v>
      </c>
      <c r="AD13">
        <f t="shared" si="1"/>
        <v>16.220592800000002</v>
      </c>
      <c r="AE13">
        <v>0</v>
      </c>
      <c r="AF13" s="24"/>
      <c r="AG13">
        <f t="shared" si="2"/>
        <v>16.220592800000002</v>
      </c>
      <c r="AI13" s="34">
        <f>PXIL!M13</f>
        <v>0</v>
      </c>
      <c r="AJ13" s="34">
        <f>PXIL!S13</f>
        <v>0</v>
      </c>
      <c r="AK13" s="34">
        <f>RTM_IEX!M13</f>
        <v>1.73</v>
      </c>
      <c r="AL13" s="34">
        <f>RTM_IEX!S13</f>
        <v>0</v>
      </c>
      <c r="AM13" s="34">
        <f>RTM_PXI!M13</f>
        <v>0</v>
      </c>
      <c r="AN13" s="34">
        <f>RTM_PXI!S13</f>
        <v>0</v>
      </c>
      <c r="AO13" s="148">
        <f>GDAM_IEX!M13</f>
        <v>0</v>
      </c>
      <c r="AP13" s="148">
        <f>GDAM_IEX!S13</f>
        <v>0</v>
      </c>
      <c r="AQ13" s="148">
        <f>GDAM_PXI!M13</f>
        <v>0</v>
      </c>
      <c r="AR13" s="148">
        <f>GDAM_PXI!S13</f>
        <v>0</v>
      </c>
      <c r="AS13">
        <f>HPX!M13</f>
        <v>0</v>
      </c>
      <c r="AT13">
        <f>HPX!S13</f>
        <v>0</v>
      </c>
    </row>
    <row r="14" spans="1:46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13.188000000000001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SUMPRODUCT(LTA!J14:AN14,LTA!J$101:AN$101,LTA!J$108:AN$108)</f>
        <v>0</v>
      </c>
      <c r="U14" s="37">
        <f>SUMPRODUCT(LTA!J14:AN14,LTA!J$102:AN$102,LTA!J$108:AN$108)</f>
        <v>0</v>
      </c>
      <c r="V14" s="66">
        <f>SUMPRODUCT(MTOA!B14:G14,MTOA!B$102:G$102,MTOA!B$108:G$108)</f>
        <v>0</v>
      </c>
      <c r="W14" s="66">
        <f>SUMPRODUCT(MTOA!B14:G14,MTOA!B$101:G$101,MTOA!B$108:G$108)</f>
        <v>0</v>
      </c>
      <c r="X14">
        <v>0</v>
      </c>
      <c r="Y14" s="34">
        <f>IEX!M14</f>
        <v>1.06</v>
      </c>
      <c r="Z14" s="34">
        <f>IEX!S14</f>
        <v>0</v>
      </c>
      <c r="AA14" s="75">
        <f>STOA!M14</f>
        <v>0</v>
      </c>
      <c r="AB14" s="75">
        <f>-STOA!S14</f>
        <v>0</v>
      </c>
      <c r="AC14">
        <f t="shared" si="0"/>
        <v>0.13421520000000001</v>
      </c>
      <c r="AD14">
        <f t="shared" si="1"/>
        <v>15.843784800000002</v>
      </c>
      <c r="AE14">
        <v>0</v>
      </c>
      <c r="AF14" s="24"/>
      <c r="AG14">
        <f t="shared" si="2"/>
        <v>15.843784800000002</v>
      </c>
      <c r="AI14" s="34">
        <f>PXIL!M14</f>
        <v>0</v>
      </c>
      <c r="AJ14" s="34">
        <f>PXIL!S14</f>
        <v>0</v>
      </c>
      <c r="AK14" s="34">
        <f>RTM_IEX!M14</f>
        <v>1.73</v>
      </c>
      <c r="AL14" s="34">
        <f>RTM_IEX!S14</f>
        <v>0</v>
      </c>
      <c r="AM14" s="34">
        <f>RTM_PXI!M14</f>
        <v>0</v>
      </c>
      <c r="AN14" s="34">
        <f>RTM_PXI!S14</f>
        <v>0</v>
      </c>
      <c r="AO14" s="148">
        <f>GDAM_IEX!M14</f>
        <v>0</v>
      </c>
      <c r="AP14" s="148">
        <f>GDAM_IEX!S14</f>
        <v>0</v>
      </c>
      <c r="AQ14" s="148">
        <f>GDAM_PXI!M14</f>
        <v>0</v>
      </c>
      <c r="AR14" s="148">
        <f>GDAM_PXI!S14</f>
        <v>0</v>
      </c>
      <c r="AS14">
        <f>HPX!M14</f>
        <v>0</v>
      </c>
      <c r="AT14">
        <f>HPX!S14</f>
        <v>0</v>
      </c>
    </row>
    <row r="15" spans="1:46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13.188000000000001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SUMPRODUCT(LTA!J15:AN15,LTA!J$101:AN$101,LTA!J$108:AN$108)</f>
        <v>0</v>
      </c>
      <c r="U15" s="37">
        <f>SUMPRODUCT(LTA!J15:AN15,LTA!J$102:AN$102,LTA!J$108:AN$108)</f>
        <v>0</v>
      </c>
      <c r="V15" s="66">
        <f>SUMPRODUCT(MTOA!B15:G15,MTOA!B$102:G$102,MTOA!B$108:G$108)</f>
        <v>0</v>
      </c>
      <c r="W15" s="66">
        <f>SUMPRODUCT(MTOA!B15:G15,MTOA!B$101:G$101,MTOA!B$108:G$108)</f>
        <v>0</v>
      </c>
      <c r="X15">
        <v>0</v>
      </c>
      <c r="Y15" s="34">
        <f>IEX!M15</f>
        <v>0.87</v>
      </c>
      <c r="Z15" s="34">
        <f>IEX!S15</f>
        <v>0</v>
      </c>
      <c r="AA15" s="75">
        <f>STOA!M15</f>
        <v>0</v>
      </c>
      <c r="AB15" s="75">
        <f>-STOA!S15</f>
        <v>0</v>
      </c>
      <c r="AC15">
        <f t="shared" si="0"/>
        <v>0.13261919999999999</v>
      </c>
      <c r="AD15">
        <f t="shared" si="1"/>
        <v>15.6553808</v>
      </c>
      <c r="AE15">
        <v>0</v>
      </c>
      <c r="AF15" s="24"/>
      <c r="AG15">
        <f t="shared" si="2"/>
        <v>15.6553808</v>
      </c>
      <c r="AI15" s="34">
        <f>PXIL!M15</f>
        <v>0</v>
      </c>
      <c r="AJ15" s="34">
        <f>PXIL!S15</f>
        <v>0</v>
      </c>
      <c r="AK15" s="34">
        <f>RTM_IEX!M15</f>
        <v>1.73</v>
      </c>
      <c r="AL15" s="34">
        <f>RTM_IEX!S15</f>
        <v>0</v>
      </c>
      <c r="AM15" s="34">
        <f>RTM_PXI!M15</f>
        <v>0</v>
      </c>
      <c r="AN15" s="34">
        <f>RTM_PXI!S15</f>
        <v>0</v>
      </c>
      <c r="AO15" s="148">
        <f>GDAM_IEX!M15</f>
        <v>0</v>
      </c>
      <c r="AP15" s="148">
        <f>GDAM_IEX!S15</f>
        <v>0</v>
      </c>
      <c r="AQ15" s="148">
        <f>GDAM_PXI!M15</f>
        <v>0</v>
      </c>
      <c r="AR15" s="148">
        <f>GDAM_PXI!S15</f>
        <v>0</v>
      </c>
      <c r="AS15">
        <f>HPX!M15</f>
        <v>0</v>
      </c>
      <c r="AT15">
        <f>HPX!S15</f>
        <v>0</v>
      </c>
    </row>
    <row r="16" spans="1:46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13.188000000000001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SUMPRODUCT(LTA!J16:AN16,LTA!J$101:AN$101,LTA!J$108:AN$108)</f>
        <v>0</v>
      </c>
      <c r="U16" s="37">
        <f>SUMPRODUCT(LTA!J16:AN16,LTA!J$102:AN$102,LTA!J$108:AN$108)</f>
        <v>0</v>
      </c>
      <c r="V16" s="66">
        <f>SUMPRODUCT(MTOA!B16:G16,MTOA!B$102:G$102,MTOA!B$108:G$108)</f>
        <v>0</v>
      </c>
      <c r="W16" s="66">
        <f>SUMPRODUCT(MTOA!B16:G16,MTOA!B$101:G$101,MTOA!B$108:G$108)</f>
        <v>0</v>
      </c>
      <c r="X16">
        <v>0</v>
      </c>
      <c r="Y16" s="34">
        <f>IEX!M16</f>
        <v>2.69</v>
      </c>
      <c r="Z16" s="34">
        <f>IEX!S16</f>
        <v>0</v>
      </c>
      <c r="AA16" s="75">
        <f>STOA!M16</f>
        <v>0</v>
      </c>
      <c r="AB16" s="75">
        <f>-STOA!S16</f>
        <v>0</v>
      </c>
      <c r="AC16">
        <f t="shared" si="0"/>
        <v>0.14790719999999999</v>
      </c>
      <c r="AD16">
        <f t="shared" si="1"/>
        <v>17.460092800000002</v>
      </c>
      <c r="AE16">
        <v>0</v>
      </c>
      <c r="AF16" s="24"/>
      <c r="AG16">
        <f t="shared" si="2"/>
        <v>17.460092800000002</v>
      </c>
      <c r="AI16" s="34">
        <f>PXIL!M16</f>
        <v>0</v>
      </c>
      <c r="AJ16" s="34">
        <f>PXIL!S16</f>
        <v>0</v>
      </c>
      <c r="AK16" s="34">
        <f>RTM_IEX!M16</f>
        <v>1.73</v>
      </c>
      <c r="AL16" s="34">
        <f>RTM_IEX!S16</f>
        <v>0</v>
      </c>
      <c r="AM16" s="34">
        <f>RTM_PXI!M16</f>
        <v>0</v>
      </c>
      <c r="AN16" s="34">
        <f>RTM_PXI!S16</f>
        <v>0</v>
      </c>
      <c r="AO16" s="148">
        <f>GDAM_IEX!M16</f>
        <v>0</v>
      </c>
      <c r="AP16" s="148">
        <f>GDAM_IEX!S16</f>
        <v>0</v>
      </c>
      <c r="AQ16" s="148">
        <f>GDAM_PXI!M16</f>
        <v>0</v>
      </c>
      <c r="AR16" s="148">
        <f>GDAM_PXI!S16</f>
        <v>0</v>
      </c>
      <c r="AS16">
        <f>HPX!M16</f>
        <v>0</v>
      </c>
      <c r="AT16">
        <f>HPX!S16</f>
        <v>0</v>
      </c>
    </row>
    <row r="17" spans="1:46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13.188000000000001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SUMPRODUCT(LTA!J17:AN17,LTA!J$101:AN$101,LTA!J$108:AN$108)</f>
        <v>0</v>
      </c>
      <c r="U17" s="37">
        <f>SUMPRODUCT(LTA!J17:AN17,LTA!J$102:AN$102,LTA!J$108:AN$108)</f>
        <v>0</v>
      </c>
      <c r="V17" s="66">
        <f>SUMPRODUCT(MTOA!B17:G17,MTOA!B$102:G$102,MTOA!B$108:G$108)</f>
        <v>0</v>
      </c>
      <c r="W17" s="66">
        <f>SUMPRODUCT(MTOA!B17:G17,MTOA!B$101:G$101,MTOA!B$108:G$108)</f>
        <v>0</v>
      </c>
      <c r="X17">
        <v>0</v>
      </c>
      <c r="Y17" s="34">
        <f>IEX!M17</f>
        <v>5</v>
      </c>
      <c r="Z17" s="34">
        <f>IEX!S17</f>
        <v>0</v>
      </c>
      <c r="AA17" s="75">
        <f>STOA!M17</f>
        <v>0</v>
      </c>
      <c r="AB17" s="75">
        <f>-STOA!S17</f>
        <v>0</v>
      </c>
      <c r="AC17">
        <f t="shared" si="0"/>
        <v>0.16731119999999999</v>
      </c>
      <c r="AD17">
        <f t="shared" si="1"/>
        <v>19.750688800000002</v>
      </c>
      <c r="AE17">
        <v>0</v>
      </c>
      <c r="AF17" s="24"/>
      <c r="AG17">
        <f t="shared" si="2"/>
        <v>19.750688800000002</v>
      </c>
      <c r="AI17" s="34">
        <f>PXIL!M17</f>
        <v>0</v>
      </c>
      <c r="AJ17" s="34">
        <f>PXIL!S17</f>
        <v>0</v>
      </c>
      <c r="AK17" s="34">
        <f>RTM_IEX!M17</f>
        <v>1.73</v>
      </c>
      <c r="AL17" s="34">
        <f>RTM_IEX!S17</f>
        <v>0</v>
      </c>
      <c r="AM17" s="34">
        <f>RTM_PXI!M17</f>
        <v>0</v>
      </c>
      <c r="AN17" s="34">
        <f>RTM_PXI!S17</f>
        <v>0</v>
      </c>
      <c r="AO17" s="148">
        <f>GDAM_IEX!M17</f>
        <v>0</v>
      </c>
      <c r="AP17" s="148">
        <f>GDAM_IEX!S17</f>
        <v>0</v>
      </c>
      <c r="AQ17" s="148">
        <f>GDAM_PXI!M17</f>
        <v>0</v>
      </c>
      <c r="AR17" s="148">
        <f>GDAM_PXI!S17</f>
        <v>0</v>
      </c>
      <c r="AS17">
        <f>HPX!M17</f>
        <v>0</v>
      </c>
      <c r="AT17">
        <f>HPX!S17</f>
        <v>0</v>
      </c>
    </row>
    <row r="18" spans="1:46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13.188000000000001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SUMPRODUCT(LTA!J18:AN18,LTA!J$101:AN$101,LTA!J$108:AN$108)</f>
        <v>0</v>
      </c>
      <c r="U18" s="37">
        <f>SUMPRODUCT(LTA!J18:AN18,LTA!J$102:AN$102,LTA!J$108:AN$108)</f>
        <v>0</v>
      </c>
      <c r="V18" s="66">
        <f>SUMPRODUCT(MTOA!B18:G18,MTOA!B$102:G$102,MTOA!B$108:G$108)</f>
        <v>0</v>
      </c>
      <c r="W18" s="66">
        <f>SUMPRODUCT(MTOA!B18:G18,MTOA!B$101:G$101,MTOA!B$108:G$108)</f>
        <v>0</v>
      </c>
      <c r="X18">
        <v>0</v>
      </c>
      <c r="Y18" s="34">
        <f>IEX!M18</f>
        <v>3.85</v>
      </c>
      <c r="Z18" s="34">
        <f>IEX!S18</f>
        <v>0</v>
      </c>
      <c r="AA18" s="75">
        <f>STOA!M18</f>
        <v>0</v>
      </c>
      <c r="AB18" s="75">
        <f>-STOA!S18</f>
        <v>0</v>
      </c>
      <c r="AC18">
        <f t="shared" si="0"/>
        <v>0.15765119999999999</v>
      </c>
      <c r="AD18">
        <f t="shared" si="1"/>
        <v>18.610348800000001</v>
      </c>
      <c r="AE18">
        <v>0</v>
      </c>
      <c r="AF18" s="24"/>
      <c r="AG18">
        <f t="shared" si="2"/>
        <v>18.610348800000001</v>
      </c>
      <c r="AI18" s="34">
        <f>PXIL!M18</f>
        <v>0</v>
      </c>
      <c r="AJ18" s="34">
        <f>PXIL!S18</f>
        <v>0</v>
      </c>
      <c r="AK18" s="34">
        <f>RTM_IEX!M18</f>
        <v>1.73</v>
      </c>
      <c r="AL18" s="34">
        <f>RTM_IEX!S18</f>
        <v>0</v>
      </c>
      <c r="AM18" s="34">
        <f>RTM_PXI!M18</f>
        <v>0</v>
      </c>
      <c r="AN18" s="34">
        <f>RTM_PXI!S18</f>
        <v>0</v>
      </c>
      <c r="AO18" s="148">
        <f>GDAM_IEX!M18</f>
        <v>0</v>
      </c>
      <c r="AP18" s="148">
        <f>GDAM_IEX!S18</f>
        <v>0</v>
      </c>
      <c r="AQ18" s="148">
        <f>GDAM_PXI!M18</f>
        <v>0</v>
      </c>
      <c r="AR18" s="148">
        <f>GDAM_PXI!S18</f>
        <v>0</v>
      </c>
      <c r="AS18">
        <f>HPX!M18</f>
        <v>0</v>
      </c>
      <c r="AT18">
        <f>HPX!S18</f>
        <v>0</v>
      </c>
    </row>
    <row r="19" spans="1:46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13.188000000000001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SUMPRODUCT(LTA!J19:AN19,LTA!J$101:AN$101,LTA!J$108:AN$108)</f>
        <v>0</v>
      </c>
      <c r="U19" s="37">
        <f>SUMPRODUCT(LTA!J19:AN19,LTA!J$102:AN$102,LTA!J$108:AN$108)</f>
        <v>0</v>
      </c>
      <c r="V19" s="66">
        <f>SUMPRODUCT(MTOA!B19:G19,MTOA!B$102:G$102,MTOA!B$108:G$108)</f>
        <v>0</v>
      </c>
      <c r="W19" s="66">
        <f>SUMPRODUCT(MTOA!B19:G19,MTOA!B$101:G$101,MTOA!B$108:G$108)</f>
        <v>0</v>
      </c>
      <c r="X19">
        <v>0</v>
      </c>
      <c r="Y19" s="34">
        <f>IEX!M19</f>
        <v>6.25</v>
      </c>
      <c r="Z19" s="34">
        <f>IEX!S19</f>
        <v>0</v>
      </c>
      <c r="AA19" s="75">
        <f>STOA!M19</f>
        <v>0</v>
      </c>
      <c r="AB19" s="75">
        <f>-STOA!S19</f>
        <v>0</v>
      </c>
      <c r="AC19">
        <f t="shared" si="0"/>
        <v>0.1778112</v>
      </c>
      <c r="AD19">
        <f t="shared" si="1"/>
        <v>20.990188800000002</v>
      </c>
      <c r="AE19">
        <v>0</v>
      </c>
      <c r="AF19" s="24"/>
      <c r="AG19">
        <f t="shared" si="2"/>
        <v>20.990188800000002</v>
      </c>
      <c r="AI19" s="34">
        <f>PXIL!M19</f>
        <v>0</v>
      </c>
      <c r="AJ19" s="34">
        <f>PXIL!S19</f>
        <v>0</v>
      </c>
      <c r="AK19" s="34">
        <f>RTM_IEX!M19</f>
        <v>1.73</v>
      </c>
      <c r="AL19" s="34">
        <f>RTM_IEX!S19</f>
        <v>0</v>
      </c>
      <c r="AM19" s="34">
        <f>RTM_PXI!M19</f>
        <v>0</v>
      </c>
      <c r="AN19" s="34">
        <f>RTM_PXI!S19</f>
        <v>0</v>
      </c>
      <c r="AO19" s="148">
        <f>GDAM_IEX!M19</f>
        <v>0</v>
      </c>
      <c r="AP19" s="148">
        <f>GDAM_IEX!S19</f>
        <v>0</v>
      </c>
      <c r="AQ19" s="148">
        <f>GDAM_PXI!M19</f>
        <v>0</v>
      </c>
      <c r="AR19" s="148">
        <f>GDAM_PXI!S19</f>
        <v>0</v>
      </c>
      <c r="AS19">
        <f>HPX!M19</f>
        <v>0</v>
      </c>
      <c r="AT19">
        <f>HPX!S19</f>
        <v>0</v>
      </c>
    </row>
    <row r="20" spans="1:46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13.188000000000001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SUMPRODUCT(LTA!J20:AN20,LTA!J$101:AN$101,LTA!J$108:AN$108)</f>
        <v>0</v>
      </c>
      <c r="U20" s="37">
        <f>SUMPRODUCT(LTA!J20:AN20,LTA!J$102:AN$102,LTA!J$108:AN$108)</f>
        <v>0</v>
      </c>
      <c r="V20" s="66">
        <f>SUMPRODUCT(MTOA!B20:G20,MTOA!B$102:G$102,MTOA!B$108:G$108)</f>
        <v>0</v>
      </c>
      <c r="W20" s="66">
        <f>SUMPRODUCT(MTOA!B20:G20,MTOA!B$101:G$101,MTOA!B$108:G$108)</f>
        <v>0</v>
      </c>
      <c r="X20">
        <v>0</v>
      </c>
      <c r="Y20" s="34">
        <f>IEX!M20</f>
        <v>7.88</v>
      </c>
      <c r="Z20" s="34">
        <f>IEX!S20</f>
        <v>0</v>
      </c>
      <c r="AA20" s="75">
        <f>STOA!M20</f>
        <v>0</v>
      </c>
      <c r="AB20" s="75">
        <f>-STOA!S20</f>
        <v>0</v>
      </c>
      <c r="AC20">
        <f t="shared" si="0"/>
        <v>0.19150319999999998</v>
      </c>
      <c r="AD20">
        <f t="shared" si="1"/>
        <v>22.606496800000002</v>
      </c>
      <c r="AE20">
        <v>0</v>
      </c>
      <c r="AF20" s="24"/>
      <c r="AG20">
        <f t="shared" si="2"/>
        <v>22.606496800000002</v>
      </c>
      <c r="AI20" s="34">
        <f>PXIL!M20</f>
        <v>0</v>
      </c>
      <c r="AJ20" s="34">
        <f>PXIL!S20</f>
        <v>0</v>
      </c>
      <c r="AK20" s="34">
        <f>RTM_IEX!M20</f>
        <v>1.73</v>
      </c>
      <c r="AL20" s="34">
        <f>RTM_IEX!S20</f>
        <v>0</v>
      </c>
      <c r="AM20" s="34">
        <f>RTM_PXI!M20</f>
        <v>0</v>
      </c>
      <c r="AN20" s="34">
        <f>RTM_PXI!S20</f>
        <v>0</v>
      </c>
      <c r="AO20" s="148">
        <f>GDAM_IEX!M20</f>
        <v>0</v>
      </c>
      <c r="AP20" s="148">
        <f>GDAM_IEX!S20</f>
        <v>0</v>
      </c>
      <c r="AQ20" s="148">
        <f>GDAM_PXI!M20</f>
        <v>0</v>
      </c>
      <c r="AR20" s="148">
        <f>GDAM_PXI!S20</f>
        <v>0</v>
      </c>
      <c r="AS20">
        <f>HPX!M20</f>
        <v>0</v>
      </c>
      <c r="AT20">
        <f>HPX!S20</f>
        <v>0</v>
      </c>
    </row>
    <row r="21" spans="1:46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13.188000000000001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SUMPRODUCT(LTA!J21:AN21,LTA!J$101:AN$101,LTA!J$108:AN$108)</f>
        <v>0</v>
      </c>
      <c r="U21" s="37">
        <f>SUMPRODUCT(LTA!J21:AN21,LTA!J$102:AN$102,LTA!J$108:AN$108)</f>
        <v>0</v>
      </c>
      <c r="V21" s="66">
        <f>SUMPRODUCT(MTOA!B21:G21,MTOA!B$102:G$102,MTOA!B$108:G$108)</f>
        <v>0</v>
      </c>
      <c r="W21" s="66">
        <f>SUMPRODUCT(MTOA!B21:G21,MTOA!B$101:G$101,MTOA!B$108:G$108)</f>
        <v>0</v>
      </c>
      <c r="X21">
        <v>0</v>
      </c>
      <c r="Y21" s="34">
        <f>IEX!M21</f>
        <v>9.61</v>
      </c>
      <c r="Z21" s="34">
        <f>IEX!S21</f>
        <v>0</v>
      </c>
      <c r="AA21" s="75">
        <f>STOA!M21</f>
        <v>0</v>
      </c>
      <c r="AB21" s="75">
        <f>-STOA!S21</f>
        <v>0</v>
      </c>
      <c r="AC21">
        <f t="shared" si="0"/>
        <v>0.2060352</v>
      </c>
      <c r="AD21">
        <f t="shared" si="1"/>
        <v>24.321964800000003</v>
      </c>
      <c r="AE21">
        <v>0</v>
      </c>
      <c r="AF21" s="24"/>
      <c r="AG21">
        <f t="shared" si="2"/>
        <v>24.321964800000003</v>
      </c>
      <c r="AI21" s="34">
        <f>PXIL!M21</f>
        <v>0</v>
      </c>
      <c r="AJ21" s="34">
        <f>PXIL!S21</f>
        <v>0</v>
      </c>
      <c r="AK21" s="34">
        <f>RTM_IEX!M21</f>
        <v>1.73</v>
      </c>
      <c r="AL21" s="34">
        <f>RTM_IEX!S21</f>
        <v>0</v>
      </c>
      <c r="AM21" s="34">
        <f>RTM_PXI!M21</f>
        <v>0</v>
      </c>
      <c r="AN21" s="34">
        <f>RTM_PXI!S21</f>
        <v>0</v>
      </c>
      <c r="AO21" s="148">
        <f>GDAM_IEX!M21</f>
        <v>0</v>
      </c>
      <c r="AP21" s="148">
        <f>GDAM_IEX!S21</f>
        <v>0</v>
      </c>
      <c r="AQ21" s="148">
        <f>GDAM_PXI!M21</f>
        <v>0</v>
      </c>
      <c r="AR21" s="148">
        <f>GDAM_PXI!S21</f>
        <v>0</v>
      </c>
      <c r="AS21">
        <f>HPX!M21</f>
        <v>0</v>
      </c>
      <c r="AT21">
        <f>HPX!S21</f>
        <v>0</v>
      </c>
    </row>
    <row r="22" spans="1:46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13.188000000000001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SUMPRODUCT(LTA!J22:AN22,LTA!J$101:AN$101,LTA!J$108:AN$108)</f>
        <v>0</v>
      </c>
      <c r="U22" s="37">
        <f>SUMPRODUCT(LTA!J22:AN22,LTA!J$102:AN$102,LTA!J$108:AN$108)</f>
        <v>0</v>
      </c>
      <c r="V22" s="66">
        <f>SUMPRODUCT(MTOA!B22:G22,MTOA!B$102:G$102,MTOA!B$108:G$108)</f>
        <v>0</v>
      </c>
      <c r="W22" s="66">
        <f>SUMPRODUCT(MTOA!B22:G22,MTOA!B$101:G$101,MTOA!B$108:G$108)</f>
        <v>0</v>
      </c>
      <c r="X22">
        <v>0</v>
      </c>
      <c r="Y22" s="34">
        <f>IEX!M22</f>
        <v>8.75</v>
      </c>
      <c r="Z22" s="34">
        <f>IEX!S22</f>
        <v>0</v>
      </c>
      <c r="AA22" s="75">
        <f>STOA!M22</f>
        <v>0</v>
      </c>
      <c r="AB22" s="75">
        <f>-STOA!S22</f>
        <v>0</v>
      </c>
      <c r="AC22">
        <f t="shared" si="0"/>
        <v>0.19881119999999999</v>
      </c>
      <c r="AD22">
        <f t="shared" si="1"/>
        <v>23.469188800000001</v>
      </c>
      <c r="AE22">
        <v>0</v>
      </c>
      <c r="AF22" s="24"/>
      <c r="AG22">
        <f t="shared" si="2"/>
        <v>23.469188800000001</v>
      </c>
      <c r="AI22" s="34">
        <f>PXIL!M22</f>
        <v>0</v>
      </c>
      <c r="AJ22" s="34">
        <f>PXIL!S22</f>
        <v>0</v>
      </c>
      <c r="AK22" s="34">
        <f>RTM_IEX!M22</f>
        <v>1.73</v>
      </c>
      <c r="AL22" s="34">
        <f>RTM_IEX!S22</f>
        <v>0</v>
      </c>
      <c r="AM22" s="34">
        <f>RTM_PXI!M22</f>
        <v>0</v>
      </c>
      <c r="AN22" s="34">
        <f>RTM_PXI!S22</f>
        <v>0</v>
      </c>
      <c r="AO22" s="148">
        <f>GDAM_IEX!M22</f>
        <v>0</v>
      </c>
      <c r="AP22" s="148">
        <f>GDAM_IEX!S22</f>
        <v>0</v>
      </c>
      <c r="AQ22" s="148">
        <f>GDAM_PXI!M22</f>
        <v>0</v>
      </c>
      <c r="AR22" s="148">
        <f>GDAM_PXI!S22</f>
        <v>0</v>
      </c>
      <c r="AS22">
        <f>HPX!M22</f>
        <v>0</v>
      </c>
      <c r="AT22">
        <f>HPX!S22</f>
        <v>0</v>
      </c>
    </row>
    <row r="23" spans="1:46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13.188000000000001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SUMPRODUCT(LTA!J23:AN23,LTA!J$101:AN$101,LTA!J$108:AN$108)</f>
        <v>0</v>
      </c>
      <c r="U23" s="37">
        <f>SUMPRODUCT(LTA!J23:AN23,LTA!J$102:AN$102,LTA!J$108:AN$108)</f>
        <v>0</v>
      </c>
      <c r="V23" s="66">
        <f>SUMPRODUCT(MTOA!B23:G23,MTOA!B$102:G$102,MTOA!B$108:G$108)</f>
        <v>0</v>
      </c>
      <c r="W23" s="66">
        <f>SUMPRODUCT(MTOA!B23:G23,MTOA!B$101:G$101,MTOA!B$108:G$108)</f>
        <v>0</v>
      </c>
      <c r="X23">
        <v>0</v>
      </c>
      <c r="Y23" s="34">
        <f>IEX!M23</f>
        <v>9.61</v>
      </c>
      <c r="Z23" s="34">
        <f>IEX!S23</f>
        <v>0</v>
      </c>
      <c r="AA23" s="75">
        <f>STOA!M23</f>
        <v>0</v>
      </c>
      <c r="AB23" s="75">
        <f>-STOA!S23</f>
        <v>0</v>
      </c>
      <c r="AC23">
        <f t="shared" si="0"/>
        <v>0.2060352</v>
      </c>
      <c r="AD23">
        <f t="shared" si="1"/>
        <v>24.321964800000003</v>
      </c>
      <c r="AE23">
        <v>0</v>
      </c>
      <c r="AF23" s="24"/>
      <c r="AG23">
        <f t="shared" si="2"/>
        <v>24.321964800000003</v>
      </c>
      <c r="AI23" s="34">
        <f>PXIL!M23</f>
        <v>0</v>
      </c>
      <c r="AJ23" s="34">
        <f>PXIL!S23</f>
        <v>0</v>
      </c>
      <c r="AK23" s="34">
        <f>RTM_IEX!M23</f>
        <v>1.73</v>
      </c>
      <c r="AL23" s="34">
        <f>RTM_IEX!S23</f>
        <v>0</v>
      </c>
      <c r="AM23" s="34">
        <f>RTM_PXI!M23</f>
        <v>0</v>
      </c>
      <c r="AN23" s="34">
        <f>RTM_PXI!S23</f>
        <v>0</v>
      </c>
      <c r="AO23" s="148">
        <f>GDAM_IEX!M23</f>
        <v>0</v>
      </c>
      <c r="AP23" s="148">
        <f>GDAM_IEX!S23</f>
        <v>0</v>
      </c>
      <c r="AQ23" s="148">
        <f>GDAM_PXI!M23</f>
        <v>0</v>
      </c>
      <c r="AR23" s="148">
        <f>GDAM_PXI!S23</f>
        <v>0</v>
      </c>
      <c r="AS23">
        <f>HPX!M23</f>
        <v>0</v>
      </c>
      <c r="AT23">
        <f>HPX!S23</f>
        <v>0</v>
      </c>
    </row>
    <row r="24" spans="1:46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13.188000000000001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SUMPRODUCT(LTA!J24:AN24,LTA!J$101:AN$101,LTA!J$108:AN$108)</f>
        <v>0</v>
      </c>
      <c r="U24" s="37">
        <f>SUMPRODUCT(LTA!J24:AN24,LTA!J$102:AN$102,LTA!J$108:AN$108)</f>
        <v>0</v>
      </c>
      <c r="V24" s="66">
        <f>SUMPRODUCT(MTOA!B24:G24,MTOA!B$102:G$102,MTOA!B$108:G$108)</f>
        <v>0</v>
      </c>
      <c r="W24" s="66">
        <f>SUMPRODUCT(MTOA!B24:G24,MTOA!B$101:G$101,MTOA!B$108:G$108)</f>
        <v>0</v>
      </c>
      <c r="X24">
        <v>0</v>
      </c>
      <c r="Y24" s="34">
        <f>IEX!M24</f>
        <v>7.98</v>
      </c>
      <c r="Z24" s="34">
        <f>IEX!S24</f>
        <v>0</v>
      </c>
      <c r="AA24" s="75">
        <f>STOA!M24</f>
        <v>0</v>
      </c>
      <c r="AB24" s="75">
        <f>-STOA!S24</f>
        <v>0</v>
      </c>
      <c r="AC24">
        <f t="shared" si="0"/>
        <v>0.20637119999999998</v>
      </c>
      <c r="AD24">
        <f t="shared" si="1"/>
        <v>24.361628799999998</v>
      </c>
      <c r="AE24">
        <v>0</v>
      </c>
      <c r="AF24" s="24"/>
      <c r="AG24">
        <f t="shared" si="2"/>
        <v>24.361628799999998</v>
      </c>
      <c r="AI24" s="34">
        <f>PXIL!M24</f>
        <v>0</v>
      </c>
      <c r="AJ24" s="34">
        <f>PXIL!S24</f>
        <v>0</v>
      </c>
      <c r="AK24" s="34">
        <f>RTM_IEX!M24</f>
        <v>1.83</v>
      </c>
      <c r="AL24" s="34">
        <f>RTM_IEX!S24</f>
        <v>0</v>
      </c>
      <c r="AM24" s="34">
        <f>RTM_PXI!M24</f>
        <v>0</v>
      </c>
      <c r="AN24" s="34">
        <f>RTM_PXI!S24</f>
        <v>0</v>
      </c>
      <c r="AO24" s="148">
        <f>GDAM_IEX!M24</f>
        <v>1.57</v>
      </c>
      <c r="AP24" s="148">
        <f>GDAM_IEX!S24</f>
        <v>0</v>
      </c>
      <c r="AQ24" s="148">
        <f>GDAM_PXI!M24</f>
        <v>0</v>
      </c>
      <c r="AR24" s="148">
        <f>GDAM_PXI!S24</f>
        <v>0</v>
      </c>
      <c r="AS24">
        <f>HPX!M24</f>
        <v>0</v>
      </c>
      <c r="AT24">
        <f>HPX!S24</f>
        <v>0</v>
      </c>
    </row>
    <row r="25" spans="1:46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13.188000000000001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SUMPRODUCT(LTA!J25:AN25,LTA!J$101:AN$101,LTA!J$108:AN$108)</f>
        <v>0</v>
      </c>
      <c r="U25" s="37">
        <f>SUMPRODUCT(LTA!J25:AN25,LTA!J$102:AN$102,LTA!J$108:AN$108)</f>
        <v>0</v>
      </c>
      <c r="V25" s="66">
        <f>SUMPRODUCT(MTOA!B25:G25,MTOA!B$102:G$102,MTOA!B$108:G$108)</f>
        <v>0</v>
      </c>
      <c r="W25" s="66">
        <f>SUMPRODUCT(MTOA!B25:G25,MTOA!B$101:G$101,MTOA!B$108:G$108)</f>
        <v>0</v>
      </c>
      <c r="X25">
        <v>0</v>
      </c>
      <c r="Y25" s="34">
        <f>IEX!M25</f>
        <v>8.94</v>
      </c>
      <c r="Z25" s="34">
        <f>IEX!S25</f>
        <v>0</v>
      </c>
      <c r="AA25" s="75">
        <f>STOA!M25</f>
        <v>0</v>
      </c>
      <c r="AB25" s="75">
        <f>-STOA!S25</f>
        <v>0</v>
      </c>
      <c r="AC25">
        <f t="shared" si="0"/>
        <v>0.20653919999999998</v>
      </c>
      <c r="AD25">
        <f t="shared" si="1"/>
        <v>24.381460799999996</v>
      </c>
      <c r="AE25">
        <v>0</v>
      </c>
      <c r="AF25" s="24"/>
      <c r="AG25">
        <f t="shared" si="2"/>
        <v>24.381460799999996</v>
      </c>
      <c r="AI25" s="34">
        <f>PXIL!M25</f>
        <v>0</v>
      </c>
      <c r="AJ25" s="34">
        <f>PXIL!S25</f>
        <v>0</v>
      </c>
      <c r="AK25" s="34">
        <f>RTM_IEX!M25</f>
        <v>1.83</v>
      </c>
      <c r="AL25" s="34">
        <f>RTM_IEX!S25</f>
        <v>0</v>
      </c>
      <c r="AM25" s="34">
        <f>RTM_PXI!M25</f>
        <v>0</v>
      </c>
      <c r="AN25" s="34">
        <f>RTM_PXI!S25</f>
        <v>0</v>
      </c>
      <c r="AO25" s="148">
        <f>GDAM_IEX!M25</f>
        <v>0.63</v>
      </c>
      <c r="AP25" s="148">
        <f>GDAM_IEX!S25</f>
        <v>0</v>
      </c>
      <c r="AQ25" s="148">
        <f>GDAM_PXI!M25</f>
        <v>0</v>
      </c>
      <c r="AR25" s="148">
        <f>GDAM_PXI!S25</f>
        <v>0</v>
      </c>
      <c r="AS25">
        <f>HPX!M25</f>
        <v>0</v>
      </c>
      <c r="AT25">
        <f>HPX!S25</f>
        <v>0</v>
      </c>
    </row>
    <row r="26" spans="1:46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13.188000000000001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SUMPRODUCT(LTA!J26:AN26,LTA!J$101:AN$101,LTA!J$108:AN$108)</f>
        <v>0</v>
      </c>
      <c r="U26" s="37">
        <f>SUMPRODUCT(LTA!J26:AN26,LTA!J$102:AN$102,LTA!J$108:AN$108)</f>
        <v>0</v>
      </c>
      <c r="V26" s="66">
        <f>SUMPRODUCT(MTOA!B26:G26,MTOA!B$102:G$102,MTOA!B$108:G$108)</f>
        <v>0</v>
      </c>
      <c r="W26" s="66">
        <f>SUMPRODUCT(MTOA!B26:G26,MTOA!B$101:G$101,MTOA!B$108:G$108)</f>
        <v>0</v>
      </c>
      <c r="X26">
        <v>0</v>
      </c>
      <c r="Y26" s="34">
        <f>IEX!M26</f>
        <v>8.27</v>
      </c>
      <c r="Z26" s="34">
        <f>IEX!S26</f>
        <v>0</v>
      </c>
      <c r="AA26" s="75">
        <f>STOA!M26</f>
        <v>0</v>
      </c>
      <c r="AB26" s="75">
        <f>-STOA!S26</f>
        <v>0</v>
      </c>
      <c r="AC26">
        <f t="shared" si="0"/>
        <v>0.19855919999999996</v>
      </c>
      <c r="AD26">
        <f t="shared" si="1"/>
        <v>23.4394408</v>
      </c>
      <c r="AE26">
        <v>0</v>
      </c>
      <c r="AF26" s="24"/>
      <c r="AG26">
        <f t="shared" si="2"/>
        <v>23.4394408</v>
      </c>
      <c r="AI26" s="34">
        <f>PXIL!M26</f>
        <v>0</v>
      </c>
      <c r="AJ26" s="34">
        <f>PXIL!S26</f>
        <v>0</v>
      </c>
      <c r="AK26" s="34">
        <f>RTM_IEX!M26</f>
        <v>1.83</v>
      </c>
      <c r="AL26" s="34">
        <f>RTM_IEX!S26</f>
        <v>0</v>
      </c>
      <c r="AM26" s="34">
        <f>RTM_PXI!M26</f>
        <v>0</v>
      </c>
      <c r="AN26" s="34">
        <f>RTM_PXI!S26</f>
        <v>0</v>
      </c>
      <c r="AO26" s="148">
        <f>GDAM_IEX!M26</f>
        <v>0.35</v>
      </c>
      <c r="AP26" s="148">
        <f>GDAM_IEX!S26</f>
        <v>0</v>
      </c>
      <c r="AQ26" s="148">
        <f>GDAM_PXI!M26</f>
        <v>0</v>
      </c>
      <c r="AR26" s="148">
        <f>GDAM_PXI!S26</f>
        <v>0</v>
      </c>
      <c r="AS26">
        <f>HPX!M26</f>
        <v>0</v>
      </c>
      <c r="AT26">
        <f>HPX!S26</f>
        <v>0</v>
      </c>
    </row>
    <row r="27" spans="1:46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13.188000000000001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SUMPRODUCT(LTA!J27:AN27,LTA!J$101:AN$101,LTA!J$108:AN$108)</f>
        <v>0</v>
      </c>
      <c r="U27" s="37">
        <f>SUMPRODUCT(LTA!J27:AN27,LTA!J$102:AN$102,LTA!J$108:AN$108)</f>
        <v>0</v>
      </c>
      <c r="V27" s="66">
        <f>SUMPRODUCT(MTOA!B27:G27,MTOA!B$102:G$102,MTOA!B$108:G$108)</f>
        <v>0</v>
      </c>
      <c r="W27" s="66">
        <f>SUMPRODUCT(MTOA!B27:G27,MTOA!B$101:G$101,MTOA!B$108:G$108)</f>
        <v>0</v>
      </c>
      <c r="X27">
        <v>0</v>
      </c>
      <c r="Y27" s="34">
        <f>IEX!M27</f>
        <v>9.61</v>
      </c>
      <c r="Z27" s="34">
        <f>IEX!S27</f>
        <v>0</v>
      </c>
      <c r="AA27" s="75">
        <f>STOA!M27</f>
        <v>0</v>
      </c>
      <c r="AB27" s="75">
        <f>-STOA!S27</f>
        <v>0</v>
      </c>
      <c r="AC27">
        <f t="shared" si="0"/>
        <v>0.2060352</v>
      </c>
      <c r="AD27">
        <f t="shared" si="1"/>
        <v>24.321964800000003</v>
      </c>
      <c r="AE27">
        <v>0</v>
      </c>
      <c r="AF27" s="24"/>
      <c r="AG27">
        <f t="shared" si="2"/>
        <v>24.321964800000003</v>
      </c>
      <c r="AI27" s="34">
        <f>PXIL!M27</f>
        <v>0</v>
      </c>
      <c r="AJ27" s="34">
        <f>PXIL!S27</f>
        <v>0</v>
      </c>
      <c r="AK27" s="34">
        <f>RTM_IEX!M27</f>
        <v>1.73</v>
      </c>
      <c r="AL27" s="34">
        <f>RTM_IEX!S27</f>
        <v>0</v>
      </c>
      <c r="AM27" s="34">
        <f>RTM_PXI!M27</f>
        <v>0</v>
      </c>
      <c r="AN27" s="34">
        <f>RTM_PXI!S27</f>
        <v>0</v>
      </c>
      <c r="AO27" s="148">
        <f>GDAM_IEX!M27</f>
        <v>0</v>
      </c>
      <c r="AP27" s="148">
        <f>GDAM_IEX!S27</f>
        <v>0</v>
      </c>
      <c r="AQ27" s="148">
        <f>GDAM_PXI!M27</f>
        <v>0</v>
      </c>
      <c r="AR27" s="148">
        <f>GDAM_PXI!S27</f>
        <v>0</v>
      </c>
      <c r="AS27">
        <f>HPX!M27</f>
        <v>0</v>
      </c>
      <c r="AT27">
        <f>HPX!S27</f>
        <v>0</v>
      </c>
    </row>
    <row r="28" spans="1:46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13.188000000000001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SUMPRODUCT(LTA!J28:AN28,LTA!J$101:AN$101,LTA!J$108:AN$108)</f>
        <v>0</v>
      </c>
      <c r="U28" s="37">
        <f>SUMPRODUCT(LTA!J28:AN28,LTA!J$102:AN$102,LTA!J$108:AN$108)</f>
        <v>0</v>
      </c>
      <c r="V28" s="66">
        <f>SUMPRODUCT(MTOA!B28:G28,MTOA!B$102:G$102,MTOA!B$108:G$108)</f>
        <v>0</v>
      </c>
      <c r="W28" s="66">
        <f>SUMPRODUCT(MTOA!B28:G28,MTOA!B$101:G$101,MTOA!B$108:G$108)</f>
        <v>0</v>
      </c>
      <c r="X28">
        <v>0</v>
      </c>
      <c r="Y28" s="34">
        <f>IEX!M28</f>
        <v>9.61</v>
      </c>
      <c r="Z28" s="34">
        <f>IEX!S28</f>
        <v>0</v>
      </c>
      <c r="AA28" s="75">
        <f>STOA!M28</f>
        <v>0</v>
      </c>
      <c r="AB28" s="75">
        <f>-STOA!S28</f>
        <v>0</v>
      </c>
      <c r="AC28">
        <f t="shared" si="0"/>
        <v>0.2060352</v>
      </c>
      <c r="AD28">
        <f t="shared" si="1"/>
        <v>24.321964800000003</v>
      </c>
      <c r="AE28">
        <v>0</v>
      </c>
      <c r="AF28" s="24"/>
      <c r="AG28">
        <f t="shared" si="2"/>
        <v>24.321964800000003</v>
      </c>
      <c r="AI28" s="34">
        <f>PXIL!M28</f>
        <v>0</v>
      </c>
      <c r="AJ28" s="34">
        <f>PXIL!S28</f>
        <v>0</v>
      </c>
      <c r="AK28" s="34">
        <f>RTM_IEX!M28</f>
        <v>1.73</v>
      </c>
      <c r="AL28" s="34">
        <f>RTM_IEX!S28</f>
        <v>0</v>
      </c>
      <c r="AM28" s="34">
        <f>RTM_PXI!M28</f>
        <v>0</v>
      </c>
      <c r="AN28" s="34">
        <f>RTM_PXI!S28</f>
        <v>0</v>
      </c>
      <c r="AO28" s="148">
        <f>GDAM_IEX!M28</f>
        <v>0</v>
      </c>
      <c r="AP28" s="148">
        <f>GDAM_IEX!S28</f>
        <v>0</v>
      </c>
      <c r="AQ28" s="148">
        <f>GDAM_PXI!M28</f>
        <v>0</v>
      </c>
      <c r="AR28" s="148">
        <f>GDAM_PXI!S28</f>
        <v>0</v>
      </c>
      <c r="AS28">
        <f>HPX!M28</f>
        <v>0</v>
      </c>
      <c r="AT28">
        <f>HPX!S28</f>
        <v>0</v>
      </c>
    </row>
    <row r="29" spans="1:46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13.188000000000001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SUMPRODUCT(LTA!J29:AN29,LTA!J$101:AN$101,LTA!J$108:AN$108)</f>
        <v>0</v>
      </c>
      <c r="U29" s="37">
        <f>SUMPRODUCT(LTA!J29:AN29,LTA!J$102:AN$102,LTA!J$108:AN$108)</f>
        <v>0</v>
      </c>
      <c r="V29" s="66">
        <f>SUMPRODUCT(MTOA!B29:G29,MTOA!B$102:G$102,MTOA!B$108:G$108)</f>
        <v>0</v>
      </c>
      <c r="W29" s="66">
        <f>SUMPRODUCT(MTOA!B29:G29,MTOA!B$101:G$101,MTOA!B$108:G$108)</f>
        <v>0</v>
      </c>
      <c r="X29">
        <v>0</v>
      </c>
      <c r="Y29" s="34">
        <f>IEX!M29</f>
        <v>9.61</v>
      </c>
      <c r="Z29" s="34">
        <f>IEX!S29</f>
        <v>0</v>
      </c>
      <c r="AA29" s="75">
        <f>STOA!M29</f>
        <v>0</v>
      </c>
      <c r="AB29" s="75">
        <f>-STOA!S29</f>
        <v>0</v>
      </c>
      <c r="AC29">
        <f t="shared" si="0"/>
        <v>0.2060352</v>
      </c>
      <c r="AD29">
        <f t="shared" si="1"/>
        <v>24.321964800000003</v>
      </c>
      <c r="AE29">
        <v>0</v>
      </c>
      <c r="AF29" s="24"/>
      <c r="AG29">
        <f t="shared" si="2"/>
        <v>24.321964800000003</v>
      </c>
      <c r="AI29" s="34">
        <f>PXIL!M29</f>
        <v>0</v>
      </c>
      <c r="AJ29" s="34">
        <f>PXIL!S29</f>
        <v>0</v>
      </c>
      <c r="AK29" s="34">
        <f>RTM_IEX!M29</f>
        <v>1.73</v>
      </c>
      <c r="AL29" s="34">
        <f>RTM_IEX!S29</f>
        <v>0</v>
      </c>
      <c r="AM29" s="34">
        <f>RTM_PXI!M29</f>
        <v>0</v>
      </c>
      <c r="AN29" s="34">
        <f>RTM_PXI!S29</f>
        <v>0</v>
      </c>
      <c r="AO29" s="148">
        <f>GDAM_IEX!M29</f>
        <v>0</v>
      </c>
      <c r="AP29" s="148">
        <f>GDAM_IEX!S29</f>
        <v>0</v>
      </c>
      <c r="AQ29" s="148">
        <f>GDAM_PXI!M29</f>
        <v>0</v>
      </c>
      <c r="AR29" s="148">
        <f>GDAM_PXI!S29</f>
        <v>0</v>
      </c>
      <c r="AS29">
        <f>HPX!M29</f>
        <v>0</v>
      </c>
      <c r="AT29">
        <f>HPX!S29</f>
        <v>0</v>
      </c>
    </row>
    <row r="30" spans="1:46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13.188000000000001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SUMPRODUCT(LTA!J30:AN30,LTA!J$101:AN$101,LTA!J$108:AN$108)</f>
        <v>0</v>
      </c>
      <c r="U30" s="37">
        <f>SUMPRODUCT(LTA!J30:AN30,LTA!J$102:AN$102,LTA!J$108:AN$108)</f>
        <v>0</v>
      </c>
      <c r="V30" s="66">
        <f>SUMPRODUCT(MTOA!B30:G30,MTOA!B$102:G$102,MTOA!B$108:G$108)</f>
        <v>0</v>
      </c>
      <c r="W30" s="66">
        <f>SUMPRODUCT(MTOA!B30:G30,MTOA!B$101:G$101,MTOA!B$108:G$108)</f>
        <v>0</v>
      </c>
      <c r="X30">
        <v>0</v>
      </c>
      <c r="Y30" s="34">
        <f>IEX!M30</f>
        <v>9.61</v>
      </c>
      <c r="Z30" s="34">
        <f>IEX!S30</f>
        <v>0</v>
      </c>
      <c r="AA30" s="75">
        <f>STOA!M30</f>
        <v>0</v>
      </c>
      <c r="AB30" s="75">
        <f>-STOA!S30</f>
        <v>0</v>
      </c>
      <c r="AC30">
        <f t="shared" si="0"/>
        <v>0.2060352</v>
      </c>
      <c r="AD30">
        <f t="shared" si="1"/>
        <v>24.321964800000003</v>
      </c>
      <c r="AE30">
        <v>0</v>
      </c>
      <c r="AF30" s="24"/>
      <c r="AG30">
        <f t="shared" si="2"/>
        <v>24.321964800000003</v>
      </c>
      <c r="AI30" s="34">
        <f>PXIL!M30</f>
        <v>0</v>
      </c>
      <c r="AJ30" s="34">
        <f>PXIL!S30</f>
        <v>0</v>
      </c>
      <c r="AK30" s="34">
        <f>RTM_IEX!M30</f>
        <v>1.73</v>
      </c>
      <c r="AL30" s="34">
        <f>RTM_IEX!S30</f>
        <v>0</v>
      </c>
      <c r="AM30" s="34">
        <f>RTM_PXI!M30</f>
        <v>0</v>
      </c>
      <c r="AN30" s="34">
        <f>RTM_PXI!S30</f>
        <v>0</v>
      </c>
      <c r="AO30" s="148">
        <f>GDAM_IEX!M30</f>
        <v>0</v>
      </c>
      <c r="AP30" s="148">
        <f>GDAM_IEX!S30</f>
        <v>0</v>
      </c>
      <c r="AQ30" s="148">
        <f>GDAM_PXI!M30</f>
        <v>0</v>
      </c>
      <c r="AR30" s="148">
        <f>GDAM_PXI!S30</f>
        <v>0</v>
      </c>
      <c r="AS30">
        <f>HPX!M30</f>
        <v>0</v>
      </c>
      <c r="AT30">
        <f>HPX!S30</f>
        <v>0</v>
      </c>
    </row>
    <row r="31" spans="1:46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13.188000000000001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SUMPRODUCT(LTA!J31:AN31,LTA!J$101:AN$101,LTA!J$108:AN$108)</f>
        <v>0</v>
      </c>
      <c r="U31" s="37">
        <f>SUMPRODUCT(LTA!J31:AN31,LTA!J$102:AN$102,LTA!J$108:AN$108)</f>
        <v>0</v>
      </c>
      <c r="V31" s="66">
        <f>SUMPRODUCT(MTOA!B31:G31,MTOA!B$102:G$102,MTOA!B$108:G$108)</f>
        <v>0</v>
      </c>
      <c r="W31" s="66">
        <f>SUMPRODUCT(MTOA!B31:G31,MTOA!B$101:G$101,MTOA!B$108:G$108)</f>
        <v>0</v>
      </c>
      <c r="X31">
        <v>0</v>
      </c>
      <c r="Y31" s="34">
        <f>IEX!M31</f>
        <v>9.61</v>
      </c>
      <c r="Z31" s="34">
        <f>IEX!S31</f>
        <v>0</v>
      </c>
      <c r="AA31" s="75">
        <f>STOA!M31</f>
        <v>0</v>
      </c>
      <c r="AB31" s="75">
        <f>-STOA!S31</f>
        <v>0</v>
      </c>
      <c r="AC31">
        <f t="shared" si="0"/>
        <v>0.19150320000000001</v>
      </c>
      <c r="AD31">
        <f t="shared" si="1"/>
        <v>22.606496800000002</v>
      </c>
      <c r="AE31">
        <v>0</v>
      </c>
      <c r="AF31" s="24"/>
      <c r="AG31">
        <f t="shared" si="2"/>
        <v>22.606496800000002</v>
      </c>
      <c r="AI31" s="34">
        <f>PXIL!M31</f>
        <v>0</v>
      </c>
      <c r="AJ31" s="34">
        <f>PXIL!S31</f>
        <v>0</v>
      </c>
      <c r="AK31" s="34">
        <f>RTM_IEX!M31</f>
        <v>0</v>
      </c>
      <c r="AL31" s="34">
        <f>RTM_IEX!S31</f>
        <v>0</v>
      </c>
      <c r="AM31" s="34">
        <f>RTM_PXI!M31</f>
        <v>0</v>
      </c>
      <c r="AN31" s="34">
        <f>RTM_PXI!S31</f>
        <v>0</v>
      </c>
      <c r="AO31" s="148">
        <f>GDAM_IEX!M31</f>
        <v>0</v>
      </c>
      <c r="AP31" s="148">
        <f>GDAM_IEX!S31</f>
        <v>0</v>
      </c>
      <c r="AQ31" s="148">
        <f>GDAM_PXI!M31</f>
        <v>0</v>
      </c>
      <c r="AR31" s="148">
        <f>GDAM_PXI!S31</f>
        <v>0</v>
      </c>
      <c r="AS31">
        <f>HPX!M31</f>
        <v>0</v>
      </c>
      <c r="AT31">
        <f>HPX!S31</f>
        <v>0</v>
      </c>
    </row>
    <row r="32" spans="1:46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13.188000000000001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SUMPRODUCT(LTA!J32:AN32,LTA!J$101:AN$101,LTA!J$108:AN$108)</f>
        <v>0</v>
      </c>
      <c r="U32" s="37">
        <f>SUMPRODUCT(LTA!J32:AN32,LTA!J$102:AN$102,LTA!J$108:AN$108)</f>
        <v>0</v>
      </c>
      <c r="V32" s="66">
        <f>SUMPRODUCT(MTOA!B32:G32,MTOA!B$102:G$102,MTOA!B$108:G$108)</f>
        <v>0</v>
      </c>
      <c r="W32" s="66">
        <f>SUMPRODUCT(MTOA!B32:G32,MTOA!B$101:G$101,MTOA!B$108:G$108)</f>
        <v>0</v>
      </c>
      <c r="X32">
        <v>0</v>
      </c>
      <c r="Y32" s="34">
        <f>IEX!M32</f>
        <v>9.61</v>
      </c>
      <c r="Z32" s="34">
        <f>IEX!S32</f>
        <v>0</v>
      </c>
      <c r="AA32" s="75">
        <f>STOA!M32</f>
        <v>0</v>
      </c>
      <c r="AB32" s="75">
        <f>-STOA!S32</f>
        <v>0</v>
      </c>
      <c r="AC32">
        <f t="shared" si="0"/>
        <v>0.19150320000000001</v>
      </c>
      <c r="AD32">
        <f t="shared" si="1"/>
        <v>22.606496800000002</v>
      </c>
      <c r="AE32">
        <v>0</v>
      </c>
      <c r="AF32" s="24"/>
      <c r="AG32">
        <f t="shared" si="2"/>
        <v>22.606496800000002</v>
      </c>
      <c r="AI32" s="34">
        <f>PXIL!M32</f>
        <v>0</v>
      </c>
      <c r="AJ32" s="34">
        <f>PXIL!S32</f>
        <v>0</v>
      </c>
      <c r="AK32" s="34">
        <f>RTM_IEX!M32</f>
        <v>0</v>
      </c>
      <c r="AL32" s="34">
        <f>RTM_IEX!S32</f>
        <v>0</v>
      </c>
      <c r="AM32" s="34">
        <f>RTM_PXI!M32</f>
        <v>0</v>
      </c>
      <c r="AN32" s="34">
        <f>RTM_PXI!S32</f>
        <v>0</v>
      </c>
      <c r="AO32" s="148">
        <f>GDAM_IEX!M32</f>
        <v>0</v>
      </c>
      <c r="AP32" s="148">
        <f>GDAM_IEX!S32</f>
        <v>0</v>
      </c>
      <c r="AQ32" s="148">
        <f>GDAM_PXI!M32</f>
        <v>0</v>
      </c>
      <c r="AR32" s="148">
        <f>GDAM_PXI!S32</f>
        <v>0</v>
      </c>
      <c r="AS32">
        <f>HPX!M32</f>
        <v>0</v>
      </c>
      <c r="AT32">
        <f>HPX!S32</f>
        <v>0</v>
      </c>
    </row>
    <row r="33" spans="1:46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13.188000000000001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SUMPRODUCT(LTA!J33:AN33,LTA!J$101:AN$101,LTA!J$108:AN$108)</f>
        <v>0</v>
      </c>
      <c r="U33" s="37">
        <f>SUMPRODUCT(LTA!J33:AN33,LTA!J$102:AN$102,LTA!J$108:AN$108)</f>
        <v>0</v>
      </c>
      <c r="V33" s="66">
        <f>SUMPRODUCT(MTOA!B33:G33,MTOA!B$102:G$102,MTOA!B$108:G$108)</f>
        <v>0</v>
      </c>
      <c r="W33" s="66">
        <f>SUMPRODUCT(MTOA!B33:G33,MTOA!B$101:G$101,MTOA!B$108:G$108)</f>
        <v>0</v>
      </c>
      <c r="X33">
        <v>0</v>
      </c>
      <c r="Y33" s="34">
        <f>IEX!M33</f>
        <v>9.61</v>
      </c>
      <c r="Z33" s="34">
        <f>IEX!S33</f>
        <v>0</v>
      </c>
      <c r="AA33" s="75">
        <f>STOA!M33</f>
        <v>0</v>
      </c>
      <c r="AB33" s="75">
        <f>-STOA!S33</f>
        <v>0</v>
      </c>
      <c r="AC33">
        <f t="shared" si="0"/>
        <v>0.19150320000000001</v>
      </c>
      <c r="AD33">
        <f t="shared" si="1"/>
        <v>22.606496800000002</v>
      </c>
      <c r="AE33">
        <v>0</v>
      </c>
      <c r="AF33" s="24"/>
      <c r="AG33">
        <f t="shared" si="2"/>
        <v>22.606496800000002</v>
      </c>
      <c r="AI33" s="34">
        <f>PXIL!M33</f>
        <v>0</v>
      </c>
      <c r="AJ33" s="34">
        <f>PXIL!S33</f>
        <v>0</v>
      </c>
      <c r="AK33" s="34">
        <f>RTM_IEX!M33</f>
        <v>0</v>
      </c>
      <c r="AL33" s="34">
        <f>RTM_IEX!S33</f>
        <v>0</v>
      </c>
      <c r="AM33" s="34">
        <f>RTM_PXI!M33</f>
        <v>0</v>
      </c>
      <c r="AN33" s="34">
        <f>RTM_PXI!S33</f>
        <v>0</v>
      </c>
      <c r="AO33" s="148">
        <f>GDAM_IEX!M33</f>
        <v>0</v>
      </c>
      <c r="AP33" s="148">
        <f>GDAM_IEX!S33</f>
        <v>0</v>
      </c>
      <c r="AQ33" s="148">
        <f>GDAM_PXI!M33</f>
        <v>0</v>
      </c>
      <c r="AR33" s="148">
        <f>GDAM_PXI!S33</f>
        <v>0</v>
      </c>
      <c r="AS33">
        <f>HPX!M33</f>
        <v>0</v>
      </c>
      <c r="AT33">
        <f>HPX!S33</f>
        <v>0</v>
      </c>
    </row>
    <row r="34" spans="1:46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13.188000000000001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SUMPRODUCT(LTA!J34:AN34,LTA!J$101:AN$101,LTA!J$108:AN$108)</f>
        <v>0</v>
      </c>
      <c r="U34" s="37">
        <f>SUMPRODUCT(LTA!J34:AN34,LTA!J$102:AN$102,LTA!J$108:AN$108)</f>
        <v>0</v>
      </c>
      <c r="V34" s="66">
        <f>SUMPRODUCT(MTOA!B34:G34,MTOA!B$102:G$102,MTOA!B$108:G$108)</f>
        <v>0</v>
      </c>
      <c r="W34" s="66">
        <f>SUMPRODUCT(MTOA!B34:G34,MTOA!B$101:G$101,MTOA!B$108:G$108)</f>
        <v>0</v>
      </c>
      <c r="X34">
        <v>0</v>
      </c>
      <c r="Y34" s="34">
        <f>IEX!M34</f>
        <v>5.77</v>
      </c>
      <c r="Z34" s="34">
        <f>IEX!S34</f>
        <v>0</v>
      </c>
      <c r="AA34" s="75">
        <f>STOA!M34</f>
        <v>0</v>
      </c>
      <c r="AB34" s="75">
        <f>-STOA!S34</f>
        <v>0</v>
      </c>
      <c r="AC34">
        <f t="shared" si="0"/>
        <v>0.15924719999999998</v>
      </c>
      <c r="AD34">
        <f t="shared" si="1"/>
        <v>18.798752799999999</v>
      </c>
      <c r="AE34">
        <v>0</v>
      </c>
      <c r="AF34" s="24"/>
      <c r="AG34">
        <f t="shared" si="2"/>
        <v>18.798752799999999</v>
      </c>
      <c r="AI34" s="34">
        <f>PXIL!M34</f>
        <v>0</v>
      </c>
      <c r="AJ34" s="34">
        <f>PXIL!S34</f>
        <v>0</v>
      </c>
      <c r="AK34" s="34">
        <f>RTM_IEX!M34</f>
        <v>0</v>
      </c>
      <c r="AL34" s="34">
        <f>RTM_IEX!S34</f>
        <v>0</v>
      </c>
      <c r="AM34" s="34">
        <f>RTM_PXI!M34</f>
        <v>0</v>
      </c>
      <c r="AN34" s="34">
        <f>RTM_PXI!S34</f>
        <v>0</v>
      </c>
      <c r="AO34" s="148">
        <f>GDAM_IEX!M34</f>
        <v>0</v>
      </c>
      <c r="AP34" s="148">
        <f>GDAM_IEX!S34</f>
        <v>0</v>
      </c>
      <c r="AQ34" s="148">
        <f>GDAM_PXI!M34</f>
        <v>0</v>
      </c>
      <c r="AR34" s="148">
        <f>GDAM_PXI!S34</f>
        <v>0</v>
      </c>
      <c r="AS34">
        <f>HPX!M34</f>
        <v>0</v>
      </c>
      <c r="AT34">
        <f>HPX!S34</f>
        <v>0</v>
      </c>
    </row>
    <row r="35" spans="1:46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13.188000000000001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SUMPRODUCT(LTA!J35:AN35,LTA!J$101:AN$101,LTA!J$108:AN$108)</f>
        <v>0</v>
      </c>
      <c r="U35" s="37">
        <f>SUMPRODUCT(LTA!J35:AN35,LTA!J$102:AN$102,LTA!J$108:AN$108)</f>
        <v>0</v>
      </c>
      <c r="V35" s="66">
        <f>SUMPRODUCT(MTOA!B35:G35,MTOA!B$102:G$102,MTOA!B$108:G$108)</f>
        <v>0</v>
      </c>
      <c r="W35" s="66">
        <f>SUMPRODUCT(MTOA!B35:G35,MTOA!B$101:G$101,MTOA!B$108:G$108)</f>
        <v>0</v>
      </c>
      <c r="X35">
        <v>0</v>
      </c>
      <c r="Y35" s="34">
        <f>IEX!M35</f>
        <v>8.56</v>
      </c>
      <c r="Z35" s="34">
        <f>IEX!S35</f>
        <v>0</v>
      </c>
      <c r="AA35" s="75">
        <f>STOA!M35</f>
        <v>0</v>
      </c>
      <c r="AB35" s="75">
        <f>-STOA!S35</f>
        <v>0</v>
      </c>
      <c r="AC35">
        <f t="shared" si="0"/>
        <v>0.18268319999999999</v>
      </c>
      <c r="AD35">
        <f t="shared" si="1"/>
        <v>21.565316800000002</v>
      </c>
      <c r="AE35">
        <v>0</v>
      </c>
      <c r="AF35" s="24"/>
      <c r="AG35">
        <f t="shared" si="2"/>
        <v>21.565316800000002</v>
      </c>
      <c r="AI35" s="34">
        <f>PXIL!M35</f>
        <v>0</v>
      </c>
      <c r="AJ35" s="34">
        <f>PXIL!S35</f>
        <v>0</v>
      </c>
      <c r="AK35" s="34">
        <f>RTM_IEX!M35</f>
        <v>0</v>
      </c>
      <c r="AL35" s="34">
        <f>RTM_IEX!S35</f>
        <v>0</v>
      </c>
      <c r="AM35" s="34">
        <f>RTM_PXI!M35</f>
        <v>0</v>
      </c>
      <c r="AN35" s="34">
        <f>RTM_PXI!S35</f>
        <v>0</v>
      </c>
      <c r="AO35" s="148">
        <f>GDAM_IEX!M35</f>
        <v>0</v>
      </c>
      <c r="AP35" s="148">
        <f>GDAM_IEX!S35</f>
        <v>0</v>
      </c>
      <c r="AQ35" s="148">
        <f>GDAM_PXI!M35</f>
        <v>0</v>
      </c>
      <c r="AR35" s="148">
        <f>GDAM_PXI!S35</f>
        <v>0</v>
      </c>
      <c r="AS35">
        <f>HPX!M35</f>
        <v>0</v>
      </c>
      <c r="AT35">
        <f>HPX!S35</f>
        <v>0</v>
      </c>
    </row>
    <row r="36" spans="1:46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13.188000000000001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SUMPRODUCT(LTA!J36:AN36,LTA!J$101:AN$101,LTA!J$108:AN$108)</f>
        <v>0</v>
      </c>
      <c r="U36" s="37">
        <f>SUMPRODUCT(LTA!J36:AN36,LTA!J$102:AN$102,LTA!J$108:AN$108)</f>
        <v>0</v>
      </c>
      <c r="V36" s="66">
        <f>SUMPRODUCT(MTOA!B36:G36,MTOA!B$102:G$102,MTOA!B$108:G$108)</f>
        <v>0</v>
      </c>
      <c r="W36" s="66">
        <f>SUMPRODUCT(MTOA!B36:G36,MTOA!B$101:G$101,MTOA!B$108:G$108)</f>
        <v>0</v>
      </c>
      <c r="X36">
        <v>0</v>
      </c>
      <c r="Y36" s="34">
        <f>IEX!M36</f>
        <v>8.84</v>
      </c>
      <c r="Z36" s="34">
        <f>IEX!S36</f>
        <v>0</v>
      </c>
      <c r="AA36" s="75">
        <f>STOA!M36</f>
        <v>0</v>
      </c>
      <c r="AB36" s="75">
        <f>-STOA!S36</f>
        <v>0</v>
      </c>
      <c r="AC36">
        <f t="shared" si="0"/>
        <v>0.18503519999999998</v>
      </c>
      <c r="AD36">
        <f t="shared" si="1"/>
        <v>21.842964799999997</v>
      </c>
      <c r="AE36">
        <v>0</v>
      </c>
      <c r="AF36" s="24"/>
      <c r="AG36">
        <f t="shared" si="2"/>
        <v>21.842964799999997</v>
      </c>
      <c r="AI36" s="34">
        <f>PXIL!M36</f>
        <v>0</v>
      </c>
      <c r="AJ36" s="34">
        <f>PXIL!S36</f>
        <v>0</v>
      </c>
      <c r="AK36" s="34">
        <f>RTM_IEX!M36</f>
        <v>0</v>
      </c>
      <c r="AL36" s="34">
        <f>RTM_IEX!S36</f>
        <v>0</v>
      </c>
      <c r="AM36" s="34">
        <f>RTM_PXI!M36</f>
        <v>0</v>
      </c>
      <c r="AN36" s="34">
        <f>RTM_PXI!S36</f>
        <v>0</v>
      </c>
      <c r="AO36" s="148">
        <f>GDAM_IEX!M36</f>
        <v>0</v>
      </c>
      <c r="AP36" s="148">
        <f>GDAM_IEX!S36</f>
        <v>0</v>
      </c>
      <c r="AQ36" s="148">
        <f>GDAM_PXI!M36</f>
        <v>0</v>
      </c>
      <c r="AR36" s="148">
        <f>GDAM_PXI!S36</f>
        <v>0</v>
      </c>
      <c r="AS36">
        <f>HPX!M36</f>
        <v>0</v>
      </c>
      <c r="AT36">
        <f>HPX!S36</f>
        <v>0</v>
      </c>
    </row>
    <row r="37" spans="1:46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13.188000000000001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SUMPRODUCT(LTA!J37:AN37,LTA!J$101:AN$101,LTA!J$108:AN$108)</f>
        <v>0</v>
      </c>
      <c r="U37" s="37">
        <f>SUMPRODUCT(LTA!J37:AN37,LTA!J$102:AN$102,LTA!J$108:AN$108)</f>
        <v>0</v>
      </c>
      <c r="V37" s="66">
        <f>SUMPRODUCT(MTOA!B37:G37,MTOA!B$102:G$102,MTOA!B$108:G$108)</f>
        <v>0</v>
      </c>
      <c r="W37" s="66">
        <f>SUMPRODUCT(MTOA!B37:G37,MTOA!B$101:G$101,MTOA!B$108:G$108)</f>
        <v>0</v>
      </c>
      <c r="X37">
        <v>0</v>
      </c>
      <c r="Y37" s="34">
        <f>IEX!M37</f>
        <v>8.17</v>
      </c>
      <c r="Z37" s="34">
        <f>IEX!S37</f>
        <v>0</v>
      </c>
      <c r="AA37" s="75">
        <f>STOA!M37</f>
        <v>0</v>
      </c>
      <c r="AB37" s="75">
        <f>-STOA!S37</f>
        <v>0</v>
      </c>
      <c r="AC37">
        <f t="shared" si="0"/>
        <v>0.17940719999999999</v>
      </c>
      <c r="AD37">
        <f t="shared" si="1"/>
        <v>21.178592800000001</v>
      </c>
      <c r="AE37">
        <v>0</v>
      </c>
      <c r="AF37" s="24"/>
      <c r="AG37">
        <f t="shared" si="2"/>
        <v>21.178592800000001</v>
      </c>
      <c r="AI37" s="34">
        <f>PXIL!M37</f>
        <v>0</v>
      </c>
      <c r="AJ37" s="34">
        <f>PXIL!S37</f>
        <v>0</v>
      </c>
      <c r="AK37" s="34">
        <f>RTM_IEX!M37</f>
        <v>0</v>
      </c>
      <c r="AL37" s="34">
        <f>RTM_IEX!S37</f>
        <v>0</v>
      </c>
      <c r="AM37" s="34">
        <f>RTM_PXI!M37</f>
        <v>0</v>
      </c>
      <c r="AN37" s="34">
        <f>RTM_PXI!S37</f>
        <v>0</v>
      </c>
      <c r="AO37" s="148">
        <f>GDAM_IEX!M37</f>
        <v>0</v>
      </c>
      <c r="AP37" s="148">
        <f>GDAM_IEX!S37</f>
        <v>0</v>
      </c>
      <c r="AQ37" s="148">
        <f>GDAM_PXI!M37</f>
        <v>0</v>
      </c>
      <c r="AR37" s="148">
        <f>GDAM_PXI!S37</f>
        <v>0</v>
      </c>
      <c r="AS37">
        <f>HPX!M37</f>
        <v>0</v>
      </c>
      <c r="AT37">
        <f>HPX!S37</f>
        <v>0</v>
      </c>
    </row>
    <row r="38" spans="1:46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13.188000000000001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SUMPRODUCT(LTA!J38:AN38,LTA!J$101:AN$101,LTA!J$108:AN$108)</f>
        <v>0</v>
      </c>
      <c r="U38" s="37">
        <f>SUMPRODUCT(LTA!J38:AN38,LTA!J$102:AN$102,LTA!J$108:AN$108)</f>
        <v>0</v>
      </c>
      <c r="V38" s="66">
        <f>SUMPRODUCT(MTOA!B38:G38,MTOA!B$102:G$102,MTOA!B$108:G$108)</f>
        <v>0</v>
      </c>
      <c r="W38" s="66">
        <f>SUMPRODUCT(MTOA!B38:G38,MTOA!B$101:G$101,MTOA!B$108:G$108)</f>
        <v>0</v>
      </c>
      <c r="X38">
        <v>0</v>
      </c>
      <c r="Y38" s="34">
        <f>IEX!M38</f>
        <v>9.61</v>
      </c>
      <c r="Z38" s="34">
        <f>IEX!S38</f>
        <v>0</v>
      </c>
      <c r="AA38" s="75">
        <f>STOA!M38</f>
        <v>0</v>
      </c>
      <c r="AB38" s="75">
        <f>-STOA!S38</f>
        <v>0</v>
      </c>
      <c r="AC38">
        <f t="shared" si="0"/>
        <v>0.19150320000000001</v>
      </c>
      <c r="AD38">
        <f t="shared" si="1"/>
        <v>22.606496800000002</v>
      </c>
      <c r="AE38">
        <v>0</v>
      </c>
      <c r="AF38" s="24"/>
      <c r="AG38">
        <f t="shared" si="2"/>
        <v>22.606496800000002</v>
      </c>
      <c r="AI38" s="34">
        <f>PXIL!M38</f>
        <v>0</v>
      </c>
      <c r="AJ38" s="34">
        <f>PXIL!S38</f>
        <v>0</v>
      </c>
      <c r="AK38" s="34">
        <f>RTM_IEX!M38</f>
        <v>0</v>
      </c>
      <c r="AL38" s="34">
        <f>RTM_IEX!S38</f>
        <v>0</v>
      </c>
      <c r="AM38" s="34">
        <f>RTM_PXI!M38</f>
        <v>0</v>
      </c>
      <c r="AN38" s="34">
        <f>RTM_PXI!S38</f>
        <v>0</v>
      </c>
      <c r="AO38" s="148">
        <f>GDAM_IEX!M38</f>
        <v>0</v>
      </c>
      <c r="AP38" s="148">
        <f>GDAM_IEX!S38</f>
        <v>0</v>
      </c>
      <c r="AQ38" s="148">
        <f>GDAM_PXI!M38</f>
        <v>0</v>
      </c>
      <c r="AR38" s="148">
        <f>GDAM_PXI!S38</f>
        <v>0</v>
      </c>
      <c r="AS38">
        <f>HPX!M38</f>
        <v>0</v>
      </c>
      <c r="AT38">
        <f>HPX!S38</f>
        <v>0</v>
      </c>
    </row>
    <row r="39" spans="1:46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13.188000000000001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SUMPRODUCT(LTA!J39:AN39,LTA!J$101:AN$101,LTA!J$108:AN$108)</f>
        <v>0</v>
      </c>
      <c r="U39" s="37">
        <f>SUMPRODUCT(LTA!J39:AN39,LTA!J$102:AN$102,LTA!J$108:AN$108)</f>
        <v>0</v>
      </c>
      <c r="V39" s="66">
        <f>SUMPRODUCT(MTOA!B39:G39,MTOA!B$102:G$102,MTOA!B$108:G$108)</f>
        <v>0</v>
      </c>
      <c r="W39" s="66">
        <f>SUMPRODUCT(MTOA!B39:G39,MTOA!B$101:G$101,MTOA!B$108:G$108)</f>
        <v>0</v>
      </c>
      <c r="X39">
        <v>0</v>
      </c>
      <c r="Y39" s="34">
        <f>IEX!M39</f>
        <v>9.61</v>
      </c>
      <c r="Z39" s="34">
        <f>IEX!S39</f>
        <v>0</v>
      </c>
      <c r="AA39" s="75">
        <f>STOA!M39</f>
        <v>0</v>
      </c>
      <c r="AB39" s="75">
        <f>-STOA!S39</f>
        <v>0</v>
      </c>
      <c r="AC39">
        <f t="shared" si="0"/>
        <v>0.19150320000000001</v>
      </c>
      <c r="AD39">
        <f t="shared" si="1"/>
        <v>22.606496800000002</v>
      </c>
      <c r="AE39">
        <v>0</v>
      </c>
      <c r="AF39" s="24"/>
      <c r="AG39">
        <f t="shared" si="2"/>
        <v>22.606496800000002</v>
      </c>
      <c r="AI39" s="34">
        <f>PXIL!M39</f>
        <v>0</v>
      </c>
      <c r="AJ39" s="34">
        <f>PXIL!S39</f>
        <v>0</v>
      </c>
      <c r="AK39" s="34">
        <f>RTM_IEX!M39</f>
        <v>0</v>
      </c>
      <c r="AL39" s="34">
        <f>RTM_IEX!S39</f>
        <v>0</v>
      </c>
      <c r="AM39" s="34">
        <f>RTM_PXI!M39</f>
        <v>0</v>
      </c>
      <c r="AN39" s="34">
        <f>RTM_PXI!S39</f>
        <v>0</v>
      </c>
      <c r="AO39" s="148">
        <f>GDAM_IEX!M39</f>
        <v>0</v>
      </c>
      <c r="AP39" s="148">
        <f>GDAM_IEX!S39</f>
        <v>0</v>
      </c>
      <c r="AQ39" s="148">
        <f>GDAM_PXI!M39</f>
        <v>0</v>
      </c>
      <c r="AR39" s="148">
        <f>GDAM_PXI!S39</f>
        <v>0</v>
      </c>
      <c r="AS39">
        <f>HPX!M39</f>
        <v>0</v>
      </c>
      <c r="AT39">
        <f>HPX!S39</f>
        <v>0</v>
      </c>
    </row>
    <row r="40" spans="1:46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13.188000000000001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SUMPRODUCT(LTA!J40:AN40,LTA!J$101:AN$101,LTA!J$108:AN$108)</f>
        <v>0</v>
      </c>
      <c r="U40" s="37">
        <f>SUMPRODUCT(LTA!J40:AN40,LTA!J$102:AN$102,LTA!J$108:AN$108)</f>
        <v>0</v>
      </c>
      <c r="V40" s="66">
        <f>SUMPRODUCT(MTOA!B40:G40,MTOA!B$102:G$102,MTOA!B$108:G$108)</f>
        <v>0</v>
      </c>
      <c r="W40" s="66">
        <f>SUMPRODUCT(MTOA!B40:G40,MTOA!B$101:G$101,MTOA!B$108:G$108)</f>
        <v>0</v>
      </c>
      <c r="X40">
        <v>0</v>
      </c>
      <c r="Y40" s="34">
        <f>IEX!M40</f>
        <v>9.61</v>
      </c>
      <c r="Z40" s="34">
        <f>IEX!S40</f>
        <v>0</v>
      </c>
      <c r="AA40" s="75">
        <f>STOA!M40</f>
        <v>0</v>
      </c>
      <c r="AB40" s="75">
        <f>-STOA!S40</f>
        <v>0</v>
      </c>
      <c r="AC40">
        <f t="shared" si="0"/>
        <v>0.19150320000000001</v>
      </c>
      <c r="AD40">
        <f t="shared" si="1"/>
        <v>22.606496800000002</v>
      </c>
      <c r="AE40">
        <v>0</v>
      </c>
      <c r="AF40" s="24"/>
      <c r="AG40">
        <f t="shared" si="2"/>
        <v>22.606496800000002</v>
      </c>
      <c r="AI40" s="34">
        <f>PXIL!M40</f>
        <v>0</v>
      </c>
      <c r="AJ40" s="34">
        <f>PXIL!S40</f>
        <v>0</v>
      </c>
      <c r="AK40" s="34">
        <f>RTM_IEX!M40</f>
        <v>0</v>
      </c>
      <c r="AL40" s="34">
        <f>RTM_IEX!S40</f>
        <v>0</v>
      </c>
      <c r="AM40" s="34">
        <f>RTM_PXI!M40</f>
        <v>0</v>
      </c>
      <c r="AN40" s="34">
        <f>RTM_PXI!S40</f>
        <v>0</v>
      </c>
      <c r="AO40" s="148">
        <f>GDAM_IEX!M40</f>
        <v>0</v>
      </c>
      <c r="AP40" s="148">
        <f>GDAM_IEX!S40</f>
        <v>0</v>
      </c>
      <c r="AQ40" s="148">
        <f>GDAM_PXI!M40</f>
        <v>0</v>
      </c>
      <c r="AR40" s="148">
        <f>GDAM_PXI!S40</f>
        <v>0</v>
      </c>
      <c r="AS40">
        <f>HPX!M40</f>
        <v>0</v>
      </c>
      <c r="AT40">
        <f>HPX!S40</f>
        <v>0</v>
      </c>
    </row>
    <row r="41" spans="1:46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15.00135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SUMPRODUCT(LTA!J41:AN41,LTA!J$101:AN$101,LTA!J$108:AN$108)</f>
        <v>0</v>
      </c>
      <c r="U41" s="37">
        <f>SUMPRODUCT(LTA!J41:AN41,LTA!J$102:AN$102,LTA!J$108:AN$108)</f>
        <v>0</v>
      </c>
      <c r="V41" s="66">
        <f>SUMPRODUCT(MTOA!B41:G41,MTOA!B$102:G$102,MTOA!B$108:G$108)</f>
        <v>0</v>
      </c>
      <c r="W41" s="66">
        <f>SUMPRODUCT(MTOA!B41:G41,MTOA!B$101:G$101,MTOA!B$108:G$108)</f>
        <v>0</v>
      </c>
      <c r="X41">
        <v>0</v>
      </c>
      <c r="Y41" s="34">
        <f>IEX!M41</f>
        <v>9.61</v>
      </c>
      <c r="Z41" s="34">
        <f>IEX!S41</f>
        <v>0</v>
      </c>
      <c r="AA41" s="75">
        <f>STOA!M41</f>
        <v>0</v>
      </c>
      <c r="AB41" s="75">
        <f>-STOA!S41</f>
        <v>0</v>
      </c>
      <c r="AC41">
        <f t="shared" si="0"/>
        <v>0.20673533999999999</v>
      </c>
      <c r="AD41">
        <f t="shared" si="1"/>
        <v>24.40461466</v>
      </c>
      <c r="AE41">
        <v>0</v>
      </c>
      <c r="AF41" s="24"/>
      <c r="AG41">
        <f t="shared" si="2"/>
        <v>24.40461466</v>
      </c>
      <c r="AI41" s="34">
        <f>PXIL!M41</f>
        <v>0</v>
      </c>
      <c r="AJ41" s="34">
        <f>PXIL!S41</f>
        <v>0</v>
      </c>
      <c r="AK41" s="34">
        <f>RTM_IEX!M41</f>
        <v>0</v>
      </c>
      <c r="AL41" s="34">
        <f>RTM_IEX!S41</f>
        <v>0</v>
      </c>
      <c r="AM41" s="34">
        <f>RTM_PXI!M41</f>
        <v>0</v>
      </c>
      <c r="AN41" s="34">
        <f>RTM_PXI!S41</f>
        <v>0</v>
      </c>
      <c r="AO41" s="148">
        <f>GDAM_IEX!M41</f>
        <v>0</v>
      </c>
      <c r="AP41" s="148">
        <f>GDAM_IEX!S41</f>
        <v>0</v>
      </c>
      <c r="AQ41" s="148">
        <f>GDAM_PXI!M41</f>
        <v>0</v>
      </c>
      <c r="AR41" s="148">
        <f>GDAM_PXI!S41</f>
        <v>0</v>
      </c>
      <c r="AS41">
        <f>HPX!M41</f>
        <v>0</v>
      </c>
      <c r="AT41">
        <f>HPX!S41</f>
        <v>0</v>
      </c>
    </row>
    <row r="42" spans="1:46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15.00135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SUMPRODUCT(LTA!J42:AN42,LTA!J$101:AN$101,LTA!J$108:AN$108)</f>
        <v>0</v>
      </c>
      <c r="U42" s="37">
        <f>SUMPRODUCT(LTA!J42:AN42,LTA!J$102:AN$102,LTA!J$108:AN$108)</f>
        <v>0</v>
      </c>
      <c r="V42" s="66">
        <f>SUMPRODUCT(MTOA!B42:G42,MTOA!B$102:G$102,MTOA!B$108:G$108)</f>
        <v>0</v>
      </c>
      <c r="W42" s="66">
        <f>SUMPRODUCT(MTOA!B42:G42,MTOA!B$101:G$101,MTOA!B$108:G$108)</f>
        <v>0</v>
      </c>
      <c r="X42">
        <v>0</v>
      </c>
      <c r="Y42" s="34">
        <f>IEX!M42</f>
        <v>9.6199999999999992</v>
      </c>
      <c r="Z42" s="34">
        <f>IEX!S42</f>
        <v>0</v>
      </c>
      <c r="AA42" s="75">
        <f>STOA!M42</f>
        <v>0</v>
      </c>
      <c r="AB42" s="75">
        <f>-STOA!S42</f>
        <v>0</v>
      </c>
      <c r="AC42">
        <f t="shared" si="0"/>
        <v>0.20681933999999999</v>
      </c>
      <c r="AD42">
        <f t="shared" si="1"/>
        <v>24.41453066</v>
      </c>
      <c r="AE42">
        <v>0</v>
      </c>
      <c r="AF42" s="24"/>
      <c r="AG42">
        <f t="shared" si="2"/>
        <v>24.41453066</v>
      </c>
      <c r="AI42" s="34">
        <f>PXIL!M42</f>
        <v>0</v>
      </c>
      <c r="AJ42" s="34">
        <f>PXIL!S42</f>
        <v>0</v>
      </c>
      <c r="AK42" s="34">
        <f>RTM_IEX!M42</f>
        <v>0</v>
      </c>
      <c r="AL42" s="34">
        <f>RTM_IEX!S42</f>
        <v>0</v>
      </c>
      <c r="AM42" s="34">
        <f>RTM_PXI!M42</f>
        <v>0</v>
      </c>
      <c r="AN42" s="34">
        <f>RTM_PXI!S42</f>
        <v>0</v>
      </c>
      <c r="AO42" s="148">
        <f>GDAM_IEX!M42</f>
        <v>0</v>
      </c>
      <c r="AP42" s="148">
        <f>GDAM_IEX!S42</f>
        <v>0</v>
      </c>
      <c r="AQ42" s="148">
        <f>GDAM_PXI!M42</f>
        <v>0</v>
      </c>
      <c r="AR42" s="148">
        <f>GDAM_PXI!S42</f>
        <v>0</v>
      </c>
      <c r="AS42">
        <f>HPX!M42</f>
        <v>0</v>
      </c>
      <c r="AT42">
        <f>HPX!S42</f>
        <v>0</v>
      </c>
    </row>
    <row r="43" spans="1:46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15.00135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SUMPRODUCT(LTA!J43:AN43,LTA!J$101:AN$101,LTA!J$108:AN$108)</f>
        <v>0</v>
      </c>
      <c r="U43" s="37">
        <f>SUMPRODUCT(LTA!J43:AN43,LTA!J$102:AN$102,LTA!J$108:AN$108)</f>
        <v>0</v>
      </c>
      <c r="V43" s="66">
        <f>SUMPRODUCT(MTOA!B43:G43,MTOA!B$102:G$102,MTOA!B$108:G$108)</f>
        <v>0</v>
      </c>
      <c r="W43" s="66">
        <f>SUMPRODUCT(MTOA!B43:G43,MTOA!B$101:G$101,MTOA!B$108:G$108)</f>
        <v>0</v>
      </c>
      <c r="X43">
        <v>0</v>
      </c>
      <c r="Y43" s="34">
        <f>IEX!M43</f>
        <v>7.31</v>
      </c>
      <c r="Z43" s="34">
        <f>IEX!S43</f>
        <v>0</v>
      </c>
      <c r="AA43" s="75">
        <f>STOA!M43</f>
        <v>0</v>
      </c>
      <c r="AB43" s="75">
        <f>-STOA!S43</f>
        <v>0</v>
      </c>
      <c r="AC43">
        <f t="shared" si="0"/>
        <v>0.18741533999999999</v>
      </c>
      <c r="AD43">
        <f t="shared" si="1"/>
        <v>22.12393466</v>
      </c>
      <c r="AE43">
        <v>0</v>
      </c>
      <c r="AF43" s="24"/>
      <c r="AG43">
        <f t="shared" si="2"/>
        <v>22.12393466</v>
      </c>
      <c r="AI43" s="34">
        <f>PXIL!M43</f>
        <v>0</v>
      </c>
      <c r="AJ43" s="34">
        <f>PXIL!S43</f>
        <v>0</v>
      </c>
      <c r="AK43" s="34">
        <f>RTM_IEX!M43</f>
        <v>0</v>
      </c>
      <c r="AL43" s="34">
        <f>RTM_IEX!S43</f>
        <v>0</v>
      </c>
      <c r="AM43" s="34">
        <f>RTM_PXI!M43</f>
        <v>0</v>
      </c>
      <c r="AN43" s="34">
        <f>RTM_PXI!S43</f>
        <v>0</v>
      </c>
      <c r="AO43" s="148">
        <f>GDAM_IEX!M43</f>
        <v>0</v>
      </c>
      <c r="AP43" s="148">
        <f>GDAM_IEX!S43</f>
        <v>0</v>
      </c>
      <c r="AQ43" s="148">
        <f>GDAM_PXI!M43</f>
        <v>0</v>
      </c>
      <c r="AR43" s="148">
        <f>GDAM_PXI!S43</f>
        <v>0</v>
      </c>
      <c r="AS43">
        <f>HPX!M43</f>
        <v>0</v>
      </c>
      <c r="AT43">
        <f>HPX!S43</f>
        <v>0</v>
      </c>
    </row>
    <row r="44" spans="1:46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15.00135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SUMPRODUCT(LTA!J44:AN44,LTA!J$101:AN$101,LTA!J$108:AN$108)</f>
        <v>0</v>
      </c>
      <c r="U44" s="37">
        <f>SUMPRODUCT(LTA!J44:AN44,LTA!J$102:AN$102,LTA!J$108:AN$108)</f>
        <v>0</v>
      </c>
      <c r="V44" s="66">
        <f>SUMPRODUCT(MTOA!B44:G44,MTOA!B$102:G$102,MTOA!B$108:G$108)</f>
        <v>0</v>
      </c>
      <c r="W44" s="66">
        <f>SUMPRODUCT(MTOA!B44:G44,MTOA!B$101:G$101,MTOA!B$108:G$108)</f>
        <v>0</v>
      </c>
      <c r="X44">
        <v>0</v>
      </c>
      <c r="Y44" s="34">
        <f>IEX!M44</f>
        <v>7.5</v>
      </c>
      <c r="Z44" s="34">
        <f>IEX!S44</f>
        <v>0</v>
      </c>
      <c r="AA44" s="75">
        <f>STOA!M44</f>
        <v>0</v>
      </c>
      <c r="AB44" s="75">
        <f>-STOA!S44</f>
        <v>0</v>
      </c>
      <c r="AC44">
        <f t="shared" si="0"/>
        <v>0.18901134</v>
      </c>
      <c r="AD44">
        <f t="shared" si="1"/>
        <v>22.312338660000002</v>
      </c>
      <c r="AE44">
        <v>0</v>
      </c>
      <c r="AF44" s="24"/>
      <c r="AG44">
        <f t="shared" si="2"/>
        <v>22.312338660000002</v>
      </c>
      <c r="AI44" s="34">
        <f>PXIL!M44</f>
        <v>0</v>
      </c>
      <c r="AJ44" s="34">
        <f>PXIL!S44</f>
        <v>0</v>
      </c>
      <c r="AK44" s="34">
        <f>RTM_IEX!M44</f>
        <v>0</v>
      </c>
      <c r="AL44" s="34">
        <f>RTM_IEX!S44</f>
        <v>0</v>
      </c>
      <c r="AM44" s="34">
        <f>RTM_PXI!M44</f>
        <v>0</v>
      </c>
      <c r="AN44" s="34">
        <f>RTM_PXI!S44</f>
        <v>0</v>
      </c>
      <c r="AO44" s="148">
        <f>GDAM_IEX!M44</f>
        <v>0</v>
      </c>
      <c r="AP44" s="148">
        <f>GDAM_IEX!S44</f>
        <v>0</v>
      </c>
      <c r="AQ44" s="148">
        <f>GDAM_PXI!M44</f>
        <v>0</v>
      </c>
      <c r="AR44" s="148">
        <f>GDAM_PXI!S44</f>
        <v>0</v>
      </c>
      <c r="AS44">
        <f>HPX!M44</f>
        <v>0</v>
      </c>
      <c r="AT44">
        <f>HPX!S44</f>
        <v>0</v>
      </c>
    </row>
    <row r="45" spans="1:46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15.00135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SUMPRODUCT(LTA!J45:AN45,LTA!J$101:AN$101,LTA!J$108:AN$108)</f>
        <v>0</v>
      </c>
      <c r="U45" s="37">
        <f>SUMPRODUCT(LTA!J45:AN45,LTA!J$102:AN$102,LTA!J$108:AN$108)</f>
        <v>0</v>
      </c>
      <c r="V45" s="66">
        <f>SUMPRODUCT(MTOA!B45:G45,MTOA!B$102:G$102,MTOA!B$108:G$108)</f>
        <v>0</v>
      </c>
      <c r="W45" s="66">
        <f>SUMPRODUCT(MTOA!B45:G45,MTOA!B$101:G$101,MTOA!B$108:G$108)</f>
        <v>0</v>
      </c>
      <c r="X45">
        <v>0</v>
      </c>
      <c r="Y45" s="34">
        <f>IEX!M45</f>
        <v>6.06</v>
      </c>
      <c r="Z45" s="34">
        <f>IEX!S45</f>
        <v>0</v>
      </c>
      <c r="AA45" s="75">
        <f>STOA!M45</f>
        <v>0</v>
      </c>
      <c r="AB45" s="75">
        <f>-STOA!S45</f>
        <v>0</v>
      </c>
      <c r="AC45">
        <f t="shared" si="0"/>
        <v>0.17691534</v>
      </c>
      <c r="AD45">
        <f t="shared" si="1"/>
        <v>20.88443466</v>
      </c>
      <c r="AE45">
        <v>0</v>
      </c>
      <c r="AF45" s="24"/>
      <c r="AG45">
        <f t="shared" si="2"/>
        <v>20.88443466</v>
      </c>
      <c r="AI45" s="34">
        <f>PXIL!M45</f>
        <v>0</v>
      </c>
      <c r="AJ45" s="34">
        <f>PXIL!S45</f>
        <v>0</v>
      </c>
      <c r="AK45" s="34">
        <f>RTM_IEX!M45</f>
        <v>0</v>
      </c>
      <c r="AL45" s="34">
        <f>RTM_IEX!S45</f>
        <v>0</v>
      </c>
      <c r="AM45" s="34">
        <f>RTM_PXI!M45</f>
        <v>0</v>
      </c>
      <c r="AN45" s="34">
        <f>RTM_PXI!S45</f>
        <v>0</v>
      </c>
      <c r="AO45" s="148">
        <f>GDAM_IEX!M45</f>
        <v>0</v>
      </c>
      <c r="AP45" s="148">
        <f>GDAM_IEX!S45</f>
        <v>0</v>
      </c>
      <c r="AQ45" s="148">
        <f>GDAM_PXI!M45</f>
        <v>0</v>
      </c>
      <c r="AR45" s="148">
        <f>GDAM_PXI!S45</f>
        <v>0</v>
      </c>
      <c r="AS45">
        <f>HPX!M45</f>
        <v>0</v>
      </c>
      <c r="AT45">
        <f>HPX!S45</f>
        <v>0</v>
      </c>
    </row>
    <row r="46" spans="1:46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15.00135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SUMPRODUCT(LTA!J46:AN46,LTA!J$101:AN$101,LTA!J$108:AN$108)</f>
        <v>0</v>
      </c>
      <c r="U46" s="37">
        <f>SUMPRODUCT(LTA!J46:AN46,LTA!J$102:AN$102,LTA!J$108:AN$108)</f>
        <v>0</v>
      </c>
      <c r="V46" s="66">
        <f>SUMPRODUCT(MTOA!B46:G46,MTOA!B$102:G$102,MTOA!B$108:G$108)</f>
        <v>0</v>
      </c>
      <c r="W46" s="66">
        <f>SUMPRODUCT(MTOA!B46:G46,MTOA!B$101:G$101,MTOA!B$108:G$108)</f>
        <v>0</v>
      </c>
      <c r="X46">
        <v>0</v>
      </c>
      <c r="Y46" s="34">
        <f>IEX!M46</f>
        <v>5</v>
      </c>
      <c r="Z46" s="34">
        <f>IEX!S46</f>
        <v>0</v>
      </c>
      <c r="AA46" s="75">
        <f>STOA!M46</f>
        <v>0</v>
      </c>
      <c r="AB46" s="75">
        <f>-STOA!S46</f>
        <v>0</v>
      </c>
      <c r="AC46">
        <f t="shared" si="0"/>
        <v>0.16801134000000001</v>
      </c>
      <c r="AD46">
        <f t="shared" si="1"/>
        <v>19.833338660000003</v>
      </c>
      <c r="AE46">
        <v>0</v>
      </c>
      <c r="AF46" s="24"/>
      <c r="AG46">
        <f t="shared" si="2"/>
        <v>19.833338660000003</v>
      </c>
      <c r="AI46" s="34">
        <f>PXIL!M46</f>
        <v>0</v>
      </c>
      <c r="AJ46" s="34">
        <f>PXIL!S46</f>
        <v>0</v>
      </c>
      <c r="AK46" s="34">
        <f>RTM_IEX!M46</f>
        <v>0</v>
      </c>
      <c r="AL46" s="34">
        <f>RTM_IEX!S46</f>
        <v>0</v>
      </c>
      <c r="AM46" s="34">
        <f>RTM_PXI!M46</f>
        <v>0</v>
      </c>
      <c r="AN46" s="34">
        <f>RTM_PXI!S46</f>
        <v>0</v>
      </c>
      <c r="AO46" s="148">
        <f>GDAM_IEX!M46</f>
        <v>0</v>
      </c>
      <c r="AP46" s="148">
        <f>GDAM_IEX!S46</f>
        <v>0</v>
      </c>
      <c r="AQ46" s="148">
        <f>GDAM_PXI!M46</f>
        <v>0</v>
      </c>
      <c r="AR46" s="148">
        <f>GDAM_PXI!S46</f>
        <v>0</v>
      </c>
      <c r="AS46">
        <f>HPX!M46</f>
        <v>0</v>
      </c>
      <c r="AT46">
        <f>HPX!S46</f>
        <v>0</v>
      </c>
    </row>
    <row r="47" spans="1:46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15.00135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SUMPRODUCT(LTA!J47:AN47,LTA!J$101:AN$101,LTA!J$108:AN$108)</f>
        <v>0</v>
      </c>
      <c r="U47" s="37">
        <f>SUMPRODUCT(LTA!J47:AN47,LTA!J$102:AN$102,LTA!J$108:AN$108)</f>
        <v>0</v>
      </c>
      <c r="V47" s="66">
        <f>SUMPRODUCT(MTOA!B47:G47,MTOA!B$102:G$102,MTOA!B$108:G$108)</f>
        <v>0</v>
      </c>
      <c r="W47" s="66">
        <f>SUMPRODUCT(MTOA!B47:G47,MTOA!B$101:G$101,MTOA!B$108:G$108)</f>
        <v>0</v>
      </c>
      <c r="X47">
        <v>0</v>
      </c>
      <c r="Y47" s="34">
        <f>IEX!M47</f>
        <v>5.19</v>
      </c>
      <c r="Z47" s="34">
        <f>IEX!S47</f>
        <v>0</v>
      </c>
      <c r="AA47" s="75">
        <f>STOA!M47</f>
        <v>0</v>
      </c>
      <c r="AB47" s="75">
        <f>-STOA!S47</f>
        <v>0</v>
      </c>
      <c r="AC47">
        <f t="shared" si="0"/>
        <v>0.16960734</v>
      </c>
      <c r="AD47">
        <f t="shared" si="1"/>
        <v>20.021742660000001</v>
      </c>
      <c r="AE47">
        <v>0</v>
      </c>
      <c r="AF47" s="24"/>
      <c r="AG47">
        <f t="shared" si="2"/>
        <v>20.021742660000001</v>
      </c>
      <c r="AI47" s="34">
        <f>PXIL!M47</f>
        <v>0</v>
      </c>
      <c r="AJ47" s="34">
        <f>PXIL!S47</f>
        <v>0</v>
      </c>
      <c r="AK47" s="34">
        <f>RTM_IEX!M47</f>
        <v>0</v>
      </c>
      <c r="AL47" s="34">
        <f>RTM_IEX!S47</f>
        <v>0</v>
      </c>
      <c r="AM47" s="34">
        <f>RTM_PXI!M47</f>
        <v>0</v>
      </c>
      <c r="AN47" s="34">
        <f>RTM_PXI!S47</f>
        <v>0</v>
      </c>
      <c r="AO47" s="148">
        <f>GDAM_IEX!M47</f>
        <v>0</v>
      </c>
      <c r="AP47" s="148">
        <f>GDAM_IEX!S47</f>
        <v>0</v>
      </c>
      <c r="AQ47" s="148">
        <f>GDAM_PXI!M47</f>
        <v>0</v>
      </c>
      <c r="AR47" s="148">
        <f>GDAM_PXI!S47</f>
        <v>0</v>
      </c>
      <c r="AS47">
        <f>HPX!M47</f>
        <v>0</v>
      </c>
      <c r="AT47">
        <f>HPX!S47</f>
        <v>0</v>
      </c>
    </row>
    <row r="48" spans="1:46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15.00135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SUMPRODUCT(LTA!J48:AN48,LTA!J$101:AN$101,LTA!J$108:AN$108)</f>
        <v>0</v>
      </c>
      <c r="U48" s="37">
        <f>SUMPRODUCT(LTA!J48:AN48,LTA!J$102:AN$102,LTA!J$108:AN$108)</f>
        <v>0</v>
      </c>
      <c r="V48" s="66">
        <f>SUMPRODUCT(MTOA!B48:G48,MTOA!B$102:G$102,MTOA!B$108:G$108)</f>
        <v>0</v>
      </c>
      <c r="W48" s="66">
        <f>SUMPRODUCT(MTOA!B48:G48,MTOA!B$101:G$101,MTOA!B$108:G$108)</f>
        <v>0</v>
      </c>
      <c r="X48">
        <v>0</v>
      </c>
      <c r="Y48" s="34">
        <f>IEX!M48</f>
        <v>6.63</v>
      </c>
      <c r="Z48" s="34">
        <f>IEX!S48</f>
        <v>0</v>
      </c>
      <c r="AA48" s="75">
        <f>STOA!M48</f>
        <v>0</v>
      </c>
      <c r="AB48" s="75">
        <f>-STOA!S48</f>
        <v>0</v>
      </c>
      <c r="AC48">
        <f t="shared" si="0"/>
        <v>0.18170333999999999</v>
      </c>
      <c r="AD48">
        <f t="shared" si="1"/>
        <v>21.449646660000003</v>
      </c>
      <c r="AE48">
        <v>0</v>
      </c>
      <c r="AF48" s="24"/>
      <c r="AG48">
        <f t="shared" si="2"/>
        <v>21.449646660000003</v>
      </c>
      <c r="AI48" s="34">
        <f>PXIL!M48</f>
        <v>0</v>
      </c>
      <c r="AJ48" s="34">
        <f>PXIL!S48</f>
        <v>0</v>
      </c>
      <c r="AK48" s="34">
        <f>RTM_IEX!M48</f>
        <v>0</v>
      </c>
      <c r="AL48" s="34">
        <f>RTM_IEX!S48</f>
        <v>0</v>
      </c>
      <c r="AM48" s="34">
        <f>RTM_PXI!M48</f>
        <v>0</v>
      </c>
      <c r="AN48" s="34">
        <f>RTM_PXI!S48</f>
        <v>0</v>
      </c>
      <c r="AO48" s="148">
        <f>GDAM_IEX!M48</f>
        <v>0</v>
      </c>
      <c r="AP48" s="148">
        <f>GDAM_IEX!S48</f>
        <v>0</v>
      </c>
      <c r="AQ48" s="148">
        <f>GDAM_PXI!M48</f>
        <v>0</v>
      </c>
      <c r="AR48" s="148">
        <f>GDAM_PXI!S48</f>
        <v>0</v>
      </c>
      <c r="AS48">
        <f>HPX!M48</f>
        <v>0</v>
      </c>
      <c r="AT48">
        <f>HPX!S48</f>
        <v>0</v>
      </c>
    </row>
    <row r="49" spans="1:46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15.00135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SUMPRODUCT(LTA!J49:AN49,LTA!J$101:AN$101,LTA!J$108:AN$108)</f>
        <v>0</v>
      </c>
      <c r="U49" s="37">
        <f>SUMPRODUCT(LTA!J49:AN49,LTA!J$102:AN$102,LTA!J$108:AN$108)</f>
        <v>0</v>
      </c>
      <c r="V49" s="66">
        <f>SUMPRODUCT(MTOA!B49:G49,MTOA!B$102:G$102,MTOA!B$108:G$108)</f>
        <v>0</v>
      </c>
      <c r="W49" s="66">
        <f>SUMPRODUCT(MTOA!B49:G49,MTOA!B$101:G$101,MTOA!B$108:G$108)</f>
        <v>0</v>
      </c>
      <c r="X49">
        <v>0</v>
      </c>
      <c r="Y49" s="34">
        <f>IEX!M49</f>
        <v>5.48</v>
      </c>
      <c r="Z49" s="34">
        <f>IEX!S49</f>
        <v>0</v>
      </c>
      <c r="AA49" s="75">
        <f>STOA!M49</f>
        <v>0</v>
      </c>
      <c r="AB49" s="75">
        <f>-STOA!S49</f>
        <v>0</v>
      </c>
      <c r="AC49">
        <f t="shared" si="0"/>
        <v>0.17204333999999999</v>
      </c>
      <c r="AD49">
        <f t="shared" si="1"/>
        <v>20.309306660000001</v>
      </c>
      <c r="AE49">
        <v>0</v>
      </c>
      <c r="AF49" s="24"/>
      <c r="AG49">
        <f t="shared" si="2"/>
        <v>20.309306660000001</v>
      </c>
      <c r="AI49" s="34">
        <f>PXIL!M49</f>
        <v>0</v>
      </c>
      <c r="AJ49" s="34">
        <f>PXIL!S49</f>
        <v>0</v>
      </c>
      <c r="AK49" s="34">
        <f>RTM_IEX!M49</f>
        <v>0</v>
      </c>
      <c r="AL49" s="34">
        <f>RTM_IEX!S49</f>
        <v>0</v>
      </c>
      <c r="AM49" s="34">
        <f>RTM_PXI!M49</f>
        <v>0</v>
      </c>
      <c r="AN49" s="34">
        <f>RTM_PXI!S49</f>
        <v>0</v>
      </c>
      <c r="AO49" s="148">
        <f>GDAM_IEX!M49</f>
        <v>0</v>
      </c>
      <c r="AP49" s="148">
        <f>GDAM_IEX!S49</f>
        <v>0</v>
      </c>
      <c r="AQ49" s="148">
        <f>GDAM_PXI!M49</f>
        <v>0</v>
      </c>
      <c r="AR49" s="148">
        <f>GDAM_PXI!S49</f>
        <v>0</v>
      </c>
      <c r="AS49">
        <f>HPX!M49</f>
        <v>0</v>
      </c>
      <c r="AT49">
        <f>HPX!S49</f>
        <v>0</v>
      </c>
    </row>
    <row r="50" spans="1:46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15.00135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SUMPRODUCT(LTA!J50:AN50,LTA!J$101:AN$101,LTA!J$108:AN$108)</f>
        <v>0</v>
      </c>
      <c r="U50" s="37">
        <f>SUMPRODUCT(LTA!J50:AN50,LTA!J$102:AN$102,LTA!J$108:AN$108)</f>
        <v>0</v>
      </c>
      <c r="V50" s="66">
        <f>SUMPRODUCT(MTOA!B50:G50,MTOA!B$102:G$102,MTOA!B$108:G$108)</f>
        <v>0</v>
      </c>
      <c r="W50" s="66">
        <f>SUMPRODUCT(MTOA!B50:G50,MTOA!B$101:G$101,MTOA!B$108:G$108)</f>
        <v>0</v>
      </c>
      <c r="X50">
        <v>0</v>
      </c>
      <c r="Y50" s="34">
        <f>IEX!M50</f>
        <v>8.75</v>
      </c>
      <c r="Z50" s="34">
        <f>IEX!S50</f>
        <v>0</v>
      </c>
      <c r="AA50" s="75">
        <f>STOA!M50</f>
        <v>0</v>
      </c>
      <c r="AB50" s="75">
        <f>-STOA!S50</f>
        <v>0</v>
      </c>
      <c r="AC50">
        <f t="shared" si="0"/>
        <v>0.19951134000000001</v>
      </c>
      <c r="AD50">
        <f t="shared" si="1"/>
        <v>23.551838660000001</v>
      </c>
      <c r="AE50">
        <v>0</v>
      </c>
      <c r="AF50" s="24"/>
      <c r="AG50">
        <f t="shared" si="2"/>
        <v>23.551838660000001</v>
      </c>
      <c r="AI50" s="34">
        <f>PXIL!M50</f>
        <v>0</v>
      </c>
      <c r="AJ50" s="34">
        <f>PXIL!S50</f>
        <v>0</v>
      </c>
      <c r="AK50" s="34">
        <f>RTM_IEX!M50</f>
        <v>0</v>
      </c>
      <c r="AL50" s="34">
        <f>RTM_IEX!S50</f>
        <v>0</v>
      </c>
      <c r="AM50" s="34">
        <f>RTM_PXI!M50</f>
        <v>0</v>
      </c>
      <c r="AN50" s="34">
        <f>RTM_PXI!S50</f>
        <v>0</v>
      </c>
      <c r="AO50" s="148">
        <f>GDAM_IEX!M50</f>
        <v>0</v>
      </c>
      <c r="AP50" s="148">
        <f>GDAM_IEX!S50</f>
        <v>0</v>
      </c>
      <c r="AQ50" s="148">
        <f>GDAM_PXI!M50</f>
        <v>0</v>
      </c>
      <c r="AR50" s="148">
        <f>GDAM_PXI!S50</f>
        <v>0</v>
      </c>
      <c r="AS50">
        <f>HPX!M50</f>
        <v>0</v>
      </c>
      <c r="AT50">
        <f>HPX!S50</f>
        <v>0</v>
      </c>
    </row>
    <row r="51" spans="1:46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15.00135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SUMPRODUCT(LTA!J51:AN51,LTA!J$101:AN$101,LTA!J$108:AN$108)</f>
        <v>0</v>
      </c>
      <c r="U51" s="37">
        <f>SUMPRODUCT(LTA!J51:AN51,LTA!J$102:AN$102,LTA!J$108:AN$108)</f>
        <v>0</v>
      </c>
      <c r="V51" s="66">
        <f>SUMPRODUCT(MTOA!B51:G51,MTOA!B$102:G$102,MTOA!B$108:G$108)</f>
        <v>0</v>
      </c>
      <c r="W51" s="66">
        <f>SUMPRODUCT(MTOA!B51:G51,MTOA!B$101:G$101,MTOA!B$108:G$108)</f>
        <v>0</v>
      </c>
      <c r="X51">
        <v>0</v>
      </c>
      <c r="Y51" s="34">
        <f>IEX!M51</f>
        <v>8.17</v>
      </c>
      <c r="Z51" s="34">
        <f>IEX!S51</f>
        <v>0</v>
      </c>
      <c r="AA51" s="75">
        <f>STOA!M51</f>
        <v>0</v>
      </c>
      <c r="AB51" s="75">
        <f>-STOA!S51</f>
        <v>0</v>
      </c>
      <c r="AC51">
        <f t="shared" si="0"/>
        <v>0.19463933999999999</v>
      </c>
      <c r="AD51">
        <f t="shared" si="1"/>
        <v>22.976710660000002</v>
      </c>
      <c r="AE51">
        <v>0</v>
      </c>
      <c r="AF51" s="24"/>
      <c r="AG51">
        <f t="shared" si="2"/>
        <v>22.976710660000002</v>
      </c>
      <c r="AI51" s="34">
        <f>PXIL!M51</f>
        <v>0</v>
      </c>
      <c r="AJ51" s="34">
        <f>PXIL!S51</f>
        <v>0</v>
      </c>
      <c r="AK51" s="34">
        <f>RTM_IEX!M51</f>
        <v>0</v>
      </c>
      <c r="AL51" s="34">
        <f>RTM_IEX!S51</f>
        <v>0</v>
      </c>
      <c r="AM51" s="34">
        <f>RTM_PXI!M51</f>
        <v>0</v>
      </c>
      <c r="AN51" s="34">
        <f>RTM_PXI!S51</f>
        <v>0</v>
      </c>
      <c r="AO51" s="148">
        <f>GDAM_IEX!M51</f>
        <v>0</v>
      </c>
      <c r="AP51" s="148">
        <f>GDAM_IEX!S51</f>
        <v>0</v>
      </c>
      <c r="AQ51" s="148">
        <f>GDAM_PXI!M51</f>
        <v>0</v>
      </c>
      <c r="AR51" s="148">
        <f>GDAM_PXI!S51</f>
        <v>0</v>
      </c>
      <c r="AS51">
        <f>HPX!M51</f>
        <v>0</v>
      </c>
      <c r="AT51">
        <f>HPX!S51</f>
        <v>0</v>
      </c>
    </row>
    <row r="52" spans="1:46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15.00135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SUMPRODUCT(LTA!J52:AN52,LTA!J$101:AN$101,LTA!J$108:AN$108)</f>
        <v>0</v>
      </c>
      <c r="U52" s="37">
        <f>SUMPRODUCT(LTA!J52:AN52,LTA!J$102:AN$102,LTA!J$108:AN$108)</f>
        <v>0</v>
      </c>
      <c r="V52" s="66">
        <f>SUMPRODUCT(MTOA!B52:G52,MTOA!B$102:G$102,MTOA!B$108:G$108)</f>
        <v>0</v>
      </c>
      <c r="W52" s="66">
        <f>SUMPRODUCT(MTOA!B52:G52,MTOA!B$101:G$101,MTOA!B$108:G$108)</f>
        <v>0</v>
      </c>
      <c r="X52">
        <v>0</v>
      </c>
      <c r="Y52" s="34">
        <f>IEX!M52</f>
        <v>6.83</v>
      </c>
      <c r="Z52" s="34">
        <f>IEX!S52</f>
        <v>0</v>
      </c>
      <c r="AA52" s="75">
        <f>STOA!M52</f>
        <v>0</v>
      </c>
      <c r="AB52" s="75">
        <f>-STOA!S52</f>
        <v>0</v>
      </c>
      <c r="AC52">
        <f t="shared" si="0"/>
        <v>0.18338334000000001</v>
      </c>
      <c r="AD52">
        <f t="shared" si="1"/>
        <v>21.647966660000002</v>
      </c>
      <c r="AE52">
        <v>0</v>
      </c>
      <c r="AF52" s="24"/>
      <c r="AG52">
        <f t="shared" si="2"/>
        <v>21.647966660000002</v>
      </c>
      <c r="AI52" s="34">
        <f>PXIL!M52</f>
        <v>0</v>
      </c>
      <c r="AJ52" s="34">
        <f>PXIL!S52</f>
        <v>0</v>
      </c>
      <c r="AK52" s="34">
        <f>RTM_IEX!M52</f>
        <v>0</v>
      </c>
      <c r="AL52" s="34">
        <f>RTM_IEX!S52</f>
        <v>0</v>
      </c>
      <c r="AM52" s="34">
        <f>RTM_PXI!M52</f>
        <v>0</v>
      </c>
      <c r="AN52" s="34">
        <f>RTM_PXI!S52</f>
        <v>0</v>
      </c>
      <c r="AO52" s="148">
        <f>GDAM_IEX!M52</f>
        <v>0</v>
      </c>
      <c r="AP52" s="148">
        <f>GDAM_IEX!S52</f>
        <v>0</v>
      </c>
      <c r="AQ52" s="148">
        <f>GDAM_PXI!M52</f>
        <v>0</v>
      </c>
      <c r="AR52" s="148">
        <f>GDAM_PXI!S52</f>
        <v>0</v>
      </c>
      <c r="AS52">
        <f>HPX!M52</f>
        <v>0</v>
      </c>
      <c r="AT52">
        <f>HPX!S52</f>
        <v>0</v>
      </c>
    </row>
    <row r="53" spans="1:46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15.00135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SUMPRODUCT(LTA!J53:AN53,LTA!J$101:AN$101,LTA!J$108:AN$108)</f>
        <v>0</v>
      </c>
      <c r="U53" s="37">
        <f>SUMPRODUCT(LTA!J53:AN53,LTA!J$102:AN$102,LTA!J$108:AN$108)</f>
        <v>0</v>
      </c>
      <c r="V53" s="66">
        <f>SUMPRODUCT(MTOA!B53:G53,MTOA!B$102:G$102,MTOA!B$108:G$108)</f>
        <v>0</v>
      </c>
      <c r="W53" s="66">
        <f>SUMPRODUCT(MTOA!B53:G53,MTOA!B$101:G$101,MTOA!B$108:G$108)</f>
        <v>0</v>
      </c>
      <c r="X53">
        <v>0</v>
      </c>
      <c r="Y53" s="34">
        <f>IEX!M53</f>
        <v>9.61</v>
      </c>
      <c r="Z53" s="34">
        <f>IEX!S53</f>
        <v>0</v>
      </c>
      <c r="AA53" s="75">
        <f>STOA!M53</f>
        <v>0</v>
      </c>
      <c r="AB53" s="75">
        <f>-STOA!S53</f>
        <v>0</v>
      </c>
      <c r="AC53">
        <f t="shared" si="0"/>
        <v>0.20673533999999999</v>
      </c>
      <c r="AD53">
        <f t="shared" si="1"/>
        <v>24.40461466</v>
      </c>
      <c r="AE53">
        <v>0</v>
      </c>
      <c r="AF53" s="24"/>
      <c r="AG53">
        <f t="shared" si="2"/>
        <v>24.40461466</v>
      </c>
      <c r="AI53" s="34">
        <f>PXIL!M53</f>
        <v>0</v>
      </c>
      <c r="AJ53" s="34">
        <f>PXIL!S53</f>
        <v>0</v>
      </c>
      <c r="AK53" s="34">
        <f>RTM_IEX!M53</f>
        <v>0</v>
      </c>
      <c r="AL53" s="34">
        <f>RTM_IEX!S53</f>
        <v>0</v>
      </c>
      <c r="AM53" s="34">
        <f>RTM_PXI!M53</f>
        <v>0</v>
      </c>
      <c r="AN53" s="34">
        <f>RTM_PXI!S53</f>
        <v>0</v>
      </c>
      <c r="AO53" s="148">
        <f>GDAM_IEX!M53</f>
        <v>0</v>
      </c>
      <c r="AP53" s="148">
        <f>GDAM_IEX!S53</f>
        <v>0</v>
      </c>
      <c r="AQ53" s="148">
        <f>GDAM_PXI!M53</f>
        <v>0</v>
      </c>
      <c r="AR53" s="148">
        <f>GDAM_PXI!S53</f>
        <v>0</v>
      </c>
      <c r="AS53">
        <f>HPX!M53</f>
        <v>0</v>
      </c>
      <c r="AT53">
        <f>HPX!S53</f>
        <v>0</v>
      </c>
    </row>
    <row r="54" spans="1:46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15.00135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SUMPRODUCT(LTA!J54:AN54,LTA!J$101:AN$101,LTA!J$108:AN$108)</f>
        <v>0</v>
      </c>
      <c r="U54" s="37">
        <f>SUMPRODUCT(LTA!J54:AN54,LTA!J$102:AN$102,LTA!J$108:AN$108)</f>
        <v>0</v>
      </c>
      <c r="V54" s="66">
        <f>SUMPRODUCT(MTOA!B54:G54,MTOA!B$102:G$102,MTOA!B$108:G$108)</f>
        <v>0</v>
      </c>
      <c r="W54" s="66">
        <f>SUMPRODUCT(MTOA!B54:G54,MTOA!B$101:G$101,MTOA!B$108:G$108)</f>
        <v>0</v>
      </c>
      <c r="X54">
        <v>0</v>
      </c>
      <c r="Y54" s="34">
        <f>IEX!M54</f>
        <v>7.88</v>
      </c>
      <c r="Z54" s="34">
        <f>IEX!S54</f>
        <v>0</v>
      </c>
      <c r="AA54" s="75">
        <f>STOA!M54</f>
        <v>0</v>
      </c>
      <c r="AB54" s="75">
        <f>-STOA!S54</f>
        <v>0</v>
      </c>
      <c r="AC54">
        <f t="shared" si="0"/>
        <v>0.19220334</v>
      </c>
      <c r="AD54">
        <f t="shared" si="1"/>
        <v>22.689146660000002</v>
      </c>
      <c r="AE54">
        <v>0</v>
      </c>
      <c r="AF54" s="24"/>
      <c r="AG54">
        <f t="shared" si="2"/>
        <v>22.689146660000002</v>
      </c>
      <c r="AI54" s="34">
        <f>PXIL!M54</f>
        <v>0</v>
      </c>
      <c r="AJ54" s="34">
        <f>PXIL!S54</f>
        <v>0</v>
      </c>
      <c r="AK54" s="34">
        <f>RTM_IEX!M54</f>
        <v>0</v>
      </c>
      <c r="AL54" s="34">
        <f>RTM_IEX!S54</f>
        <v>0</v>
      </c>
      <c r="AM54" s="34">
        <f>RTM_PXI!M54</f>
        <v>0</v>
      </c>
      <c r="AN54" s="34">
        <f>RTM_PXI!S54</f>
        <v>0</v>
      </c>
      <c r="AO54" s="148">
        <f>GDAM_IEX!M54</f>
        <v>0</v>
      </c>
      <c r="AP54" s="148">
        <f>GDAM_IEX!S54</f>
        <v>0</v>
      </c>
      <c r="AQ54" s="148">
        <f>GDAM_PXI!M54</f>
        <v>0</v>
      </c>
      <c r="AR54" s="148">
        <f>GDAM_PXI!S54</f>
        <v>0</v>
      </c>
      <c r="AS54">
        <f>HPX!M54</f>
        <v>0</v>
      </c>
      <c r="AT54">
        <f>HPX!S54</f>
        <v>0</v>
      </c>
    </row>
    <row r="55" spans="1:46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15.00135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SUMPRODUCT(LTA!J55:AN55,LTA!J$101:AN$101,LTA!J$108:AN$108)</f>
        <v>0</v>
      </c>
      <c r="U55" s="37">
        <f>SUMPRODUCT(LTA!J55:AN55,LTA!J$102:AN$102,LTA!J$108:AN$108)</f>
        <v>0</v>
      </c>
      <c r="V55" s="66">
        <f>SUMPRODUCT(MTOA!B55:G55,MTOA!B$102:G$102,MTOA!B$108:G$108)</f>
        <v>0</v>
      </c>
      <c r="W55" s="66">
        <f>SUMPRODUCT(MTOA!B55:G55,MTOA!B$101:G$101,MTOA!B$108:G$108)</f>
        <v>0</v>
      </c>
      <c r="X55">
        <v>0</v>
      </c>
      <c r="Y55" s="34">
        <f>IEX!M55</f>
        <v>9.61</v>
      </c>
      <c r="Z55" s="34">
        <f>IEX!S55</f>
        <v>0</v>
      </c>
      <c r="AA55" s="75">
        <f>STOA!M55</f>
        <v>0</v>
      </c>
      <c r="AB55" s="75">
        <f>-STOA!S55</f>
        <v>0</v>
      </c>
      <c r="AC55">
        <f t="shared" si="0"/>
        <v>0.20673533999999999</v>
      </c>
      <c r="AD55">
        <f t="shared" si="1"/>
        <v>24.40461466</v>
      </c>
      <c r="AE55">
        <v>0</v>
      </c>
      <c r="AF55" s="24"/>
      <c r="AG55">
        <f t="shared" si="2"/>
        <v>24.40461466</v>
      </c>
      <c r="AI55" s="34">
        <f>PXIL!M55</f>
        <v>0</v>
      </c>
      <c r="AJ55" s="34">
        <f>PXIL!S55</f>
        <v>0</v>
      </c>
      <c r="AK55" s="34">
        <f>RTM_IEX!M55</f>
        <v>0</v>
      </c>
      <c r="AL55" s="34">
        <f>RTM_IEX!S55</f>
        <v>0</v>
      </c>
      <c r="AM55" s="34">
        <f>RTM_PXI!M55</f>
        <v>0</v>
      </c>
      <c r="AN55" s="34">
        <f>RTM_PXI!S55</f>
        <v>0</v>
      </c>
      <c r="AO55" s="148">
        <f>GDAM_IEX!M55</f>
        <v>0</v>
      </c>
      <c r="AP55" s="148">
        <f>GDAM_IEX!S55</f>
        <v>0</v>
      </c>
      <c r="AQ55" s="148">
        <f>GDAM_PXI!M55</f>
        <v>0</v>
      </c>
      <c r="AR55" s="148">
        <f>GDAM_PXI!S55</f>
        <v>0</v>
      </c>
      <c r="AS55">
        <f>HPX!M55</f>
        <v>0</v>
      </c>
      <c r="AT55">
        <f>HPX!S55</f>
        <v>0</v>
      </c>
    </row>
    <row r="56" spans="1:46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15.00135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SUMPRODUCT(LTA!J56:AN56,LTA!J$101:AN$101,LTA!J$108:AN$108)</f>
        <v>0</v>
      </c>
      <c r="U56" s="37">
        <f>SUMPRODUCT(LTA!J56:AN56,LTA!J$102:AN$102,LTA!J$108:AN$108)</f>
        <v>0</v>
      </c>
      <c r="V56" s="66">
        <f>SUMPRODUCT(MTOA!B56:G56,MTOA!B$102:G$102,MTOA!B$108:G$108)</f>
        <v>0</v>
      </c>
      <c r="W56" s="66">
        <f>SUMPRODUCT(MTOA!B56:G56,MTOA!B$101:G$101,MTOA!B$108:G$108)</f>
        <v>0</v>
      </c>
      <c r="X56">
        <v>0</v>
      </c>
      <c r="Y56" s="34">
        <f>IEX!M56</f>
        <v>9.61</v>
      </c>
      <c r="Z56" s="34">
        <f>IEX!S56</f>
        <v>0</v>
      </c>
      <c r="AA56" s="75">
        <f>STOA!M56</f>
        <v>0</v>
      </c>
      <c r="AB56" s="75">
        <f>-STOA!S56</f>
        <v>0</v>
      </c>
      <c r="AC56">
        <f t="shared" si="0"/>
        <v>0.20673533999999999</v>
      </c>
      <c r="AD56">
        <f t="shared" si="1"/>
        <v>24.40461466</v>
      </c>
      <c r="AE56">
        <v>0</v>
      </c>
      <c r="AF56" s="24"/>
      <c r="AG56">
        <f t="shared" si="2"/>
        <v>24.40461466</v>
      </c>
      <c r="AI56" s="34">
        <f>PXIL!M56</f>
        <v>0</v>
      </c>
      <c r="AJ56" s="34">
        <f>PXIL!S56</f>
        <v>0</v>
      </c>
      <c r="AK56" s="34">
        <f>RTM_IEX!M56</f>
        <v>0</v>
      </c>
      <c r="AL56" s="34">
        <f>RTM_IEX!S56</f>
        <v>0</v>
      </c>
      <c r="AM56" s="34">
        <f>RTM_PXI!M56</f>
        <v>0</v>
      </c>
      <c r="AN56" s="34">
        <f>RTM_PXI!S56</f>
        <v>0</v>
      </c>
      <c r="AO56" s="148">
        <f>GDAM_IEX!M56</f>
        <v>0</v>
      </c>
      <c r="AP56" s="148">
        <f>GDAM_IEX!S56</f>
        <v>0</v>
      </c>
      <c r="AQ56" s="148">
        <f>GDAM_PXI!M56</f>
        <v>0</v>
      </c>
      <c r="AR56" s="148">
        <f>GDAM_PXI!S56</f>
        <v>0</v>
      </c>
      <c r="AS56">
        <f>HPX!M56</f>
        <v>0</v>
      </c>
      <c r="AT56">
        <f>HPX!S56</f>
        <v>0</v>
      </c>
    </row>
    <row r="57" spans="1:46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15.00135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SUMPRODUCT(LTA!J57:AN57,LTA!J$101:AN$101,LTA!J$108:AN$108)</f>
        <v>0</v>
      </c>
      <c r="U57" s="37">
        <f>SUMPRODUCT(LTA!J57:AN57,LTA!J$102:AN$102,LTA!J$108:AN$108)</f>
        <v>0</v>
      </c>
      <c r="V57" s="66">
        <f>SUMPRODUCT(MTOA!B57:G57,MTOA!B$102:G$102,MTOA!B$108:G$108)</f>
        <v>0</v>
      </c>
      <c r="W57" s="66">
        <f>SUMPRODUCT(MTOA!B57:G57,MTOA!B$101:G$101,MTOA!B$108:G$108)</f>
        <v>0</v>
      </c>
      <c r="X57">
        <v>0</v>
      </c>
      <c r="Y57" s="34">
        <f>IEX!M57</f>
        <v>9.61</v>
      </c>
      <c r="Z57" s="34">
        <f>IEX!S57</f>
        <v>0</v>
      </c>
      <c r="AA57" s="75">
        <f>STOA!M57</f>
        <v>0</v>
      </c>
      <c r="AB57" s="75">
        <f>-STOA!S57</f>
        <v>0</v>
      </c>
      <c r="AC57">
        <f t="shared" si="0"/>
        <v>0.20673533999999999</v>
      </c>
      <c r="AD57">
        <f t="shared" si="1"/>
        <v>24.40461466</v>
      </c>
      <c r="AE57">
        <v>0</v>
      </c>
      <c r="AF57" s="24"/>
      <c r="AG57">
        <f t="shared" si="2"/>
        <v>24.40461466</v>
      </c>
      <c r="AI57" s="34">
        <f>PXIL!M57</f>
        <v>0</v>
      </c>
      <c r="AJ57" s="34">
        <f>PXIL!S57</f>
        <v>0</v>
      </c>
      <c r="AK57" s="34">
        <f>RTM_IEX!M57</f>
        <v>0</v>
      </c>
      <c r="AL57" s="34">
        <f>RTM_IEX!S57</f>
        <v>0</v>
      </c>
      <c r="AM57" s="34">
        <f>RTM_PXI!M57</f>
        <v>0</v>
      </c>
      <c r="AN57" s="34">
        <f>RTM_PXI!S57</f>
        <v>0</v>
      </c>
      <c r="AO57" s="148">
        <f>GDAM_IEX!M57</f>
        <v>0</v>
      </c>
      <c r="AP57" s="148">
        <f>GDAM_IEX!S57</f>
        <v>0</v>
      </c>
      <c r="AQ57" s="148">
        <f>GDAM_PXI!M57</f>
        <v>0</v>
      </c>
      <c r="AR57" s="148">
        <f>GDAM_PXI!S57</f>
        <v>0</v>
      </c>
      <c r="AS57">
        <f>HPX!M57</f>
        <v>0</v>
      </c>
      <c r="AT57">
        <f>HPX!S57</f>
        <v>0</v>
      </c>
    </row>
    <row r="58" spans="1:46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15.00135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SUMPRODUCT(LTA!J58:AN58,LTA!J$101:AN$101,LTA!J$108:AN$108)</f>
        <v>0</v>
      </c>
      <c r="U58" s="37">
        <f>SUMPRODUCT(LTA!J58:AN58,LTA!J$102:AN$102,LTA!J$108:AN$108)</f>
        <v>0</v>
      </c>
      <c r="V58" s="66">
        <f>SUMPRODUCT(MTOA!B58:G58,MTOA!B$102:G$102,MTOA!B$108:G$108)</f>
        <v>0</v>
      </c>
      <c r="W58" s="66">
        <f>SUMPRODUCT(MTOA!B58:G58,MTOA!B$101:G$101,MTOA!B$108:G$108)</f>
        <v>0</v>
      </c>
      <c r="X58">
        <v>0</v>
      </c>
      <c r="Y58" s="34">
        <f>IEX!M58</f>
        <v>6.83</v>
      </c>
      <c r="Z58" s="34">
        <f>IEX!S58</f>
        <v>0</v>
      </c>
      <c r="AA58" s="75">
        <f>STOA!M58</f>
        <v>0</v>
      </c>
      <c r="AB58" s="75">
        <f>-STOA!S58</f>
        <v>0</v>
      </c>
      <c r="AC58">
        <f t="shared" si="0"/>
        <v>0.18338334000000001</v>
      </c>
      <c r="AD58">
        <f t="shared" si="1"/>
        <v>21.647966660000002</v>
      </c>
      <c r="AE58">
        <v>0</v>
      </c>
      <c r="AF58" s="24"/>
      <c r="AG58">
        <f t="shared" si="2"/>
        <v>21.647966660000002</v>
      </c>
      <c r="AI58" s="34">
        <f>PXIL!M58</f>
        <v>0</v>
      </c>
      <c r="AJ58" s="34">
        <f>PXIL!S58</f>
        <v>0</v>
      </c>
      <c r="AK58" s="34">
        <f>RTM_IEX!M58</f>
        <v>0</v>
      </c>
      <c r="AL58" s="34">
        <f>RTM_IEX!S58</f>
        <v>0</v>
      </c>
      <c r="AM58" s="34">
        <f>RTM_PXI!M58</f>
        <v>0</v>
      </c>
      <c r="AN58" s="34">
        <f>RTM_PXI!S58</f>
        <v>0</v>
      </c>
      <c r="AO58" s="148">
        <f>GDAM_IEX!M58</f>
        <v>0</v>
      </c>
      <c r="AP58" s="148">
        <f>GDAM_IEX!S58</f>
        <v>0</v>
      </c>
      <c r="AQ58" s="148">
        <f>GDAM_PXI!M58</f>
        <v>0</v>
      </c>
      <c r="AR58" s="148">
        <f>GDAM_PXI!S58</f>
        <v>0</v>
      </c>
      <c r="AS58">
        <f>HPX!M58</f>
        <v>0</v>
      </c>
      <c r="AT58">
        <f>HPX!S58</f>
        <v>0</v>
      </c>
    </row>
    <row r="59" spans="1:46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15.00135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SUMPRODUCT(LTA!J59:AN59,LTA!J$101:AN$101,LTA!J$108:AN$108)</f>
        <v>0</v>
      </c>
      <c r="U59" s="37">
        <f>SUMPRODUCT(LTA!J59:AN59,LTA!J$102:AN$102,LTA!J$108:AN$108)</f>
        <v>0</v>
      </c>
      <c r="V59" s="66">
        <f>SUMPRODUCT(MTOA!B59:G59,MTOA!B$102:G$102,MTOA!B$108:G$108)</f>
        <v>0</v>
      </c>
      <c r="W59" s="66">
        <f>SUMPRODUCT(MTOA!B59:G59,MTOA!B$101:G$101,MTOA!B$108:G$108)</f>
        <v>0</v>
      </c>
      <c r="X59">
        <v>0</v>
      </c>
      <c r="Y59" s="34">
        <f>IEX!M59</f>
        <v>7.98</v>
      </c>
      <c r="Z59" s="34">
        <f>IEX!S59</f>
        <v>0</v>
      </c>
      <c r="AA59" s="75">
        <f>STOA!M59</f>
        <v>0</v>
      </c>
      <c r="AB59" s="75">
        <f>-STOA!S59</f>
        <v>0</v>
      </c>
      <c r="AC59">
        <f t="shared" si="0"/>
        <v>0.19304333999999998</v>
      </c>
      <c r="AD59">
        <f t="shared" si="1"/>
        <v>22.78830666</v>
      </c>
      <c r="AE59">
        <v>0</v>
      </c>
      <c r="AF59" s="24"/>
      <c r="AG59">
        <f t="shared" si="2"/>
        <v>22.78830666</v>
      </c>
      <c r="AI59" s="34">
        <f>PXIL!M59</f>
        <v>0</v>
      </c>
      <c r="AJ59" s="34">
        <f>PXIL!S59</f>
        <v>0</v>
      </c>
      <c r="AK59" s="34">
        <f>RTM_IEX!M59</f>
        <v>0</v>
      </c>
      <c r="AL59" s="34">
        <f>RTM_IEX!S59</f>
        <v>0</v>
      </c>
      <c r="AM59" s="34">
        <f>RTM_PXI!M59</f>
        <v>0</v>
      </c>
      <c r="AN59" s="34">
        <f>RTM_PXI!S59</f>
        <v>0</v>
      </c>
      <c r="AO59" s="148">
        <f>GDAM_IEX!M59</f>
        <v>0</v>
      </c>
      <c r="AP59" s="148">
        <f>GDAM_IEX!S59</f>
        <v>0</v>
      </c>
      <c r="AQ59" s="148">
        <f>GDAM_PXI!M59</f>
        <v>0</v>
      </c>
      <c r="AR59" s="148">
        <f>GDAM_PXI!S59</f>
        <v>0</v>
      </c>
      <c r="AS59">
        <f>HPX!M59</f>
        <v>0</v>
      </c>
      <c r="AT59">
        <f>HPX!S59</f>
        <v>0</v>
      </c>
    </row>
    <row r="60" spans="1:46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15.00135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SUMPRODUCT(LTA!J60:AN60,LTA!J$101:AN$101,LTA!J$108:AN$108)</f>
        <v>0</v>
      </c>
      <c r="U60" s="37">
        <f>SUMPRODUCT(LTA!J60:AN60,LTA!J$102:AN$102,LTA!J$108:AN$108)</f>
        <v>0</v>
      </c>
      <c r="V60" s="66">
        <f>SUMPRODUCT(MTOA!B60:G60,MTOA!B$102:G$102,MTOA!B$108:G$108)</f>
        <v>0</v>
      </c>
      <c r="W60" s="66">
        <f>SUMPRODUCT(MTOA!B60:G60,MTOA!B$101:G$101,MTOA!B$108:G$108)</f>
        <v>0</v>
      </c>
      <c r="X60">
        <v>0</v>
      </c>
      <c r="Y60" s="34">
        <f>IEX!M60</f>
        <v>6.44</v>
      </c>
      <c r="Z60" s="34">
        <f>IEX!S60</f>
        <v>0</v>
      </c>
      <c r="AA60" s="75">
        <f>STOA!M60</f>
        <v>0</v>
      </c>
      <c r="AB60" s="75">
        <f>-STOA!S60</f>
        <v>0</v>
      </c>
      <c r="AC60">
        <f t="shared" si="0"/>
        <v>0.18010733999999998</v>
      </c>
      <c r="AD60">
        <f t="shared" si="1"/>
        <v>21.261242660000001</v>
      </c>
      <c r="AE60">
        <v>0</v>
      </c>
      <c r="AF60" s="24"/>
      <c r="AG60">
        <f t="shared" si="2"/>
        <v>21.261242660000001</v>
      </c>
      <c r="AI60" s="34">
        <f>PXIL!M60</f>
        <v>0</v>
      </c>
      <c r="AJ60" s="34">
        <f>PXIL!S60</f>
        <v>0</v>
      </c>
      <c r="AK60" s="34">
        <f>RTM_IEX!M60</f>
        <v>0</v>
      </c>
      <c r="AL60" s="34">
        <f>RTM_IEX!S60</f>
        <v>0</v>
      </c>
      <c r="AM60" s="34">
        <f>RTM_PXI!M60</f>
        <v>0</v>
      </c>
      <c r="AN60" s="34">
        <f>RTM_PXI!S60</f>
        <v>0</v>
      </c>
      <c r="AO60" s="148">
        <f>GDAM_IEX!M60</f>
        <v>0</v>
      </c>
      <c r="AP60" s="148">
        <f>GDAM_IEX!S60</f>
        <v>0</v>
      </c>
      <c r="AQ60" s="148">
        <f>GDAM_PXI!M60</f>
        <v>0</v>
      </c>
      <c r="AR60" s="148">
        <f>GDAM_PXI!S60</f>
        <v>0</v>
      </c>
      <c r="AS60">
        <f>HPX!M60</f>
        <v>0</v>
      </c>
      <c r="AT60">
        <f>HPX!S60</f>
        <v>0</v>
      </c>
    </row>
    <row r="61" spans="1:46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15.00135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SUMPRODUCT(LTA!J61:AN61,LTA!J$101:AN$101,LTA!J$108:AN$108)</f>
        <v>0</v>
      </c>
      <c r="U61" s="37">
        <f>SUMPRODUCT(LTA!J61:AN61,LTA!J$102:AN$102,LTA!J$108:AN$108)</f>
        <v>0</v>
      </c>
      <c r="V61" s="66">
        <f>SUMPRODUCT(MTOA!B61:G61,MTOA!B$102:G$102,MTOA!B$108:G$108)</f>
        <v>0</v>
      </c>
      <c r="W61" s="66">
        <f>SUMPRODUCT(MTOA!B61:G61,MTOA!B$101:G$101,MTOA!B$108:G$108)</f>
        <v>0</v>
      </c>
      <c r="X61">
        <v>0</v>
      </c>
      <c r="Y61" s="34">
        <f>IEX!M61</f>
        <v>7.4</v>
      </c>
      <c r="Z61" s="34">
        <f>IEX!S61</f>
        <v>0</v>
      </c>
      <c r="AA61" s="75">
        <f>STOA!M61</f>
        <v>0</v>
      </c>
      <c r="AB61" s="75">
        <f>-STOA!S61</f>
        <v>0</v>
      </c>
      <c r="AC61">
        <f t="shared" si="0"/>
        <v>0.18817133999999999</v>
      </c>
      <c r="AD61">
        <f t="shared" si="1"/>
        <v>22.213178660000001</v>
      </c>
      <c r="AE61">
        <v>0</v>
      </c>
      <c r="AF61" s="24"/>
      <c r="AG61">
        <f t="shared" si="2"/>
        <v>22.213178660000001</v>
      </c>
      <c r="AI61" s="34">
        <f>PXIL!M61</f>
        <v>0</v>
      </c>
      <c r="AJ61" s="34">
        <f>PXIL!S61</f>
        <v>0</v>
      </c>
      <c r="AK61" s="34">
        <f>RTM_IEX!M61</f>
        <v>0</v>
      </c>
      <c r="AL61" s="34">
        <f>RTM_IEX!S61</f>
        <v>0</v>
      </c>
      <c r="AM61" s="34">
        <f>RTM_PXI!M61</f>
        <v>0</v>
      </c>
      <c r="AN61" s="34">
        <f>RTM_PXI!S61</f>
        <v>0</v>
      </c>
      <c r="AO61" s="148">
        <f>GDAM_IEX!M61</f>
        <v>0</v>
      </c>
      <c r="AP61" s="148">
        <f>GDAM_IEX!S61</f>
        <v>0</v>
      </c>
      <c r="AQ61" s="148">
        <f>GDAM_PXI!M61</f>
        <v>0</v>
      </c>
      <c r="AR61" s="148">
        <f>GDAM_PXI!S61</f>
        <v>0</v>
      </c>
      <c r="AS61">
        <f>HPX!M61</f>
        <v>0</v>
      </c>
      <c r="AT61">
        <f>HPX!S61</f>
        <v>0</v>
      </c>
    </row>
    <row r="62" spans="1:46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15.00135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SUMPRODUCT(LTA!J62:AN62,LTA!J$101:AN$101,LTA!J$108:AN$108)</f>
        <v>0</v>
      </c>
      <c r="U62" s="37">
        <f>SUMPRODUCT(LTA!J62:AN62,LTA!J$102:AN$102,LTA!J$108:AN$108)</f>
        <v>0</v>
      </c>
      <c r="V62" s="66">
        <f>SUMPRODUCT(MTOA!B62:G62,MTOA!B$102:G$102,MTOA!B$108:G$108)</f>
        <v>0</v>
      </c>
      <c r="W62" s="66">
        <f>SUMPRODUCT(MTOA!B62:G62,MTOA!B$101:G$101,MTOA!B$108:G$108)</f>
        <v>0</v>
      </c>
      <c r="X62">
        <v>0</v>
      </c>
      <c r="Y62" s="34">
        <f>IEX!M62</f>
        <v>8.4600000000000009</v>
      </c>
      <c r="Z62" s="34">
        <f>IEX!S62</f>
        <v>0</v>
      </c>
      <c r="AA62" s="75">
        <f>STOA!M62</f>
        <v>0</v>
      </c>
      <c r="AB62" s="75">
        <f>-STOA!S62</f>
        <v>0</v>
      </c>
      <c r="AC62">
        <f t="shared" si="0"/>
        <v>0.19707534000000002</v>
      </c>
      <c r="AD62">
        <f t="shared" si="1"/>
        <v>23.264274660000002</v>
      </c>
      <c r="AE62">
        <v>0</v>
      </c>
      <c r="AF62" s="24"/>
      <c r="AG62">
        <f t="shared" si="2"/>
        <v>23.264274660000002</v>
      </c>
      <c r="AI62" s="34">
        <f>PXIL!M62</f>
        <v>0</v>
      </c>
      <c r="AJ62" s="34">
        <f>PXIL!S62</f>
        <v>0</v>
      </c>
      <c r="AK62" s="34">
        <f>RTM_IEX!M62</f>
        <v>0</v>
      </c>
      <c r="AL62" s="34">
        <f>RTM_IEX!S62</f>
        <v>0</v>
      </c>
      <c r="AM62" s="34">
        <f>RTM_PXI!M62</f>
        <v>0</v>
      </c>
      <c r="AN62" s="34">
        <f>RTM_PXI!S62</f>
        <v>0</v>
      </c>
      <c r="AO62" s="148">
        <f>GDAM_IEX!M62</f>
        <v>0</v>
      </c>
      <c r="AP62" s="148">
        <f>GDAM_IEX!S62</f>
        <v>0</v>
      </c>
      <c r="AQ62" s="148">
        <f>GDAM_PXI!M62</f>
        <v>0</v>
      </c>
      <c r="AR62" s="148">
        <f>GDAM_PXI!S62</f>
        <v>0</v>
      </c>
      <c r="AS62">
        <f>HPX!M62</f>
        <v>0</v>
      </c>
      <c r="AT62">
        <f>HPX!S62</f>
        <v>0</v>
      </c>
    </row>
    <row r="63" spans="1:46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15.00135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SUMPRODUCT(LTA!J63:AN63,LTA!J$101:AN$101,LTA!J$108:AN$108)</f>
        <v>0</v>
      </c>
      <c r="U63" s="37">
        <f>SUMPRODUCT(LTA!J63:AN63,LTA!J$102:AN$102,LTA!J$108:AN$108)</f>
        <v>0</v>
      </c>
      <c r="V63" s="66">
        <f>SUMPRODUCT(MTOA!B63:G63,MTOA!B$102:G$102,MTOA!B$108:G$108)</f>
        <v>0</v>
      </c>
      <c r="W63" s="66">
        <f>SUMPRODUCT(MTOA!B63:G63,MTOA!B$101:G$101,MTOA!B$108:G$108)</f>
        <v>0</v>
      </c>
      <c r="X63">
        <v>0</v>
      </c>
      <c r="Y63" s="34">
        <f>IEX!M63</f>
        <v>9.61</v>
      </c>
      <c r="Z63" s="34">
        <f>IEX!S63</f>
        <v>0</v>
      </c>
      <c r="AA63" s="75">
        <f>STOA!M63</f>
        <v>0</v>
      </c>
      <c r="AB63" s="75">
        <f>-STOA!S63</f>
        <v>0</v>
      </c>
      <c r="AC63">
        <f t="shared" si="0"/>
        <v>0.20673533999999999</v>
      </c>
      <c r="AD63">
        <f t="shared" si="1"/>
        <v>24.40461466</v>
      </c>
      <c r="AE63">
        <v>0</v>
      </c>
      <c r="AF63" s="24"/>
      <c r="AG63">
        <f t="shared" si="2"/>
        <v>24.40461466</v>
      </c>
      <c r="AI63" s="34">
        <f>PXIL!M63</f>
        <v>0</v>
      </c>
      <c r="AJ63" s="34">
        <f>PXIL!S63</f>
        <v>0</v>
      </c>
      <c r="AK63" s="34">
        <f>RTM_IEX!M63</f>
        <v>0</v>
      </c>
      <c r="AL63" s="34">
        <f>RTM_IEX!S63</f>
        <v>0</v>
      </c>
      <c r="AM63" s="34">
        <f>RTM_PXI!M63</f>
        <v>0</v>
      </c>
      <c r="AN63" s="34">
        <f>RTM_PXI!S63</f>
        <v>0</v>
      </c>
      <c r="AO63" s="148">
        <f>GDAM_IEX!M63</f>
        <v>0</v>
      </c>
      <c r="AP63" s="148">
        <f>GDAM_IEX!S63</f>
        <v>0</v>
      </c>
      <c r="AQ63" s="148">
        <f>GDAM_PXI!M63</f>
        <v>0</v>
      </c>
      <c r="AR63" s="148">
        <f>GDAM_PXI!S63</f>
        <v>0</v>
      </c>
      <c r="AS63">
        <f>HPX!M63</f>
        <v>0</v>
      </c>
      <c r="AT63">
        <f>HPX!S63</f>
        <v>0</v>
      </c>
    </row>
    <row r="64" spans="1:46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15.00135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SUMPRODUCT(LTA!J64:AN64,LTA!J$101:AN$101,LTA!J$108:AN$108)</f>
        <v>0</v>
      </c>
      <c r="U64" s="37">
        <f>SUMPRODUCT(LTA!J64:AN64,LTA!J$102:AN$102,LTA!J$108:AN$108)</f>
        <v>0</v>
      </c>
      <c r="V64" s="66">
        <f>SUMPRODUCT(MTOA!B64:G64,MTOA!B$102:G$102,MTOA!B$108:G$108)</f>
        <v>0</v>
      </c>
      <c r="W64" s="66">
        <f>SUMPRODUCT(MTOA!B64:G64,MTOA!B$101:G$101,MTOA!B$108:G$108)</f>
        <v>0</v>
      </c>
      <c r="X64">
        <v>0</v>
      </c>
      <c r="Y64" s="34">
        <f>IEX!M64</f>
        <v>9.61</v>
      </c>
      <c r="Z64" s="34">
        <f>IEX!S64</f>
        <v>0</v>
      </c>
      <c r="AA64" s="75">
        <f>STOA!M64</f>
        <v>0</v>
      </c>
      <c r="AB64" s="75">
        <f>-STOA!S64</f>
        <v>0</v>
      </c>
      <c r="AC64">
        <f t="shared" si="0"/>
        <v>0.20673533999999999</v>
      </c>
      <c r="AD64">
        <f t="shared" si="1"/>
        <v>24.40461466</v>
      </c>
      <c r="AE64">
        <v>0</v>
      </c>
      <c r="AF64" s="24"/>
      <c r="AG64">
        <f t="shared" si="2"/>
        <v>24.40461466</v>
      </c>
      <c r="AI64" s="34">
        <f>PXIL!M64</f>
        <v>0</v>
      </c>
      <c r="AJ64" s="34">
        <f>PXIL!S64</f>
        <v>0</v>
      </c>
      <c r="AK64" s="34">
        <f>RTM_IEX!M64</f>
        <v>0</v>
      </c>
      <c r="AL64" s="34">
        <f>RTM_IEX!S64</f>
        <v>0</v>
      </c>
      <c r="AM64" s="34">
        <f>RTM_PXI!M64</f>
        <v>0</v>
      </c>
      <c r="AN64" s="34">
        <f>RTM_PXI!S64</f>
        <v>0</v>
      </c>
      <c r="AO64" s="148">
        <f>GDAM_IEX!M64</f>
        <v>0</v>
      </c>
      <c r="AP64" s="148">
        <f>GDAM_IEX!S64</f>
        <v>0</v>
      </c>
      <c r="AQ64" s="148">
        <f>GDAM_PXI!M64</f>
        <v>0</v>
      </c>
      <c r="AR64" s="148">
        <f>GDAM_PXI!S64</f>
        <v>0</v>
      </c>
      <c r="AS64">
        <f>HPX!M64</f>
        <v>0</v>
      </c>
      <c r="AT64">
        <f>HPX!S64</f>
        <v>0</v>
      </c>
    </row>
    <row r="65" spans="1:46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15.00135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SUMPRODUCT(LTA!J65:AN65,LTA!J$101:AN$101,LTA!J$108:AN$108)</f>
        <v>0</v>
      </c>
      <c r="U65" s="37">
        <f>SUMPRODUCT(LTA!J65:AN65,LTA!J$102:AN$102,LTA!J$108:AN$108)</f>
        <v>0</v>
      </c>
      <c r="V65" s="66">
        <f>SUMPRODUCT(MTOA!B65:G65,MTOA!B$102:G$102,MTOA!B$108:G$108)</f>
        <v>0</v>
      </c>
      <c r="W65" s="66">
        <f>SUMPRODUCT(MTOA!B65:G65,MTOA!B$101:G$101,MTOA!B$108:G$108)</f>
        <v>0</v>
      </c>
      <c r="X65">
        <v>0</v>
      </c>
      <c r="Y65" s="34">
        <f>IEX!M65</f>
        <v>9.61</v>
      </c>
      <c r="Z65" s="34">
        <f>IEX!S65</f>
        <v>0</v>
      </c>
      <c r="AA65" s="75">
        <f>STOA!M65</f>
        <v>0</v>
      </c>
      <c r="AB65" s="75">
        <f>-STOA!S65</f>
        <v>0</v>
      </c>
      <c r="AC65">
        <f t="shared" si="0"/>
        <v>0.20673533999999999</v>
      </c>
      <c r="AD65">
        <f t="shared" si="1"/>
        <v>24.40461466</v>
      </c>
      <c r="AE65">
        <v>0</v>
      </c>
      <c r="AF65" s="24"/>
      <c r="AG65">
        <f t="shared" si="2"/>
        <v>24.40461466</v>
      </c>
      <c r="AI65" s="34">
        <f>PXIL!M65</f>
        <v>0</v>
      </c>
      <c r="AJ65" s="34">
        <f>PXIL!S65</f>
        <v>0</v>
      </c>
      <c r="AK65" s="34">
        <f>RTM_IEX!M65</f>
        <v>0</v>
      </c>
      <c r="AL65" s="34">
        <f>RTM_IEX!S65</f>
        <v>0</v>
      </c>
      <c r="AM65" s="34">
        <f>RTM_PXI!M65</f>
        <v>0</v>
      </c>
      <c r="AN65" s="34">
        <f>RTM_PXI!S65</f>
        <v>0</v>
      </c>
      <c r="AO65" s="148">
        <f>GDAM_IEX!M65</f>
        <v>0</v>
      </c>
      <c r="AP65" s="148">
        <f>GDAM_IEX!S65</f>
        <v>0</v>
      </c>
      <c r="AQ65" s="148">
        <f>GDAM_PXI!M65</f>
        <v>0</v>
      </c>
      <c r="AR65" s="148">
        <f>GDAM_PXI!S65</f>
        <v>0</v>
      </c>
      <c r="AS65">
        <f>HPX!M65</f>
        <v>0</v>
      </c>
      <c r="AT65">
        <f>HPX!S65</f>
        <v>0</v>
      </c>
    </row>
    <row r="66" spans="1:46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15.00135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SUMPRODUCT(LTA!J66:AN66,LTA!J$101:AN$101,LTA!J$108:AN$108)</f>
        <v>0</v>
      </c>
      <c r="U66" s="37">
        <f>SUMPRODUCT(LTA!J66:AN66,LTA!J$102:AN$102,LTA!J$108:AN$108)</f>
        <v>0</v>
      </c>
      <c r="V66" s="66">
        <f>SUMPRODUCT(MTOA!B66:G66,MTOA!B$102:G$102,MTOA!B$108:G$108)</f>
        <v>0</v>
      </c>
      <c r="W66" s="66">
        <f>SUMPRODUCT(MTOA!B66:G66,MTOA!B$101:G$101,MTOA!B$108:G$108)</f>
        <v>0</v>
      </c>
      <c r="X66">
        <v>0</v>
      </c>
      <c r="Y66" s="34">
        <f>IEX!M66</f>
        <v>0</v>
      </c>
      <c r="Z66" s="34">
        <f>IEX!S66</f>
        <v>0</v>
      </c>
      <c r="AA66" s="75">
        <f>STOA!M66</f>
        <v>0</v>
      </c>
      <c r="AB66" s="75">
        <f>-STOA!S66</f>
        <v>0</v>
      </c>
      <c r="AC66">
        <f t="shared" si="0"/>
        <v>0.20673533999999999</v>
      </c>
      <c r="AD66">
        <f t="shared" si="1"/>
        <v>24.40461466</v>
      </c>
      <c r="AE66">
        <v>0</v>
      </c>
      <c r="AF66" s="24"/>
      <c r="AG66">
        <f t="shared" si="2"/>
        <v>24.40461466</v>
      </c>
      <c r="AI66" s="34">
        <f>PXIL!M66</f>
        <v>0</v>
      </c>
      <c r="AJ66" s="34">
        <f>PXIL!S66</f>
        <v>0</v>
      </c>
      <c r="AK66" s="34">
        <f>RTM_IEX!M66</f>
        <v>0</v>
      </c>
      <c r="AL66" s="34">
        <f>RTM_IEX!S66</f>
        <v>0</v>
      </c>
      <c r="AM66" s="34">
        <f>RTM_PXI!M66</f>
        <v>0</v>
      </c>
      <c r="AN66" s="34">
        <f>RTM_PXI!S66</f>
        <v>0</v>
      </c>
      <c r="AO66" s="148">
        <f>GDAM_IEX!M66</f>
        <v>9.61</v>
      </c>
      <c r="AP66" s="148">
        <f>GDAM_IEX!S66</f>
        <v>0</v>
      </c>
      <c r="AQ66" s="148">
        <f>GDAM_PXI!M66</f>
        <v>0</v>
      </c>
      <c r="AR66" s="148">
        <f>GDAM_PXI!S66</f>
        <v>0</v>
      </c>
      <c r="AS66">
        <f>HPX!M66</f>
        <v>0</v>
      </c>
      <c r="AT66">
        <f>HPX!S66</f>
        <v>0</v>
      </c>
    </row>
    <row r="67" spans="1:46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15.00135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SUMPRODUCT(LTA!J67:AN67,LTA!J$101:AN$101,LTA!J$108:AN$108)</f>
        <v>0</v>
      </c>
      <c r="U67" s="37">
        <f>SUMPRODUCT(LTA!J67:AN67,LTA!J$102:AN$102,LTA!J$108:AN$108)</f>
        <v>0</v>
      </c>
      <c r="V67" s="66">
        <f>SUMPRODUCT(MTOA!B67:G67,MTOA!B$102:G$102,MTOA!B$108:G$108)</f>
        <v>0</v>
      </c>
      <c r="W67" s="66">
        <f>SUMPRODUCT(MTOA!B67:G67,MTOA!B$101:G$101,MTOA!B$108:G$108)</f>
        <v>0</v>
      </c>
      <c r="X67">
        <v>0</v>
      </c>
      <c r="Y67" s="34">
        <f>IEX!M67</f>
        <v>0</v>
      </c>
      <c r="Z67" s="34">
        <f>IEX!S67</f>
        <v>0</v>
      </c>
      <c r="AA67" s="75">
        <f>STOA!M67</f>
        <v>0</v>
      </c>
      <c r="AB67" s="75">
        <f>-STOA!S67</f>
        <v>0</v>
      </c>
      <c r="AC67">
        <f t="shared" si="0"/>
        <v>0.20673533999999999</v>
      </c>
      <c r="AD67">
        <f t="shared" si="1"/>
        <v>24.40461466</v>
      </c>
      <c r="AE67">
        <v>0</v>
      </c>
      <c r="AF67" s="24"/>
      <c r="AG67">
        <f t="shared" si="2"/>
        <v>24.40461466</v>
      </c>
      <c r="AI67" s="34">
        <f>PXIL!M67</f>
        <v>0</v>
      </c>
      <c r="AJ67" s="34">
        <f>PXIL!S67</f>
        <v>0</v>
      </c>
      <c r="AK67" s="34">
        <f>RTM_IEX!M67</f>
        <v>0</v>
      </c>
      <c r="AL67" s="34">
        <f>RTM_IEX!S67</f>
        <v>0</v>
      </c>
      <c r="AM67" s="34">
        <f>RTM_PXI!M67</f>
        <v>0</v>
      </c>
      <c r="AN67" s="34">
        <f>RTM_PXI!S67</f>
        <v>0</v>
      </c>
      <c r="AO67" s="148">
        <f>GDAM_IEX!M67</f>
        <v>9.61</v>
      </c>
      <c r="AP67" s="148">
        <f>GDAM_IEX!S67</f>
        <v>0</v>
      </c>
      <c r="AQ67" s="148">
        <f>GDAM_PXI!M67</f>
        <v>0</v>
      </c>
      <c r="AR67" s="148">
        <f>GDAM_PXI!S67</f>
        <v>0</v>
      </c>
      <c r="AS67">
        <f>HPX!M67</f>
        <v>0</v>
      </c>
      <c r="AT67">
        <f>HPX!S67</f>
        <v>0</v>
      </c>
    </row>
    <row r="68" spans="1:46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15.00135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SUMPRODUCT(LTA!J68:AN68,LTA!J$101:AN$101,LTA!J$108:AN$108)</f>
        <v>0</v>
      </c>
      <c r="U68" s="37">
        <f>SUMPRODUCT(LTA!J68:AN68,LTA!J$102:AN$102,LTA!J$108:AN$108)</f>
        <v>0</v>
      </c>
      <c r="V68" s="66">
        <f>SUMPRODUCT(MTOA!B68:G68,MTOA!B$102:G$102,MTOA!B$108:G$108)</f>
        <v>0</v>
      </c>
      <c r="W68" s="66">
        <f>SUMPRODUCT(MTOA!B68:G68,MTOA!B$101:G$101,MTOA!B$108:G$108)</f>
        <v>0</v>
      </c>
      <c r="X68">
        <v>0</v>
      </c>
      <c r="Y68" s="34">
        <f>IEX!M68</f>
        <v>0</v>
      </c>
      <c r="Z68" s="34">
        <f>IEX!S68</f>
        <v>0</v>
      </c>
      <c r="AA68" s="75">
        <f>STOA!M68</f>
        <v>0</v>
      </c>
      <c r="AB68" s="75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0.20673533999999999</v>
      </c>
      <c r="AD68">
        <f t="shared" ref="AD68:AD98" si="4">SUM(B68:AB68,AI68:AT68)-AC68</f>
        <v>24.40461466</v>
      </c>
      <c r="AE68">
        <v>0</v>
      </c>
      <c r="AF68" s="24"/>
      <c r="AG68">
        <f t="shared" ref="AG68:AG98" si="5">SUM(AD68:AF68)</f>
        <v>24.40461466</v>
      </c>
      <c r="AI68" s="34">
        <f>PXIL!M68</f>
        <v>0</v>
      </c>
      <c r="AJ68" s="34">
        <f>PXIL!S68</f>
        <v>0</v>
      </c>
      <c r="AK68" s="34">
        <f>RTM_IEX!M68</f>
        <v>0</v>
      </c>
      <c r="AL68" s="34">
        <f>RTM_IEX!S68</f>
        <v>0</v>
      </c>
      <c r="AM68" s="34">
        <f>RTM_PXI!M68</f>
        <v>0</v>
      </c>
      <c r="AN68" s="34">
        <f>RTM_PXI!S68</f>
        <v>0</v>
      </c>
      <c r="AO68" s="148">
        <f>GDAM_IEX!M68</f>
        <v>9.61</v>
      </c>
      <c r="AP68" s="148">
        <f>GDAM_IEX!S68</f>
        <v>0</v>
      </c>
      <c r="AQ68" s="148">
        <f>GDAM_PXI!M68</f>
        <v>0</v>
      </c>
      <c r="AR68" s="148">
        <f>GDAM_PXI!S68</f>
        <v>0</v>
      </c>
      <c r="AS68">
        <f>HPX!M68</f>
        <v>0</v>
      </c>
      <c r="AT68">
        <f>HPX!S68</f>
        <v>0</v>
      </c>
    </row>
    <row r="69" spans="1:46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15.00135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SUMPRODUCT(LTA!J69:AN69,LTA!J$101:AN$101,LTA!J$108:AN$108)</f>
        <v>0</v>
      </c>
      <c r="U69" s="37">
        <f>SUMPRODUCT(LTA!J69:AN69,LTA!J$102:AN$102,LTA!J$108:AN$108)</f>
        <v>0</v>
      </c>
      <c r="V69" s="66">
        <f>SUMPRODUCT(MTOA!B69:G69,MTOA!B$102:G$102,MTOA!B$108:G$108)</f>
        <v>0</v>
      </c>
      <c r="W69" s="66">
        <f>SUMPRODUCT(MTOA!B69:G69,MTOA!B$101:G$101,MTOA!B$108:G$108)</f>
        <v>0</v>
      </c>
      <c r="X69">
        <v>0</v>
      </c>
      <c r="Y69" s="34">
        <f>IEX!M69</f>
        <v>0</v>
      </c>
      <c r="Z69" s="34">
        <f>IEX!S69</f>
        <v>0</v>
      </c>
      <c r="AA69" s="75">
        <f>STOA!M69</f>
        <v>0</v>
      </c>
      <c r="AB69" s="75">
        <f>-STOA!S69</f>
        <v>0</v>
      </c>
      <c r="AC69">
        <f t="shared" si="3"/>
        <v>0.20673533999999999</v>
      </c>
      <c r="AD69">
        <f t="shared" si="4"/>
        <v>24.40461466</v>
      </c>
      <c r="AE69">
        <v>0</v>
      </c>
      <c r="AF69" s="24"/>
      <c r="AG69">
        <f t="shared" si="5"/>
        <v>24.40461466</v>
      </c>
      <c r="AI69" s="34">
        <f>PXIL!M69</f>
        <v>0</v>
      </c>
      <c r="AJ69" s="34">
        <f>PXIL!S69</f>
        <v>0</v>
      </c>
      <c r="AK69" s="34">
        <f>RTM_IEX!M69</f>
        <v>0</v>
      </c>
      <c r="AL69" s="34">
        <f>RTM_IEX!S69</f>
        <v>0</v>
      </c>
      <c r="AM69" s="34">
        <f>RTM_PXI!M69</f>
        <v>0</v>
      </c>
      <c r="AN69" s="34">
        <f>RTM_PXI!S69</f>
        <v>0</v>
      </c>
      <c r="AO69" s="148">
        <f>GDAM_IEX!M69</f>
        <v>9.61</v>
      </c>
      <c r="AP69" s="148">
        <f>GDAM_IEX!S69</f>
        <v>0</v>
      </c>
      <c r="AQ69" s="148">
        <f>GDAM_PXI!M69</f>
        <v>0</v>
      </c>
      <c r="AR69" s="148">
        <f>GDAM_PXI!S69</f>
        <v>0</v>
      </c>
      <c r="AS69">
        <f>HPX!M69</f>
        <v>0</v>
      </c>
      <c r="AT69">
        <f>HPX!S69</f>
        <v>0</v>
      </c>
    </row>
    <row r="70" spans="1:46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15.00135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SUMPRODUCT(LTA!J70:AN70,LTA!J$101:AN$101,LTA!J$108:AN$108)</f>
        <v>0</v>
      </c>
      <c r="U70" s="37">
        <f>SUMPRODUCT(LTA!J70:AN70,LTA!J$102:AN$102,LTA!J$108:AN$108)</f>
        <v>0</v>
      </c>
      <c r="V70" s="66">
        <f>SUMPRODUCT(MTOA!B70:G70,MTOA!B$102:G$102,MTOA!B$108:G$108)</f>
        <v>0</v>
      </c>
      <c r="W70" s="66">
        <f>SUMPRODUCT(MTOA!B70:G70,MTOA!B$101:G$101,MTOA!B$108:G$108)</f>
        <v>0</v>
      </c>
      <c r="X70">
        <v>0</v>
      </c>
      <c r="Y70" s="34">
        <f>IEX!M70</f>
        <v>6.06</v>
      </c>
      <c r="Z70" s="34">
        <f>IEX!S70</f>
        <v>0</v>
      </c>
      <c r="AA70" s="75">
        <f>STOA!M70</f>
        <v>0</v>
      </c>
      <c r="AB70" s="75">
        <f>-STOA!S70</f>
        <v>0</v>
      </c>
      <c r="AC70">
        <f t="shared" si="3"/>
        <v>0.20707133999999999</v>
      </c>
      <c r="AD70">
        <f t="shared" si="4"/>
        <v>24.444278660000002</v>
      </c>
      <c r="AE70">
        <v>0</v>
      </c>
      <c r="AF70" s="24"/>
      <c r="AG70">
        <f t="shared" si="5"/>
        <v>24.444278660000002</v>
      </c>
      <c r="AI70" s="34">
        <f>PXIL!M70</f>
        <v>0</v>
      </c>
      <c r="AJ70" s="34">
        <f>PXIL!S70</f>
        <v>0</v>
      </c>
      <c r="AK70" s="34">
        <f>RTM_IEX!M70</f>
        <v>0.1</v>
      </c>
      <c r="AL70" s="34">
        <f>RTM_IEX!S70</f>
        <v>0</v>
      </c>
      <c r="AM70" s="34">
        <f>RTM_PXI!M70</f>
        <v>0</v>
      </c>
      <c r="AN70" s="34">
        <f>RTM_PXI!S70</f>
        <v>0</v>
      </c>
      <c r="AO70" s="148">
        <f>GDAM_IEX!M70</f>
        <v>3.49</v>
      </c>
      <c r="AP70" s="148">
        <f>GDAM_IEX!S70</f>
        <v>0</v>
      </c>
      <c r="AQ70" s="148">
        <f>GDAM_PXI!M70</f>
        <v>0</v>
      </c>
      <c r="AR70" s="148">
        <f>GDAM_PXI!S70</f>
        <v>0</v>
      </c>
      <c r="AS70">
        <f>HPX!M70</f>
        <v>0</v>
      </c>
      <c r="AT70">
        <f>HPX!S70</f>
        <v>0</v>
      </c>
    </row>
    <row r="71" spans="1:46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15.00135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SUMPRODUCT(LTA!J71:AN71,LTA!J$101:AN$101,LTA!J$108:AN$108)</f>
        <v>0</v>
      </c>
      <c r="U71" s="37">
        <f>SUMPRODUCT(LTA!J71:AN71,LTA!J$102:AN$102,LTA!J$108:AN$108)</f>
        <v>0</v>
      </c>
      <c r="V71" s="66">
        <f>SUMPRODUCT(MTOA!B71:G71,MTOA!B$102:G$102,MTOA!B$108:G$108)</f>
        <v>0</v>
      </c>
      <c r="W71" s="66">
        <f>SUMPRODUCT(MTOA!B71:G71,MTOA!B$101:G$101,MTOA!B$108:G$108)</f>
        <v>0</v>
      </c>
      <c r="X71">
        <v>0</v>
      </c>
      <c r="Y71" s="34">
        <f>IEX!M71</f>
        <v>9.61</v>
      </c>
      <c r="Z71" s="34">
        <f>IEX!S71</f>
        <v>0</v>
      </c>
      <c r="AA71" s="75">
        <f>STOA!M71</f>
        <v>0</v>
      </c>
      <c r="AB71" s="75">
        <f>-STOA!S71</f>
        <v>0</v>
      </c>
      <c r="AC71">
        <f t="shared" si="3"/>
        <v>0.20673533999999999</v>
      </c>
      <c r="AD71">
        <f t="shared" si="4"/>
        <v>24.40461466</v>
      </c>
      <c r="AE71">
        <v>0</v>
      </c>
      <c r="AF71" s="24"/>
      <c r="AG71">
        <f t="shared" si="5"/>
        <v>24.40461466</v>
      </c>
      <c r="AI71" s="34">
        <f>PXIL!M71</f>
        <v>0</v>
      </c>
      <c r="AJ71" s="34">
        <f>PXIL!S71</f>
        <v>0</v>
      </c>
      <c r="AK71" s="34">
        <f>RTM_IEX!M71</f>
        <v>0</v>
      </c>
      <c r="AL71" s="34">
        <f>RTM_IEX!S71</f>
        <v>0</v>
      </c>
      <c r="AM71" s="34">
        <f>RTM_PXI!M71</f>
        <v>0</v>
      </c>
      <c r="AN71" s="34">
        <f>RTM_PXI!S71</f>
        <v>0</v>
      </c>
      <c r="AO71" s="148">
        <f>GDAM_IEX!M71</f>
        <v>0</v>
      </c>
      <c r="AP71" s="148">
        <f>GDAM_IEX!S71</f>
        <v>0</v>
      </c>
      <c r="AQ71" s="148">
        <f>GDAM_PXI!M71</f>
        <v>0</v>
      </c>
      <c r="AR71" s="148">
        <f>GDAM_PXI!S71</f>
        <v>0</v>
      </c>
      <c r="AS71">
        <f>HPX!M71</f>
        <v>0</v>
      </c>
      <c r="AT71">
        <f>HPX!S71</f>
        <v>0</v>
      </c>
    </row>
    <row r="72" spans="1:46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15.00135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SUMPRODUCT(LTA!J72:AN72,LTA!J$101:AN$101,LTA!J$108:AN$108)</f>
        <v>0</v>
      </c>
      <c r="U72" s="37">
        <f>SUMPRODUCT(LTA!J72:AN72,LTA!J$102:AN$102,LTA!J$108:AN$108)</f>
        <v>0</v>
      </c>
      <c r="V72" s="66">
        <f>SUMPRODUCT(MTOA!B72:G72,MTOA!B$102:G$102,MTOA!B$108:G$108)</f>
        <v>0</v>
      </c>
      <c r="W72" s="66">
        <f>SUMPRODUCT(MTOA!B72:G72,MTOA!B$101:G$101,MTOA!B$108:G$108)</f>
        <v>0</v>
      </c>
      <c r="X72">
        <v>0</v>
      </c>
      <c r="Y72" s="34">
        <f>IEX!M72</f>
        <v>7.27</v>
      </c>
      <c r="Z72" s="34">
        <f>IEX!S72</f>
        <v>0</v>
      </c>
      <c r="AA72" s="75">
        <f>STOA!M72</f>
        <v>0</v>
      </c>
      <c r="AB72" s="75">
        <f>-STOA!S72</f>
        <v>0</v>
      </c>
      <c r="AC72">
        <f t="shared" si="3"/>
        <v>0.19976333999999998</v>
      </c>
      <c r="AD72">
        <f t="shared" si="4"/>
        <v>23.581586659999999</v>
      </c>
      <c r="AE72">
        <v>0</v>
      </c>
      <c r="AF72" s="24"/>
      <c r="AG72">
        <f t="shared" si="5"/>
        <v>23.581586659999999</v>
      </c>
      <c r="AI72" s="34">
        <f>PXIL!M72</f>
        <v>0</v>
      </c>
      <c r="AJ72" s="34">
        <f>PXIL!S72</f>
        <v>0</v>
      </c>
      <c r="AK72" s="34">
        <f>RTM_IEX!M72</f>
        <v>1.51</v>
      </c>
      <c r="AL72" s="34">
        <f>RTM_IEX!S72</f>
        <v>0</v>
      </c>
      <c r="AM72" s="34">
        <f>RTM_PXI!M72</f>
        <v>0</v>
      </c>
      <c r="AN72" s="34">
        <f>RTM_PXI!S72</f>
        <v>0</v>
      </c>
      <c r="AO72" s="148">
        <f>GDAM_IEX!M72</f>
        <v>0</v>
      </c>
      <c r="AP72" s="148">
        <f>GDAM_IEX!S72</f>
        <v>0</v>
      </c>
      <c r="AQ72" s="148">
        <f>GDAM_PXI!M72</f>
        <v>0</v>
      </c>
      <c r="AR72" s="148">
        <f>GDAM_PXI!S72</f>
        <v>0</v>
      </c>
      <c r="AS72">
        <f>HPX!M72</f>
        <v>0</v>
      </c>
      <c r="AT72">
        <f>HPX!S72</f>
        <v>0</v>
      </c>
    </row>
    <row r="73" spans="1:46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15.00135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SUMPRODUCT(LTA!J73:AN73,LTA!J$101:AN$101,LTA!J$108:AN$108)</f>
        <v>0</v>
      </c>
      <c r="U73" s="37">
        <f>SUMPRODUCT(LTA!J73:AN73,LTA!J$102:AN$102,LTA!J$108:AN$108)</f>
        <v>0</v>
      </c>
      <c r="V73" s="66">
        <f>SUMPRODUCT(MTOA!B73:G73,MTOA!B$102:G$102,MTOA!B$108:G$108)</f>
        <v>0</v>
      </c>
      <c r="W73" s="66">
        <f>SUMPRODUCT(MTOA!B73:G73,MTOA!B$101:G$101,MTOA!B$108:G$108)</f>
        <v>0</v>
      </c>
      <c r="X73">
        <v>0</v>
      </c>
      <c r="Y73" s="34">
        <f>IEX!M73</f>
        <v>3.13</v>
      </c>
      <c r="Z73" s="34">
        <f>IEX!S73</f>
        <v>0</v>
      </c>
      <c r="AA73" s="75">
        <f>STOA!M73</f>
        <v>0</v>
      </c>
      <c r="AB73" s="75">
        <f>-STOA!S73</f>
        <v>0</v>
      </c>
      <c r="AC73">
        <f t="shared" si="3"/>
        <v>0.17741934000000001</v>
      </c>
      <c r="AD73">
        <f t="shared" si="4"/>
        <v>20.943930659999999</v>
      </c>
      <c r="AE73">
        <v>0</v>
      </c>
      <c r="AF73" s="24"/>
      <c r="AG73">
        <f t="shared" si="5"/>
        <v>20.943930659999999</v>
      </c>
      <c r="AI73" s="34">
        <f>PXIL!M73</f>
        <v>0</v>
      </c>
      <c r="AJ73" s="34">
        <f>PXIL!S73</f>
        <v>0</v>
      </c>
      <c r="AK73" s="34">
        <f>RTM_IEX!M73</f>
        <v>2.99</v>
      </c>
      <c r="AL73" s="34">
        <f>RTM_IEX!S73</f>
        <v>0</v>
      </c>
      <c r="AM73" s="34">
        <f>RTM_PXI!M73</f>
        <v>0</v>
      </c>
      <c r="AN73" s="34">
        <f>RTM_PXI!S73</f>
        <v>0</v>
      </c>
      <c r="AO73" s="148">
        <f>GDAM_IEX!M73</f>
        <v>0</v>
      </c>
      <c r="AP73" s="148">
        <f>GDAM_IEX!S73</f>
        <v>0</v>
      </c>
      <c r="AQ73" s="148">
        <f>GDAM_PXI!M73</f>
        <v>0</v>
      </c>
      <c r="AR73" s="148">
        <f>GDAM_PXI!S73</f>
        <v>0</v>
      </c>
      <c r="AS73">
        <f>HPX!M73</f>
        <v>0</v>
      </c>
      <c r="AT73">
        <f>HPX!S73</f>
        <v>0</v>
      </c>
    </row>
    <row r="74" spans="1:46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15.00135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SUMPRODUCT(LTA!J74:AN74,LTA!J$101:AN$101,LTA!J$108:AN$108)</f>
        <v>0</v>
      </c>
      <c r="U74" s="37">
        <f>SUMPRODUCT(LTA!J74:AN74,LTA!J$102:AN$102,LTA!J$108:AN$108)</f>
        <v>0</v>
      </c>
      <c r="V74" s="66">
        <f>SUMPRODUCT(MTOA!B74:G74,MTOA!B$102:G$102,MTOA!B$108:G$108)</f>
        <v>0</v>
      </c>
      <c r="W74" s="66">
        <f>SUMPRODUCT(MTOA!B74:G74,MTOA!B$101:G$101,MTOA!B$108:G$108)</f>
        <v>0</v>
      </c>
      <c r="X74">
        <v>0</v>
      </c>
      <c r="Y74" s="34">
        <f>IEX!M74</f>
        <v>1.39</v>
      </c>
      <c r="Z74" s="34">
        <f>IEX!S74</f>
        <v>0</v>
      </c>
      <c r="AA74" s="75">
        <f>STOA!M74</f>
        <v>0</v>
      </c>
      <c r="AB74" s="75">
        <f>-STOA!S74</f>
        <v>0</v>
      </c>
      <c r="AC74">
        <f t="shared" si="3"/>
        <v>0.16717134</v>
      </c>
      <c r="AD74">
        <f t="shared" si="4"/>
        <v>19.734178660000001</v>
      </c>
      <c r="AE74">
        <v>0</v>
      </c>
      <c r="AF74" s="24"/>
      <c r="AG74">
        <f t="shared" si="5"/>
        <v>19.734178660000001</v>
      </c>
      <c r="AI74" s="34">
        <f>PXIL!M74</f>
        <v>0</v>
      </c>
      <c r="AJ74" s="34">
        <f>PXIL!S74</f>
        <v>0</v>
      </c>
      <c r="AK74" s="34">
        <f>RTM_IEX!M74</f>
        <v>3.51</v>
      </c>
      <c r="AL74" s="34">
        <f>RTM_IEX!S74</f>
        <v>0</v>
      </c>
      <c r="AM74" s="34">
        <f>RTM_PXI!M74</f>
        <v>0</v>
      </c>
      <c r="AN74" s="34">
        <f>RTM_PXI!S74</f>
        <v>0</v>
      </c>
      <c r="AO74" s="148">
        <f>GDAM_IEX!M74</f>
        <v>0</v>
      </c>
      <c r="AP74" s="148">
        <f>GDAM_IEX!S74</f>
        <v>0</v>
      </c>
      <c r="AQ74" s="148">
        <f>GDAM_PXI!M74</f>
        <v>0</v>
      </c>
      <c r="AR74" s="148">
        <f>GDAM_PXI!S74</f>
        <v>0</v>
      </c>
      <c r="AS74">
        <f>HPX!M74</f>
        <v>0</v>
      </c>
      <c r="AT74">
        <f>HPX!S74</f>
        <v>0</v>
      </c>
    </row>
    <row r="75" spans="1:46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15.00135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SUMPRODUCT(LTA!J75:AN75,LTA!J$101:AN$101,LTA!J$108:AN$108)</f>
        <v>0</v>
      </c>
      <c r="U75" s="37">
        <f>SUMPRODUCT(LTA!J75:AN75,LTA!J$102:AN$102,LTA!J$108:AN$108)</f>
        <v>0</v>
      </c>
      <c r="V75" s="66">
        <f>SUMPRODUCT(MTOA!B75:G75,MTOA!B$102:G$102,MTOA!B$108:G$108)</f>
        <v>0</v>
      </c>
      <c r="W75" s="66">
        <f>SUMPRODUCT(MTOA!B75:G75,MTOA!B$101:G$101,MTOA!B$108:G$108)</f>
        <v>0</v>
      </c>
      <c r="X75">
        <v>0</v>
      </c>
      <c r="Y75" s="34">
        <f>IEX!M75</f>
        <v>3.33</v>
      </c>
      <c r="Z75" s="34">
        <f>IEX!S75</f>
        <v>0</v>
      </c>
      <c r="AA75" s="75">
        <f>STOA!M75</f>
        <v>0</v>
      </c>
      <c r="AB75" s="75">
        <f>-STOA!S75</f>
        <v>0</v>
      </c>
      <c r="AC75">
        <f t="shared" si="3"/>
        <v>0.18203933999999999</v>
      </c>
      <c r="AD75">
        <f t="shared" si="4"/>
        <v>21.489310660000001</v>
      </c>
      <c r="AE75">
        <v>0</v>
      </c>
      <c r="AF75" s="24"/>
      <c r="AG75">
        <f t="shared" si="5"/>
        <v>21.489310660000001</v>
      </c>
      <c r="AI75" s="34">
        <f>PXIL!M75</f>
        <v>0</v>
      </c>
      <c r="AJ75" s="34">
        <f>PXIL!S75</f>
        <v>0</v>
      </c>
      <c r="AK75" s="34">
        <f>RTM_IEX!M75</f>
        <v>3.34</v>
      </c>
      <c r="AL75" s="34">
        <f>RTM_IEX!S75</f>
        <v>0</v>
      </c>
      <c r="AM75" s="34">
        <f>RTM_PXI!M75</f>
        <v>0</v>
      </c>
      <c r="AN75" s="34">
        <f>RTM_PXI!S75</f>
        <v>0</v>
      </c>
      <c r="AO75" s="148">
        <f>GDAM_IEX!M75</f>
        <v>0</v>
      </c>
      <c r="AP75" s="148">
        <f>GDAM_IEX!S75</f>
        <v>0</v>
      </c>
      <c r="AQ75" s="148">
        <f>GDAM_PXI!M75</f>
        <v>0</v>
      </c>
      <c r="AR75" s="148">
        <f>GDAM_PXI!S75</f>
        <v>0</v>
      </c>
      <c r="AS75">
        <f>HPX!M75</f>
        <v>0</v>
      </c>
      <c r="AT75">
        <f>HPX!S75</f>
        <v>0</v>
      </c>
    </row>
    <row r="76" spans="1:46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15.00135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SUMPRODUCT(LTA!J76:AN76,LTA!J$101:AN$101,LTA!J$108:AN$108)</f>
        <v>0</v>
      </c>
      <c r="U76" s="37">
        <f>SUMPRODUCT(LTA!J76:AN76,LTA!J$102:AN$102,LTA!J$108:AN$108)</f>
        <v>0</v>
      </c>
      <c r="V76" s="66">
        <f>SUMPRODUCT(MTOA!B76:G76,MTOA!B$102:G$102,MTOA!B$108:G$108)</f>
        <v>0</v>
      </c>
      <c r="W76" s="66">
        <f>SUMPRODUCT(MTOA!B76:G76,MTOA!B$101:G$101,MTOA!B$108:G$108)</f>
        <v>0</v>
      </c>
      <c r="X76">
        <v>0</v>
      </c>
      <c r="Y76" s="34">
        <f>IEX!M76</f>
        <v>2.11</v>
      </c>
      <c r="Z76" s="34">
        <f>IEX!S76</f>
        <v>0</v>
      </c>
      <c r="AA76" s="75">
        <f>STOA!M76</f>
        <v>0</v>
      </c>
      <c r="AB76" s="75">
        <f>-STOA!S76</f>
        <v>0</v>
      </c>
      <c r="AC76">
        <f t="shared" si="3"/>
        <v>0.17817534000000002</v>
      </c>
      <c r="AD76">
        <f t="shared" si="4"/>
        <v>21.033174660000004</v>
      </c>
      <c r="AE76">
        <v>0</v>
      </c>
      <c r="AF76" s="24"/>
      <c r="AG76">
        <f t="shared" si="5"/>
        <v>21.033174660000004</v>
      </c>
      <c r="AI76" s="34">
        <f>PXIL!M76</f>
        <v>0</v>
      </c>
      <c r="AJ76" s="34">
        <f>PXIL!S76</f>
        <v>0</v>
      </c>
      <c r="AK76" s="34">
        <f>RTM_IEX!M76</f>
        <v>4.0999999999999996</v>
      </c>
      <c r="AL76" s="34">
        <f>RTM_IEX!S76</f>
        <v>0</v>
      </c>
      <c r="AM76" s="34">
        <f>RTM_PXI!M76</f>
        <v>0</v>
      </c>
      <c r="AN76" s="34">
        <f>RTM_PXI!S76</f>
        <v>0</v>
      </c>
      <c r="AO76" s="148">
        <f>GDAM_IEX!M76</f>
        <v>0</v>
      </c>
      <c r="AP76" s="148">
        <f>GDAM_IEX!S76</f>
        <v>0</v>
      </c>
      <c r="AQ76" s="148">
        <f>GDAM_PXI!M76</f>
        <v>0</v>
      </c>
      <c r="AR76" s="148">
        <f>GDAM_PXI!S76</f>
        <v>0</v>
      </c>
      <c r="AS76">
        <f>HPX!M76</f>
        <v>0</v>
      </c>
      <c r="AT76">
        <f>HPX!S76</f>
        <v>0</v>
      </c>
    </row>
    <row r="77" spans="1:46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15.00135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SUMPRODUCT(LTA!J77:AN77,LTA!J$101:AN$101,LTA!J$108:AN$108)</f>
        <v>0</v>
      </c>
      <c r="U77" s="37">
        <f>SUMPRODUCT(LTA!J77:AN77,LTA!J$102:AN$102,LTA!J$108:AN$108)</f>
        <v>0</v>
      </c>
      <c r="V77" s="66">
        <f>SUMPRODUCT(MTOA!B77:G77,MTOA!B$102:G$102,MTOA!B$108:G$108)</f>
        <v>0</v>
      </c>
      <c r="W77" s="66">
        <f>SUMPRODUCT(MTOA!B77:G77,MTOA!B$101:G$101,MTOA!B$108:G$108)</f>
        <v>0</v>
      </c>
      <c r="X77">
        <v>0</v>
      </c>
      <c r="Y77" s="34">
        <f>IEX!M77</f>
        <v>2.78</v>
      </c>
      <c r="Z77" s="34">
        <f>IEX!S77</f>
        <v>0</v>
      </c>
      <c r="AA77" s="75">
        <f>STOA!M77</f>
        <v>0</v>
      </c>
      <c r="AB77" s="75">
        <f>-STOA!S77</f>
        <v>0</v>
      </c>
      <c r="AC77">
        <f t="shared" si="3"/>
        <v>0.19253933999999998</v>
      </c>
      <c r="AD77">
        <f t="shared" si="4"/>
        <v>22.728810660000001</v>
      </c>
      <c r="AE77">
        <v>0</v>
      </c>
      <c r="AF77" s="24"/>
      <c r="AG77">
        <f t="shared" si="5"/>
        <v>22.728810660000001</v>
      </c>
      <c r="AI77" s="34">
        <f>PXIL!M77</f>
        <v>0</v>
      </c>
      <c r="AJ77" s="34">
        <f>PXIL!S77</f>
        <v>0</v>
      </c>
      <c r="AK77" s="34">
        <f>RTM_IEX!M77</f>
        <v>5.14</v>
      </c>
      <c r="AL77" s="34">
        <f>RTM_IEX!S77</f>
        <v>0</v>
      </c>
      <c r="AM77" s="34">
        <f>RTM_PXI!M77</f>
        <v>0</v>
      </c>
      <c r="AN77" s="34">
        <f>RTM_PXI!S77</f>
        <v>0</v>
      </c>
      <c r="AO77" s="148">
        <f>GDAM_IEX!M77</f>
        <v>0</v>
      </c>
      <c r="AP77" s="148">
        <f>GDAM_IEX!S77</f>
        <v>0</v>
      </c>
      <c r="AQ77" s="148">
        <f>GDAM_PXI!M77</f>
        <v>0</v>
      </c>
      <c r="AR77" s="148">
        <f>GDAM_PXI!S77</f>
        <v>0</v>
      </c>
      <c r="AS77">
        <f>HPX!M77</f>
        <v>0</v>
      </c>
      <c r="AT77">
        <f>HPX!S77</f>
        <v>0</v>
      </c>
    </row>
    <row r="78" spans="1:46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15.00135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SUMPRODUCT(LTA!J78:AN78,LTA!J$101:AN$101,LTA!J$108:AN$108)</f>
        <v>0</v>
      </c>
      <c r="U78" s="37">
        <f>SUMPRODUCT(LTA!J78:AN78,LTA!J$102:AN$102,LTA!J$108:AN$108)</f>
        <v>0</v>
      </c>
      <c r="V78" s="66">
        <f>SUMPRODUCT(MTOA!B78:G78,MTOA!B$102:G$102,MTOA!B$108:G$108)</f>
        <v>0</v>
      </c>
      <c r="W78" s="66">
        <f>SUMPRODUCT(MTOA!B78:G78,MTOA!B$101:G$101,MTOA!B$108:G$108)</f>
        <v>0</v>
      </c>
      <c r="X78">
        <v>0</v>
      </c>
      <c r="Y78" s="34">
        <f>IEX!M78</f>
        <v>6.02</v>
      </c>
      <c r="Z78" s="34">
        <f>IEX!S78</f>
        <v>0</v>
      </c>
      <c r="AA78" s="75">
        <f>STOA!M78</f>
        <v>0</v>
      </c>
      <c r="AB78" s="75">
        <f>-STOA!S78</f>
        <v>0</v>
      </c>
      <c r="AC78">
        <f t="shared" si="3"/>
        <v>0.20648333999999996</v>
      </c>
      <c r="AD78">
        <f t="shared" si="4"/>
        <v>24.374866659999999</v>
      </c>
      <c r="AE78">
        <v>0</v>
      </c>
      <c r="AF78" s="24"/>
      <c r="AG78">
        <f t="shared" si="5"/>
        <v>24.374866659999999</v>
      </c>
      <c r="AI78" s="34">
        <f>PXIL!M78</f>
        <v>0</v>
      </c>
      <c r="AJ78" s="34">
        <f>PXIL!S78</f>
        <v>0</v>
      </c>
      <c r="AK78" s="34">
        <f>RTM_IEX!M78</f>
        <v>3.56</v>
      </c>
      <c r="AL78" s="34">
        <f>RTM_IEX!S78</f>
        <v>0</v>
      </c>
      <c r="AM78" s="34">
        <f>RTM_PXI!M78</f>
        <v>0</v>
      </c>
      <c r="AN78" s="34">
        <f>RTM_PXI!S78</f>
        <v>0</v>
      </c>
      <c r="AO78" s="148">
        <f>GDAM_IEX!M78</f>
        <v>0</v>
      </c>
      <c r="AP78" s="148">
        <f>GDAM_IEX!S78</f>
        <v>0</v>
      </c>
      <c r="AQ78" s="148">
        <f>GDAM_PXI!M78</f>
        <v>0</v>
      </c>
      <c r="AR78" s="148">
        <f>GDAM_PXI!S78</f>
        <v>0</v>
      </c>
      <c r="AS78">
        <f>HPX!M78</f>
        <v>0</v>
      </c>
      <c r="AT78">
        <f>HPX!S78</f>
        <v>0</v>
      </c>
    </row>
    <row r="79" spans="1:46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15.00135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SUMPRODUCT(LTA!J79:AN79,LTA!J$101:AN$101,LTA!J$108:AN$108)</f>
        <v>0</v>
      </c>
      <c r="U79" s="37">
        <f>SUMPRODUCT(LTA!J79:AN79,LTA!J$102:AN$102,LTA!J$108:AN$108)</f>
        <v>0</v>
      </c>
      <c r="V79" s="66">
        <f>SUMPRODUCT(MTOA!B79:G79,MTOA!B$102:G$102,MTOA!B$108:G$108)</f>
        <v>0</v>
      </c>
      <c r="W79" s="66">
        <f>SUMPRODUCT(MTOA!B79:G79,MTOA!B$101:G$101,MTOA!B$108:G$108)</f>
        <v>0</v>
      </c>
      <c r="X79">
        <v>0</v>
      </c>
      <c r="Y79" s="34">
        <f>IEX!M79</f>
        <v>8.75</v>
      </c>
      <c r="Z79" s="34">
        <f>IEX!S79</f>
        <v>0</v>
      </c>
      <c r="AA79" s="75">
        <f>STOA!M79</f>
        <v>0</v>
      </c>
      <c r="AB79" s="75">
        <f>-STOA!S79</f>
        <v>0</v>
      </c>
      <c r="AC79">
        <f t="shared" si="3"/>
        <v>0.19951134000000001</v>
      </c>
      <c r="AD79">
        <f t="shared" si="4"/>
        <v>23.551838660000001</v>
      </c>
      <c r="AE79">
        <v>0</v>
      </c>
      <c r="AF79" s="24"/>
      <c r="AG79">
        <f t="shared" si="5"/>
        <v>23.551838660000001</v>
      </c>
      <c r="AI79" s="34">
        <f>PXIL!M79</f>
        <v>0</v>
      </c>
      <c r="AJ79" s="34">
        <f>PXIL!S79</f>
        <v>0</v>
      </c>
      <c r="AK79" s="34">
        <f>RTM_IEX!M79</f>
        <v>0</v>
      </c>
      <c r="AL79" s="34">
        <f>RTM_IEX!S79</f>
        <v>0</v>
      </c>
      <c r="AM79" s="34">
        <f>RTM_PXI!M79</f>
        <v>0</v>
      </c>
      <c r="AN79" s="34">
        <f>RTM_PXI!S79</f>
        <v>0</v>
      </c>
      <c r="AO79" s="148">
        <f>GDAM_IEX!M79</f>
        <v>0</v>
      </c>
      <c r="AP79" s="148">
        <f>GDAM_IEX!S79</f>
        <v>0</v>
      </c>
      <c r="AQ79" s="148">
        <f>GDAM_PXI!M79</f>
        <v>0</v>
      </c>
      <c r="AR79" s="148">
        <f>GDAM_PXI!S79</f>
        <v>0</v>
      </c>
      <c r="AS79">
        <f>HPX!M79</f>
        <v>0</v>
      </c>
      <c r="AT79">
        <f>HPX!S79</f>
        <v>0</v>
      </c>
    </row>
    <row r="80" spans="1:46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15.00135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SUMPRODUCT(LTA!J80:AN80,LTA!J$101:AN$101,LTA!J$108:AN$108)</f>
        <v>0</v>
      </c>
      <c r="U80" s="37">
        <f>SUMPRODUCT(LTA!J80:AN80,LTA!J$102:AN$102,LTA!J$108:AN$108)</f>
        <v>0</v>
      </c>
      <c r="V80" s="66">
        <f>SUMPRODUCT(MTOA!B80:G80,MTOA!B$102:G$102,MTOA!B$108:G$108)</f>
        <v>0</v>
      </c>
      <c r="W80" s="66">
        <f>SUMPRODUCT(MTOA!B80:G80,MTOA!B$101:G$101,MTOA!B$108:G$108)</f>
        <v>0</v>
      </c>
      <c r="X80">
        <v>0</v>
      </c>
      <c r="Y80" s="34">
        <f>IEX!M80</f>
        <v>9.61</v>
      </c>
      <c r="Z80" s="34">
        <f>IEX!S80</f>
        <v>0</v>
      </c>
      <c r="AA80" s="75">
        <f>STOA!M80</f>
        <v>0</v>
      </c>
      <c r="AB80" s="75">
        <f>-STOA!S80</f>
        <v>0</v>
      </c>
      <c r="AC80">
        <f t="shared" si="3"/>
        <v>0.20673533999999999</v>
      </c>
      <c r="AD80">
        <f t="shared" si="4"/>
        <v>24.40461466</v>
      </c>
      <c r="AE80">
        <v>0</v>
      </c>
      <c r="AF80" s="24"/>
      <c r="AG80">
        <f t="shared" si="5"/>
        <v>24.40461466</v>
      </c>
      <c r="AI80" s="34">
        <f>PXIL!M80</f>
        <v>0</v>
      </c>
      <c r="AJ80" s="34">
        <f>PXIL!S80</f>
        <v>0</v>
      </c>
      <c r="AK80" s="34">
        <f>RTM_IEX!M80</f>
        <v>0</v>
      </c>
      <c r="AL80" s="34">
        <f>RTM_IEX!S80</f>
        <v>0</v>
      </c>
      <c r="AM80" s="34">
        <f>RTM_PXI!M80</f>
        <v>0</v>
      </c>
      <c r="AN80" s="34">
        <f>RTM_PXI!S80</f>
        <v>0</v>
      </c>
      <c r="AO80" s="148">
        <f>GDAM_IEX!M80</f>
        <v>0</v>
      </c>
      <c r="AP80" s="148">
        <f>GDAM_IEX!S80</f>
        <v>0</v>
      </c>
      <c r="AQ80" s="148">
        <f>GDAM_PXI!M80</f>
        <v>0</v>
      </c>
      <c r="AR80" s="148">
        <f>GDAM_PXI!S80</f>
        <v>0</v>
      </c>
      <c r="AS80">
        <f>HPX!M80</f>
        <v>0</v>
      </c>
      <c r="AT80">
        <f>HPX!S80</f>
        <v>0</v>
      </c>
    </row>
    <row r="81" spans="1:46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15.00135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SUMPRODUCT(LTA!J81:AN81,LTA!J$101:AN$101,LTA!J$108:AN$108)</f>
        <v>0</v>
      </c>
      <c r="U81" s="37">
        <f>SUMPRODUCT(LTA!J81:AN81,LTA!J$102:AN$102,LTA!J$108:AN$108)</f>
        <v>0</v>
      </c>
      <c r="V81" s="66">
        <f>SUMPRODUCT(MTOA!B81:G81,MTOA!B$102:G$102,MTOA!B$108:G$108)</f>
        <v>0</v>
      </c>
      <c r="W81" s="66">
        <f>SUMPRODUCT(MTOA!B81:G81,MTOA!B$101:G$101,MTOA!B$108:G$108)</f>
        <v>0</v>
      </c>
      <c r="X81">
        <v>0</v>
      </c>
      <c r="Y81" s="34">
        <f>IEX!M81</f>
        <v>9.61</v>
      </c>
      <c r="Z81" s="34">
        <f>IEX!S81</f>
        <v>0</v>
      </c>
      <c r="AA81" s="75">
        <f>STOA!M81</f>
        <v>0</v>
      </c>
      <c r="AB81" s="75">
        <f>-STOA!S81</f>
        <v>0</v>
      </c>
      <c r="AC81">
        <f t="shared" si="3"/>
        <v>0.20673533999999999</v>
      </c>
      <c r="AD81">
        <f t="shared" si="4"/>
        <v>24.40461466</v>
      </c>
      <c r="AE81">
        <v>0</v>
      </c>
      <c r="AF81" s="24"/>
      <c r="AG81">
        <f t="shared" si="5"/>
        <v>24.40461466</v>
      </c>
      <c r="AI81" s="34">
        <f>PXIL!M81</f>
        <v>0</v>
      </c>
      <c r="AJ81" s="34">
        <f>PXIL!S81</f>
        <v>0</v>
      </c>
      <c r="AK81" s="34">
        <f>RTM_IEX!M81</f>
        <v>0</v>
      </c>
      <c r="AL81" s="34">
        <f>RTM_IEX!S81</f>
        <v>0</v>
      </c>
      <c r="AM81" s="34">
        <f>RTM_PXI!M81</f>
        <v>0</v>
      </c>
      <c r="AN81" s="34">
        <f>RTM_PXI!S81</f>
        <v>0</v>
      </c>
      <c r="AO81" s="148">
        <f>GDAM_IEX!M81</f>
        <v>0</v>
      </c>
      <c r="AP81" s="148">
        <f>GDAM_IEX!S81</f>
        <v>0</v>
      </c>
      <c r="AQ81" s="148">
        <f>GDAM_PXI!M81</f>
        <v>0</v>
      </c>
      <c r="AR81" s="148">
        <f>GDAM_PXI!S81</f>
        <v>0</v>
      </c>
      <c r="AS81">
        <f>HPX!M81</f>
        <v>0</v>
      </c>
      <c r="AT81">
        <f>HPX!S81</f>
        <v>0</v>
      </c>
    </row>
    <row r="82" spans="1:46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15.00135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SUMPRODUCT(LTA!J82:AN82,LTA!J$101:AN$101,LTA!J$108:AN$108)</f>
        <v>0</v>
      </c>
      <c r="U82" s="37">
        <f>SUMPRODUCT(LTA!J82:AN82,LTA!J$102:AN$102,LTA!J$108:AN$108)</f>
        <v>0</v>
      </c>
      <c r="V82" s="66">
        <f>SUMPRODUCT(MTOA!B82:G82,MTOA!B$102:G$102,MTOA!B$108:G$108)</f>
        <v>0</v>
      </c>
      <c r="W82" s="66">
        <f>SUMPRODUCT(MTOA!B82:G82,MTOA!B$101:G$101,MTOA!B$108:G$108)</f>
        <v>0</v>
      </c>
      <c r="X82">
        <v>0</v>
      </c>
      <c r="Y82" s="34">
        <f>IEX!M82</f>
        <v>9.61</v>
      </c>
      <c r="Z82" s="34">
        <f>IEX!S82</f>
        <v>0</v>
      </c>
      <c r="AA82" s="75">
        <f>STOA!M82</f>
        <v>0</v>
      </c>
      <c r="AB82" s="75">
        <f>-STOA!S82</f>
        <v>0</v>
      </c>
      <c r="AC82">
        <f t="shared" si="3"/>
        <v>0.20673533999999999</v>
      </c>
      <c r="AD82">
        <f t="shared" si="4"/>
        <v>24.40461466</v>
      </c>
      <c r="AE82">
        <v>0</v>
      </c>
      <c r="AF82" s="24"/>
      <c r="AG82">
        <f t="shared" si="5"/>
        <v>24.40461466</v>
      </c>
      <c r="AI82" s="34">
        <f>PXIL!M82</f>
        <v>0</v>
      </c>
      <c r="AJ82" s="34">
        <f>PXIL!S82</f>
        <v>0</v>
      </c>
      <c r="AK82" s="34">
        <f>RTM_IEX!M82</f>
        <v>0</v>
      </c>
      <c r="AL82" s="34">
        <f>RTM_IEX!S82</f>
        <v>0</v>
      </c>
      <c r="AM82" s="34">
        <f>RTM_PXI!M82</f>
        <v>0</v>
      </c>
      <c r="AN82" s="34">
        <f>RTM_PXI!S82</f>
        <v>0</v>
      </c>
      <c r="AO82" s="148">
        <f>GDAM_IEX!M82</f>
        <v>0</v>
      </c>
      <c r="AP82" s="148">
        <f>GDAM_IEX!S82</f>
        <v>0</v>
      </c>
      <c r="AQ82" s="148">
        <f>GDAM_PXI!M82</f>
        <v>0</v>
      </c>
      <c r="AR82" s="148">
        <f>GDAM_PXI!S82</f>
        <v>0</v>
      </c>
      <c r="AS82">
        <f>HPX!M82</f>
        <v>0</v>
      </c>
      <c r="AT82">
        <f>HPX!S82</f>
        <v>0</v>
      </c>
    </row>
    <row r="83" spans="1:46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15.00135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SUMPRODUCT(LTA!J83:AN83,LTA!J$101:AN$101,LTA!J$108:AN$108)</f>
        <v>0</v>
      </c>
      <c r="U83" s="37">
        <f>SUMPRODUCT(LTA!J83:AN83,LTA!J$102:AN$102,LTA!J$108:AN$108)</f>
        <v>0</v>
      </c>
      <c r="V83" s="66">
        <f>SUMPRODUCT(MTOA!B83:G83,MTOA!B$102:G$102,MTOA!B$108:G$108)</f>
        <v>0</v>
      </c>
      <c r="W83" s="66">
        <f>SUMPRODUCT(MTOA!B83:G83,MTOA!B$101:G$101,MTOA!B$108:G$108)</f>
        <v>0</v>
      </c>
      <c r="X83">
        <v>0</v>
      </c>
      <c r="Y83" s="34">
        <f>IEX!M83</f>
        <v>9.61</v>
      </c>
      <c r="Z83" s="34">
        <f>IEX!S83</f>
        <v>0</v>
      </c>
      <c r="AA83" s="75">
        <f>STOA!M83</f>
        <v>0</v>
      </c>
      <c r="AB83" s="75">
        <f>-STOA!S83</f>
        <v>0</v>
      </c>
      <c r="AC83">
        <f t="shared" si="3"/>
        <v>0.20673533999999999</v>
      </c>
      <c r="AD83">
        <f t="shared" si="4"/>
        <v>24.40461466</v>
      </c>
      <c r="AE83">
        <v>0</v>
      </c>
      <c r="AF83" s="24"/>
      <c r="AG83">
        <f t="shared" si="5"/>
        <v>24.40461466</v>
      </c>
      <c r="AI83" s="34">
        <f>PXIL!M83</f>
        <v>0</v>
      </c>
      <c r="AJ83" s="34">
        <f>PXIL!S83</f>
        <v>0</v>
      </c>
      <c r="AK83" s="34">
        <f>RTM_IEX!M83</f>
        <v>0</v>
      </c>
      <c r="AL83" s="34">
        <f>RTM_IEX!S83</f>
        <v>0</v>
      </c>
      <c r="AM83" s="34">
        <f>RTM_PXI!M83</f>
        <v>0</v>
      </c>
      <c r="AN83" s="34">
        <f>RTM_PXI!S83</f>
        <v>0</v>
      </c>
      <c r="AO83" s="148">
        <f>GDAM_IEX!M83</f>
        <v>0</v>
      </c>
      <c r="AP83" s="148">
        <f>GDAM_IEX!S83</f>
        <v>0</v>
      </c>
      <c r="AQ83" s="148">
        <f>GDAM_PXI!M83</f>
        <v>0</v>
      </c>
      <c r="AR83" s="148">
        <f>GDAM_PXI!S83</f>
        <v>0</v>
      </c>
      <c r="AS83">
        <f>HPX!M83</f>
        <v>0</v>
      </c>
      <c r="AT83">
        <f>HPX!S83</f>
        <v>0</v>
      </c>
    </row>
    <row r="84" spans="1:46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15.00135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SUMPRODUCT(LTA!J84:AN84,LTA!J$101:AN$101,LTA!J$108:AN$108)</f>
        <v>0</v>
      </c>
      <c r="U84" s="37">
        <f>SUMPRODUCT(LTA!J84:AN84,LTA!J$102:AN$102,LTA!J$108:AN$108)</f>
        <v>0</v>
      </c>
      <c r="V84" s="66">
        <f>SUMPRODUCT(MTOA!B84:G84,MTOA!B$102:G$102,MTOA!B$108:G$108)</f>
        <v>0</v>
      </c>
      <c r="W84" s="66">
        <f>SUMPRODUCT(MTOA!B84:G84,MTOA!B$101:G$101,MTOA!B$108:G$108)</f>
        <v>0</v>
      </c>
      <c r="X84">
        <v>0</v>
      </c>
      <c r="Y84" s="34">
        <f>IEX!M84</f>
        <v>9.61</v>
      </c>
      <c r="Z84" s="34">
        <f>IEX!S84</f>
        <v>0</v>
      </c>
      <c r="AA84" s="75">
        <f>STOA!M84</f>
        <v>0</v>
      </c>
      <c r="AB84" s="75">
        <f>-STOA!S84</f>
        <v>0</v>
      </c>
      <c r="AC84">
        <f t="shared" si="3"/>
        <v>0.20673533999999999</v>
      </c>
      <c r="AD84">
        <f t="shared" si="4"/>
        <v>24.40461466</v>
      </c>
      <c r="AE84">
        <v>0</v>
      </c>
      <c r="AF84" s="24"/>
      <c r="AG84">
        <f t="shared" si="5"/>
        <v>24.40461466</v>
      </c>
      <c r="AI84" s="34">
        <f>PXIL!M84</f>
        <v>0</v>
      </c>
      <c r="AJ84" s="34">
        <f>PXIL!S84</f>
        <v>0</v>
      </c>
      <c r="AK84" s="34">
        <f>RTM_IEX!M84</f>
        <v>0</v>
      </c>
      <c r="AL84" s="34">
        <f>RTM_IEX!S84</f>
        <v>0</v>
      </c>
      <c r="AM84" s="34">
        <f>RTM_PXI!M84</f>
        <v>0</v>
      </c>
      <c r="AN84" s="34">
        <f>RTM_PXI!S84</f>
        <v>0</v>
      </c>
      <c r="AO84" s="148">
        <f>GDAM_IEX!M84</f>
        <v>0</v>
      </c>
      <c r="AP84" s="148">
        <f>GDAM_IEX!S84</f>
        <v>0</v>
      </c>
      <c r="AQ84" s="148">
        <f>GDAM_PXI!M84</f>
        <v>0</v>
      </c>
      <c r="AR84" s="148">
        <f>GDAM_PXI!S84</f>
        <v>0</v>
      </c>
      <c r="AS84">
        <f>HPX!M84</f>
        <v>0</v>
      </c>
      <c r="AT84">
        <f>HPX!S84</f>
        <v>0</v>
      </c>
    </row>
    <row r="85" spans="1:46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15.00135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SUMPRODUCT(LTA!J85:AN85,LTA!J$101:AN$101,LTA!J$108:AN$108)</f>
        <v>0</v>
      </c>
      <c r="U85" s="37">
        <f>SUMPRODUCT(LTA!J85:AN85,LTA!J$102:AN$102,LTA!J$108:AN$108)</f>
        <v>0</v>
      </c>
      <c r="V85" s="66">
        <f>SUMPRODUCT(MTOA!B85:G85,MTOA!B$102:G$102,MTOA!B$108:G$108)</f>
        <v>0</v>
      </c>
      <c r="W85" s="66">
        <f>SUMPRODUCT(MTOA!B85:G85,MTOA!B$101:G$101,MTOA!B$108:G$108)</f>
        <v>0</v>
      </c>
      <c r="X85">
        <v>0</v>
      </c>
      <c r="Y85" s="34">
        <f>IEX!M85</f>
        <v>9.61</v>
      </c>
      <c r="Z85" s="34">
        <f>IEX!S85</f>
        <v>0</v>
      </c>
      <c r="AA85" s="75">
        <f>STOA!M85</f>
        <v>0</v>
      </c>
      <c r="AB85" s="75">
        <f>-STOA!S85</f>
        <v>0</v>
      </c>
      <c r="AC85">
        <f t="shared" si="3"/>
        <v>0.20673533999999999</v>
      </c>
      <c r="AD85">
        <f t="shared" si="4"/>
        <v>24.40461466</v>
      </c>
      <c r="AE85">
        <v>0</v>
      </c>
      <c r="AF85" s="24"/>
      <c r="AG85">
        <f t="shared" si="5"/>
        <v>24.40461466</v>
      </c>
      <c r="AI85" s="34">
        <f>PXIL!M85</f>
        <v>0</v>
      </c>
      <c r="AJ85" s="34">
        <f>PXIL!S85</f>
        <v>0</v>
      </c>
      <c r="AK85" s="34">
        <f>RTM_IEX!M85</f>
        <v>0</v>
      </c>
      <c r="AL85" s="34">
        <f>RTM_IEX!S85</f>
        <v>0</v>
      </c>
      <c r="AM85" s="34">
        <f>RTM_PXI!M85</f>
        <v>0</v>
      </c>
      <c r="AN85" s="34">
        <f>RTM_PXI!S85</f>
        <v>0</v>
      </c>
      <c r="AO85" s="148">
        <f>GDAM_IEX!M85</f>
        <v>0</v>
      </c>
      <c r="AP85" s="148">
        <f>GDAM_IEX!S85</f>
        <v>0</v>
      </c>
      <c r="AQ85" s="148">
        <f>GDAM_PXI!M85</f>
        <v>0</v>
      </c>
      <c r="AR85" s="148">
        <f>GDAM_PXI!S85</f>
        <v>0</v>
      </c>
      <c r="AS85">
        <f>HPX!M85</f>
        <v>0</v>
      </c>
      <c r="AT85">
        <f>HPX!S85</f>
        <v>0</v>
      </c>
    </row>
    <row r="86" spans="1:46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15.00135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SUMPRODUCT(LTA!J86:AN86,LTA!J$101:AN$101,LTA!J$108:AN$108)</f>
        <v>0</v>
      </c>
      <c r="U86" s="37">
        <f>SUMPRODUCT(LTA!J86:AN86,LTA!J$102:AN$102,LTA!J$108:AN$108)</f>
        <v>0</v>
      </c>
      <c r="V86" s="66">
        <f>SUMPRODUCT(MTOA!B86:G86,MTOA!B$102:G$102,MTOA!B$108:G$108)</f>
        <v>0</v>
      </c>
      <c r="W86" s="66">
        <f>SUMPRODUCT(MTOA!B86:G86,MTOA!B$101:G$101,MTOA!B$108:G$108)</f>
        <v>0</v>
      </c>
      <c r="X86">
        <v>0</v>
      </c>
      <c r="Y86" s="34">
        <f>IEX!M86</f>
        <v>9.61</v>
      </c>
      <c r="Z86" s="34">
        <f>IEX!S86</f>
        <v>0</v>
      </c>
      <c r="AA86" s="75">
        <f>STOA!M86</f>
        <v>0</v>
      </c>
      <c r="AB86" s="75">
        <f>-STOA!S86</f>
        <v>0</v>
      </c>
      <c r="AC86">
        <f t="shared" si="3"/>
        <v>0.20673533999999999</v>
      </c>
      <c r="AD86">
        <f t="shared" si="4"/>
        <v>24.40461466</v>
      </c>
      <c r="AE86">
        <v>0</v>
      </c>
      <c r="AF86" s="24"/>
      <c r="AG86">
        <f t="shared" si="5"/>
        <v>24.40461466</v>
      </c>
      <c r="AI86" s="34">
        <f>PXIL!M86</f>
        <v>0</v>
      </c>
      <c r="AJ86" s="34">
        <f>PXIL!S86</f>
        <v>0</v>
      </c>
      <c r="AK86" s="34">
        <f>RTM_IEX!M86</f>
        <v>0</v>
      </c>
      <c r="AL86" s="34">
        <f>RTM_IEX!S86</f>
        <v>0</v>
      </c>
      <c r="AM86" s="34">
        <f>RTM_PXI!M86</f>
        <v>0</v>
      </c>
      <c r="AN86" s="34">
        <f>RTM_PXI!S86</f>
        <v>0</v>
      </c>
      <c r="AO86" s="148">
        <f>GDAM_IEX!M86</f>
        <v>0</v>
      </c>
      <c r="AP86" s="148">
        <f>GDAM_IEX!S86</f>
        <v>0</v>
      </c>
      <c r="AQ86" s="148">
        <f>GDAM_PXI!M86</f>
        <v>0</v>
      </c>
      <c r="AR86" s="148">
        <f>GDAM_PXI!S86</f>
        <v>0</v>
      </c>
      <c r="AS86">
        <f>HPX!M86</f>
        <v>0</v>
      </c>
      <c r="AT86">
        <f>HPX!S86</f>
        <v>0</v>
      </c>
    </row>
    <row r="87" spans="1:46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15.00135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SUMPRODUCT(LTA!J87:AN87,LTA!J$101:AN$101,LTA!J$108:AN$108)</f>
        <v>0</v>
      </c>
      <c r="U87" s="37">
        <f>SUMPRODUCT(LTA!J87:AN87,LTA!J$102:AN$102,LTA!J$108:AN$108)</f>
        <v>0</v>
      </c>
      <c r="V87" s="66">
        <f>SUMPRODUCT(MTOA!B87:G87,MTOA!B$102:G$102,MTOA!B$108:G$108)</f>
        <v>0</v>
      </c>
      <c r="W87" s="66">
        <f>SUMPRODUCT(MTOA!B87:G87,MTOA!B$101:G$101,MTOA!B$108:G$108)</f>
        <v>0</v>
      </c>
      <c r="X87">
        <v>0</v>
      </c>
      <c r="Y87" s="34">
        <f>IEX!M87</f>
        <v>9.61</v>
      </c>
      <c r="Z87" s="34">
        <f>IEX!S87</f>
        <v>0</v>
      </c>
      <c r="AA87" s="75">
        <f>STOA!M87</f>
        <v>0</v>
      </c>
      <c r="AB87" s="75">
        <f>-STOA!S87</f>
        <v>0</v>
      </c>
      <c r="AC87">
        <f t="shared" si="3"/>
        <v>0.20673533999999999</v>
      </c>
      <c r="AD87">
        <f t="shared" si="4"/>
        <v>24.40461466</v>
      </c>
      <c r="AE87">
        <v>0</v>
      </c>
      <c r="AF87" s="24"/>
      <c r="AG87">
        <f t="shared" si="5"/>
        <v>24.40461466</v>
      </c>
      <c r="AI87" s="34">
        <f>PXIL!M87</f>
        <v>0</v>
      </c>
      <c r="AJ87" s="34">
        <f>PXIL!S87</f>
        <v>0</v>
      </c>
      <c r="AK87" s="34">
        <f>RTM_IEX!M87</f>
        <v>0</v>
      </c>
      <c r="AL87" s="34">
        <f>RTM_IEX!S87</f>
        <v>0</v>
      </c>
      <c r="AM87" s="34">
        <f>RTM_PXI!M87</f>
        <v>0</v>
      </c>
      <c r="AN87" s="34">
        <f>RTM_PXI!S87</f>
        <v>0</v>
      </c>
      <c r="AO87" s="148">
        <f>GDAM_IEX!M87</f>
        <v>0</v>
      </c>
      <c r="AP87" s="148">
        <f>GDAM_IEX!S87</f>
        <v>0</v>
      </c>
      <c r="AQ87" s="148">
        <f>GDAM_PXI!M87</f>
        <v>0</v>
      </c>
      <c r="AR87" s="148">
        <f>GDAM_PXI!S87</f>
        <v>0</v>
      </c>
      <c r="AS87">
        <f>HPX!M87</f>
        <v>0</v>
      </c>
      <c r="AT87">
        <f>HPX!S87</f>
        <v>0</v>
      </c>
    </row>
    <row r="88" spans="1:46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15.00135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SUMPRODUCT(LTA!J88:AN88,LTA!J$101:AN$101,LTA!J$108:AN$108)</f>
        <v>0</v>
      </c>
      <c r="U88" s="37">
        <f>SUMPRODUCT(LTA!J88:AN88,LTA!J$102:AN$102,LTA!J$108:AN$108)</f>
        <v>0</v>
      </c>
      <c r="V88" s="66">
        <f>SUMPRODUCT(MTOA!B88:G88,MTOA!B$102:G$102,MTOA!B$108:G$108)</f>
        <v>0</v>
      </c>
      <c r="W88" s="66">
        <f>SUMPRODUCT(MTOA!B88:G88,MTOA!B$101:G$101,MTOA!B$108:G$108)</f>
        <v>0</v>
      </c>
      <c r="X88">
        <v>0</v>
      </c>
      <c r="Y88" s="34">
        <f>IEX!M88</f>
        <v>9.6199999999999992</v>
      </c>
      <c r="Z88" s="34">
        <f>IEX!S88</f>
        <v>0</v>
      </c>
      <c r="AA88" s="75">
        <f>STOA!M88</f>
        <v>0</v>
      </c>
      <c r="AB88" s="75">
        <f>-STOA!S88</f>
        <v>0</v>
      </c>
      <c r="AC88">
        <f t="shared" si="3"/>
        <v>0.20681933999999999</v>
      </c>
      <c r="AD88">
        <f t="shared" si="4"/>
        <v>24.41453066</v>
      </c>
      <c r="AE88">
        <v>0</v>
      </c>
      <c r="AF88" s="24"/>
      <c r="AG88">
        <f t="shared" si="5"/>
        <v>24.41453066</v>
      </c>
      <c r="AI88" s="34">
        <f>PXIL!M88</f>
        <v>0</v>
      </c>
      <c r="AJ88" s="34">
        <f>PXIL!S88</f>
        <v>0</v>
      </c>
      <c r="AK88" s="34">
        <f>RTM_IEX!M88</f>
        <v>0</v>
      </c>
      <c r="AL88" s="34">
        <f>RTM_IEX!S88</f>
        <v>0</v>
      </c>
      <c r="AM88" s="34">
        <f>RTM_PXI!M88</f>
        <v>0</v>
      </c>
      <c r="AN88" s="34">
        <f>RTM_PXI!S88</f>
        <v>0</v>
      </c>
      <c r="AO88" s="148">
        <f>GDAM_IEX!M88</f>
        <v>0</v>
      </c>
      <c r="AP88" s="148">
        <f>GDAM_IEX!S88</f>
        <v>0</v>
      </c>
      <c r="AQ88" s="148">
        <f>GDAM_PXI!M88</f>
        <v>0</v>
      </c>
      <c r="AR88" s="148">
        <f>GDAM_PXI!S88</f>
        <v>0</v>
      </c>
      <c r="AS88">
        <f>HPX!M88</f>
        <v>0</v>
      </c>
      <c r="AT88">
        <f>HPX!S88</f>
        <v>0</v>
      </c>
    </row>
    <row r="89" spans="1:46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15.00135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SUMPRODUCT(LTA!J89:AN89,LTA!J$101:AN$101,LTA!J$108:AN$108)</f>
        <v>0</v>
      </c>
      <c r="U89" s="37">
        <f>SUMPRODUCT(LTA!J89:AN89,LTA!J$102:AN$102,LTA!J$108:AN$108)</f>
        <v>0</v>
      </c>
      <c r="V89" s="66">
        <f>SUMPRODUCT(MTOA!B89:G89,MTOA!B$102:G$102,MTOA!B$108:G$108)</f>
        <v>0</v>
      </c>
      <c r="W89" s="66">
        <f>SUMPRODUCT(MTOA!B89:G89,MTOA!B$101:G$101,MTOA!B$108:G$108)</f>
        <v>0</v>
      </c>
      <c r="X89">
        <v>0</v>
      </c>
      <c r="Y89" s="34">
        <f>IEX!M89</f>
        <v>8.36</v>
      </c>
      <c r="Z89" s="34">
        <f>IEX!S89</f>
        <v>0</v>
      </c>
      <c r="AA89" s="75">
        <f>STOA!M89</f>
        <v>0</v>
      </c>
      <c r="AB89" s="75">
        <f>-STOA!S89</f>
        <v>0</v>
      </c>
      <c r="AC89">
        <f t="shared" si="3"/>
        <v>0.19623534000000001</v>
      </c>
      <c r="AD89">
        <f t="shared" si="4"/>
        <v>23.16511466</v>
      </c>
      <c r="AE89">
        <v>0</v>
      </c>
      <c r="AF89" s="24"/>
      <c r="AG89">
        <f t="shared" si="5"/>
        <v>23.16511466</v>
      </c>
      <c r="AI89" s="34">
        <f>PXIL!M89</f>
        <v>0</v>
      </c>
      <c r="AJ89" s="34">
        <f>PXIL!S89</f>
        <v>0</v>
      </c>
      <c r="AK89" s="34">
        <f>RTM_IEX!M89</f>
        <v>0</v>
      </c>
      <c r="AL89" s="34">
        <f>RTM_IEX!S89</f>
        <v>0</v>
      </c>
      <c r="AM89" s="34">
        <f>RTM_PXI!M89</f>
        <v>0</v>
      </c>
      <c r="AN89" s="34">
        <f>RTM_PXI!S89</f>
        <v>0</v>
      </c>
      <c r="AO89" s="148">
        <f>GDAM_IEX!M89</f>
        <v>0</v>
      </c>
      <c r="AP89" s="148">
        <f>GDAM_IEX!S89</f>
        <v>0</v>
      </c>
      <c r="AQ89" s="148">
        <f>GDAM_PXI!M89</f>
        <v>0</v>
      </c>
      <c r="AR89" s="148">
        <f>GDAM_PXI!S89</f>
        <v>0</v>
      </c>
      <c r="AS89">
        <f>HPX!M89</f>
        <v>0</v>
      </c>
      <c r="AT89">
        <f>HPX!S89</f>
        <v>0</v>
      </c>
    </row>
    <row r="90" spans="1:46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15.00135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SUMPRODUCT(LTA!J90:AN90,LTA!J$101:AN$101,LTA!J$108:AN$108)</f>
        <v>0</v>
      </c>
      <c r="U90" s="37">
        <f>SUMPRODUCT(LTA!J90:AN90,LTA!J$102:AN$102,LTA!J$108:AN$108)</f>
        <v>0</v>
      </c>
      <c r="V90" s="66">
        <f>SUMPRODUCT(MTOA!B90:G90,MTOA!B$102:G$102,MTOA!B$108:G$108)</f>
        <v>0</v>
      </c>
      <c r="W90" s="66">
        <f>SUMPRODUCT(MTOA!B90:G90,MTOA!B$101:G$101,MTOA!B$108:G$108)</f>
        <v>0</v>
      </c>
      <c r="X90">
        <v>0</v>
      </c>
      <c r="Y90" s="34">
        <f>IEX!M90</f>
        <v>7.59</v>
      </c>
      <c r="Z90" s="34">
        <f>IEX!S90</f>
        <v>0</v>
      </c>
      <c r="AA90" s="75">
        <f>STOA!M90</f>
        <v>0</v>
      </c>
      <c r="AB90" s="75">
        <f>-STOA!S90</f>
        <v>0</v>
      </c>
      <c r="AC90">
        <f t="shared" si="3"/>
        <v>0.18976733999999998</v>
      </c>
      <c r="AD90">
        <f t="shared" si="4"/>
        <v>22.401582659999999</v>
      </c>
      <c r="AE90">
        <v>0</v>
      </c>
      <c r="AF90" s="24"/>
      <c r="AG90">
        <f t="shared" si="5"/>
        <v>22.401582659999999</v>
      </c>
      <c r="AI90" s="34">
        <f>PXIL!M90</f>
        <v>0</v>
      </c>
      <c r="AJ90" s="34">
        <f>PXIL!S90</f>
        <v>0</v>
      </c>
      <c r="AK90" s="34">
        <f>RTM_IEX!M90</f>
        <v>0</v>
      </c>
      <c r="AL90" s="34">
        <f>RTM_IEX!S90</f>
        <v>0</v>
      </c>
      <c r="AM90" s="34">
        <f>RTM_PXI!M90</f>
        <v>0</v>
      </c>
      <c r="AN90" s="34">
        <f>RTM_PXI!S90</f>
        <v>0</v>
      </c>
      <c r="AO90" s="148">
        <f>GDAM_IEX!M90</f>
        <v>0</v>
      </c>
      <c r="AP90" s="148">
        <f>GDAM_IEX!S90</f>
        <v>0</v>
      </c>
      <c r="AQ90" s="148">
        <f>GDAM_PXI!M90</f>
        <v>0</v>
      </c>
      <c r="AR90" s="148">
        <f>GDAM_PXI!S90</f>
        <v>0</v>
      </c>
      <c r="AS90">
        <f>HPX!M90</f>
        <v>0</v>
      </c>
      <c r="AT90">
        <f>HPX!S90</f>
        <v>0</v>
      </c>
    </row>
    <row r="91" spans="1:46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15.00135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SUMPRODUCT(LTA!J91:AN91,LTA!J$101:AN$101,LTA!J$108:AN$108)</f>
        <v>0</v>
      </c>
      <c r="U91" s="37">
        <f>SUMPRODUCT(LTA!J91:AN91,LTA!J$102:AN$102,LTA!J$108:AN$108)</f>
        <v>0</v>
      </c>
      <c r="V91" s="66">
        <f>SUMPRODUCT(MTOA!B91:G91,MTOA!B$102:G$102,MTOA!B$108:G$108)</f>
        <v>0</v>
      </c>
      <c r="W91" s="66">
        <f>SUMPRODUCT(MTOA!B91:G91,MTOA!B$101:G$101,MTOA!B$108:G$108)</f>
        <v>0</v>
      </c>
      <c r="X91">
        <v>0</v>
      </c>
      <c r="Y91" s="34">
        <f>IEX!M91</f>
        <v>9.61</v>
      </c>
      <c r="Z91" s="34">
        <f>IEX!S91</f>
        <v>0</v>
      </c>
      <c r="AA91" s="75">
        <f>STOA!M91</f>
        <v>0</v>
      </c>
      <c r="AB91" s="75">
        <f>-STOA!S91</f>
        <v>0</v>
      </c>
      <c r="AC91">
        <f t="shared" si="3"/>
        <v>0.20673533999999999</v>
      </c>
      <c r="AD91">
        <f t="shared" si="4"/>
        <v>24.40461466</v>
      </c>
      <c r="AE91">
        <v>0</v>
      </c>
      <c r="AF91" s="24"/>
      <c r="AG91">
        <f t="shared" si="5"/>
        <v>24.40461466</v>
      </c>
      <c r="AI91" s="34">
        <f>PXIL!M91</f>
        <v>0</v>
      </c>
      <c r="AJ91" s="34">
        <f>PXIL!S91</f>
        <v>0</v>
      </c>
      <c r="AK91" s="34">
        <f>RTM_IEX!M91</f>
        <v>0</v>
      </c>
      <c r="AL91" s="34">
        <f>RTM_IEX!S91</f>
        <v>0</v>
      </c>
      <c r="AM91" s="34">
        <f>RTM_PXI!M91</f>
        <v>0</v>
      </c>
      <c r="AN91" s="34">
        <f>RTM_PXI!S91</f>
        <v>0</v>
      </c>
      <c r="AO91" s="148">
        <f>GDAM_IEX!M91</f>
        <v>0</v>
      </c>
      <c r="AP91" s="148">
        <f>GDAM_IEX!S91</f>
        <v>0</v>
      </c>
      <c r="AQ91" s="148">
        <f>GDAM_PXI!M91</f>
        <v>0</v>
      </c>
      <c r="AR91" s="148">
        <f>GDAM_PXI!S91</f>
        <v>0</v>
      </c>
      <c r="AS91">
        <f>HPX!M91</f>
        <v>0</v>
      </c>
      <c r="AT91">
        <f>HPX!S91</f>
        <v>0</v>
      </c>
    </row>
    <row r="92" spans="1:46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15.00135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SUMPRODUCT(LTA!J92:AN92,LTA!J$101:AN$101,LTA!J$108:AN$108)</f>
        <v>0</v>
      </c>
      <c r="U92" s="37">
        <f>SUMPRODUCT(LTA!J92:AN92,LTA!J$102:AN$102,LTA!J$108:AN$108)</f>
        <v>0</v>
      </c>
      <c r="V92" s="66">
        <f>SUMPRODUCT(MTOA!B92:G92,MTOA!B$102:G$102,MTOA!B$108:G$108)</f>
        <v>0</v>
      </c>
      <c r="W92" s="66">
        <f>SUMPRODUCT(MTOA!B92:G92,MTOA!B$101:G$101,MTOA!B$108:G$108)</f>
        <v>0</v>
      </c>
      <c r="X92">
        <v>0</v>
      </c>
      <c r="Y92" s="34">
        <f>IEX!M92</f>
        <v>8.65</v>
      </c>
      <c r="Z92" s="34">
        <f>IEX!S92</f>
        <v>0</v>
      </c>
      <c r="AA92" s="75">
        <f>STOA!M92</f>
        <v>0</v>
      </c>
      <c r="AB92" s="75">
        <f>-STOA!S92</f>
        <v>0</v>
      </c>
      <c r="AC92">
        <f t="shared" si="3"/>
        <v>0.19867134</v>
      </c>
      <c r="AD92">
        <f t="shared" si="4"/>
        <v>23.45267866</v>
      </c>
      <c r="AE92">
        <v>0</v>
      </c>
      <c r="AF92" s="24"/>
      <c r="AG92">
        <f t="shared" si="5"/>
        <v>23.45267866</v>
      </c>
      <c r="AI92" s="34">
        <f>PXIL!M92</f>
        <v>0</v>
      </c>
      <c r="AJ92" s="34">
        <f>PXIL!S92</f>
        <v>0</v>
      </c>
      <c r="AK92" s="34">
        <f>RTM_IEX!M92</f>
        <v>0</v>
      </c>
      <c r="AL92" s="34">
        <f>RTM_IEX!S92</f>
        <v>0</v>
      </c>
      <c r="AM92" s="34">
        <f>RTM_PXI!M92</f>
        <v>0</v>
      </c>
      <c r="AN92" s="34">
        <f>RTM_PXI!S92</f>
        <v>0</v>
      </c>
      <c r="AO92" s="148">
        <f>GDAM_IEX!M92</f>
        <v>0</v>
      </c>
      <c r="AP92" s="148">
        <f>GDAM_IEX!S92</f>
        <v>0</v>
      </c>
      <c r="AQ92" s="148">
        <f>GDAM_PXI!M92</f>
        <v>0</v>
      </c>
      <c r="AR92" s="148">
        <f>GDAM_PXI!S92</f>
        <v>0</v>
      </c>
      <c r="AS92">
        <f>HPX!M92</f>
        <v>0</v>
      </c>
      <c r="AT92">
        <f>HPX!S92</f>
        <v>0</v>
      </c>
    </row>
    <row r="93" spans="1:46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15.00135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SUMPRODUCT(LTA!J93:AN93,LTA!J$101:AN$101,LTA!J$108:AN$108)</f>
        <v>0</v>
      </c>
      <c r="U93" s="37">
        <f>SUMPRODUCT(LTA!J93:AN93,LTA!J$102:AN$102,LTA!J$108:AN$108)</f>
        <v>0</v>
      </c>
      <c r="V93" s="66">
        <f>SUMPRODUCT(MTOA!B93:G93,MTOA!B$102:G$102,MTOA!B$108:G$108)</f>
        <v>0</v>
      </c>
      <c r="W93" s="66">
        <f>SUMPRODUCT(MTOA!B93:G93,MTOA!B$101:G$101,MTOA!B$108:G$108)</f>
        <v>0</v>
      </c>
      <c r="X93">
        <v>0</v>
      </c>
      <c r="Y93" s="34">
        <f>IEX!M93</f>
        <v>8.4600000000000009</v>
      </c>
      <c r="Z93" s="34">
        <f>IEX!S93</f>
        <v>0</v>
      </c>
      <c r="AA93" s="75">
        <f>STOA!M93</f>
        <v>0</v>
      </c>
      <c r="AB93" s="75">
        <f>-STOA!S93</f>
        <v>0</v>
      </c>
      <c r="AC93">
        <f t="shared" si="3"/>
        <v>0.19707534000000002</v>
      </c>
      <c r="AD93">
        <f t="shared" si="4"/>
        <v>23.264274660000002</v>
      </c>
      <c r="AE93">
        <v>0</v>
      </c>
      <c r="AF93" s="24"/>
      <c r="AG93">
        <f t="shared" si="5"/>
        <v>23.264274660000002</v>
      </c>
      <c r="AI93" s="34">
        <f>PXIL!M93</f>
        <v>0</v>
      </c>
      <c r="AJ93" s="34">
        <f>PXIL!S93</f>
        <v>0</v>
      </c>
      <c r="AK93" s="34">
        <f>RTM_IEX!M93</f>
        <v>0</v>
      </c>
      <c r="AL93" s="34">
        <f>RTM_IEX!S93</f>
        <v>0</v>
      </c>
      <c r="AM93" s="34">
        <f>RTM_PXI!M93</f>
        <v>0</v>
      </c>
      <c r="AN93" s="34">
        <f>RTM_PXI!S93</f>
        <v>0</v>
      </c>
      <c r="AO93" s="148">
        <f>GDAM_IEX!M93</f>
        <v>0</v>
      </c>
      <c r="AP93" s="148">
        <f>GDAM_IEX!S93</f>
        <v>0</v>
      </c>
      <c r="AQ93" s="148">
        <f>GDAM_PXI!M93</f>
        <v>0</v>
      </c>
      <c r="AR93" s="148">
        <f>GDAM_PXI!S93</f>
        <v>0</v>
      </c>
      <c r="AS93">
        <f>HPX!M93</f>
        <v>0</v>
      </c>
      <c r="AT93">
        <f>HPX!S93</f>
        <v>0</v>
      </c>
    </row>
    <row r="94" spans="1:46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15.00135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SUMPRODUCT(LTA!J94:AN94,LTA!J$101:AN$101,LTA!J$108:AN$108)</f>
        <v>0</v>
      </c>
      <c r="U94" s="37">
        <f>SUMPRODUCT(LTA!J94:AN94,LTA!J$102:AN$102,LTA!J$108:AN$108)</f>
        <v>0</v>
      </c>
      <c r="V94" s="66">
        <f>SUMPRODUCT(MTOA!B94:G94,MTOA!B$102:G$102,MTOA!B$108:G$108)</f>
        <v>0</v>
      </c>
      <c r="W94" s="66">
        <f>SUMPRODUCT(MTOA!B94:G94,MTOA!B$101:G$101,MTOA!B$108:G$108)</f>
        <v>0</v>
      </c>
      <c r="X94">
        <v>0</v>
      </c>
      <c r="Y94" s="34">
        <f>IEX!M94</f>
        <v>7.88</v>
      </c>
      <c r="Z94" s="34">
        <f>IEX!S94</f>
        <v>0</v>
      </c>
      <c r="AA94" s="75">
        <f>STOA!M94</f>
        <v>0</v>
      </c>
      <c r="AB94" s="75">
        <f>-STOA!S94</f>
        <v>0</v>
      </c>
      <c r="AC94">
        <f t="shared" si="3"/>
        <v>0.19220334</v>
      </c>
      <c r="AD94">
        <f t="shared" si="4"/>
        <v>22.689146660000002</v>
      </c>
      <c r="AE94">
        <v>0</v>
      </c>
      <c r="AF94" s="24"/>
      <c r="AG94">
        <f t="shared" si="5"/>
        <v>22.689146660000002</v>
      </c>
      <c r="AI94" s="34">
        <f>PXIL!M94</f>
        <v>0</v>
      </c>
      <c r="AJ94" s="34">
        <f>PXIL!S94</f>
        <v>0</v>
      </c>
      <c r="AK94" s="34">
        <f>RTM_IEX!M94</f>
        <v>0</v>
      </c>
      <c r="AL94" s="34">
        <f>RTM_IEX!S94</f>
        <v>0</v>
      </c>
      <c r="AM94" s="34">
        <f>RTM_PXI!M94</f>
        <v>0</v>
      </c>
      <c r="AN94" s="34">
        <f>RTM_PXI!S94</f>
        <v>0</v>
      </c>
      <c r="AO94" s="148">
        <f>GDAM_IEX!M94</f>
        <v>0</v>
      </c>
      <c r="AP94" s="148">
        <f>GDAM_IEX!S94</f>
        <v>0</v>
      </c>
      <c r="AQ94" s="148">
        <f>GDAM_PXI!M94</f>
        <v>0</v>
      </c>
      <c r="AR94" s="148">
        <f>GDAM_PXI!S94</f>
        <v>0</v>
      </c>
      <c r="AS94">
        <f>HPX!M94</f>
        <v>0</v>
      </c>
      <c r="AT94">
        <f>HPX!S94</f>
        <v>0</v>
      </c>
    </row>
    <row r="95" spans="1:46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15.00135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SUMPRODUCT(LTA!J95:AN95,LTA!J$101:AN$101,LTA!J$108:AN$108)</f>
        <v>0</v>
      </c>
      <c r="U95" s="37">
        <f>SUMPRODUCT(LTA!J95:AN95,LTA!J$102:AN$102,LTA!J$108:AN$108)</f>
        <v>0</v>
      </c>
      <c r="V95" s="66">
        <f>SUMPRODUCT(MTOA!B95:G95,MTOA!B$102:G$102,MTOA!B$108:G$108)</f>
        <v>0</v>
      </c>
      <c r="W95" s="66">
        <f>SUMPRODUCT(MTOA!B95:G95,MTOA!B$101:G$101,MTOA!B$108:G$108)</f>
        <v>0</v>
      </c>
      <c r="X95">
        <v>0</v>
      </c>
      <c r="Y95" s="34">
        <f>IEX!M95</f>
        <v>8.17</v>
      </c>
      <c r="Z95" s="34">
        <f>IEX!S95</f>
        <v>0</v>
      </c>
      <c r="AA95" s="75">
        <f>STOA!M95</f>
        <v>0</v>
      </c>
      <c r="AB95" s="75">
        <f>-STOA!S95</f>
        <v>0</v>
      </c>
      <c r="AC95">
        <f t="shared" si="3"/>
        <v>0.19463933999999999</v>
      </c>
      <c r="AD95">
        <f t="shared" si="4"/>
        <v>22.976710660000002</v>
      </c>
      <c r="AE95">
        <v>0</v>
      </c>
      <c r="AF95" s="24"/>
      <c r="AG95">
        <f t="shared" si="5"/>
        <v>22.976710660000002</v>
      </c>
      <c r="AI95" s="34">
        <f>PXIL!M95</f>
        <v>0</v>
      </c>
      <c r="AJ95" s="34">
        <f>PXIL!S95</f>
        <v>0</v>
      </c>
      <c r="AK95" s="34">
        <f>RTM_IEX!M95</f>
        <v>0</v>
      </c>
      <c r="AL95" s="34">
        <f>RTM_IEX!S95</f>
        <v>0</v>
      </c>
      <c r="AM95" s="34">
        <f>RTM_PXI!M95</f>
        <v>0</v>
      </c>
      <c r="AN95" s="34">
        <f>RTM_PXI!S95</f>
        <v>0</v>
      </c>
      <c r="AO95" s="148">
        <f>GDAM_IEX!M95</f>
        <v>0</v>
      </c>
      <c r="AP95" s="148">
        <f>GDAM_IEX!S95</f>
        <v>0</v>
      </c>
      <c r="AQ95" s="148">
        <f>GDAM_PXI!M95</f>
        <v>0</v>
      </c>
      <c r="AR95" s="148">
        <f>GDAM_PXI!S95</f>
        <v>0</v>
      </c>
      <c r="AS95">
        <f>HPX!M95</f>
        <v>0</v>
      </c>
      <c r="AT95">
        <f>HPX!S95</f>
        <v>0</v>
      </c>
    </row>
    <row r="96" spans="1:46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15.00135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SUMPRODUCT(LTA!J96:AN96,LTA!J$101:AN$101,LTA!J$108:AN$108)</f>
        <v>0</v>
      </c>
      <c r="U96" s="37">
        <f>SUMPRODUCT(LTA!J96:AN96,LTA!J$102:AN$102,LTA!J$108:AN$108)</f>
        <v>0</v>
      </c>
      <c r="V96" s="66">
        <f>SUMPRODUCT(MTOA!B96:G96,MTOA!B$102:G$102,MTOA!B$108:G$108)</f>
        <v>0</v>
      </c>
      <c r="W96" s="66">
        <f>SUMPRODUCT(MTOA!B96:G96,MTOA!B$101:G$101,MTOA!B$108:G$108)</f>
        <v>0</v>
      </c>
      <c r="X96">
        <v>0</v>
      </c>
      <c r="Y96" s="34">
        <f>IEX!M96</f>
        <v>8.36</v>
      </c>
      <c r="Z96" s="34">
        <f>IEX!S96</f>
        <v>0</v>
      </c>
      <c r="AA96" s="75">
        <f>STOA!M96</f>
        <v>0</v>
      </c>
      <c r="AB96" s="75">
        <f>-STOA!S96</f>
        <v>0</v>
      </c>
      <c r="AC96">
        <f t="shared" si="3"/>
        <v>0.19623534000000001</v>
      </c>
      <c r="AD96">
        <f t="shared" si="4"/>
        <v>23.16511466</v>
      </c>
      <c r="AE96">
        <v>0</v>
      </c>
      <c r="AF96" s="24"/>
      <c r="AG96">
        <f t="shared" si="5"/>
        <v>23.16511466</v>
      </c>
      <c r="AI96" s="34">
        <f>PXIL!M96</f>
        <v>0</v>
      </c>
      <c r="AJ96" s="34">
        <f>PXIL!S96</f>
        <v>0</v>
      </c>
      <c r="AK96" s="34">
        <f>RTM_IEX!M96</f>
        <v>0</v>
      </c>
      <c r="AL96" s="34">
        <f>RTM_IEX!S96</f>
        <v>0</v>
      </c>
      <c r="AM96" s="34">
        <f>RTM_PXI!M96</f>
        <v>0</v>
      </c>
      <c r="AN96" s="34">
        <f>RTM_PXI!S96</f>
        <v>0</v>
      </c>
      <c r="AO96" s="148">
        <f>GDAM_IEX!M96</f>
        <v>0</v>
      </c>
      <c r="AP96" s="148">
        <f>GDAM_IEX!S96</f>
        <v>0</v>
      </c>
      <c r="AQ96" s="148">
        <f>GDAM_PXI!M96</f>
        <v>0</v>
      </c>
      <c r="AR96" s="148">
        <f>GDAM_PXI!S96</f>
        <v>0</v>
      </c>
      <c r="AS96">
        <f>HPX!M96</f>
        <v>0</v>
      </c>
      <c r="AT96">
        <f>HPX!S96</f>
        <v>0</v>
      </c>
    </row>
    <row r="97" spans="1:46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15.00135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SUMPRODUCT(LTA!J97:AN97,LTA!J$101:AN$101,LTA!J$108:AN$108)</f>
        <v>0</v>
      </c>
      <c r="U97" s="37">
        <f>SUMPRODUCT(LTA!J97:AN97,LTA!J$102:AN$102,LTA!J$108:AN$108)</f>
        <v>0</v>
      </c>
      <c r="V97" s="66">
        <f>SUMPRODUCT(MTOA!B97:G97,MTOA!B$102:G$102,MTOA!B$108:G$108)</f>
        <v>0</v>
      </c>
      <c r="W97" s="66">
        <f>SUMPRODUCT(MTOA!B97:G97,MTOA!B$101:G$101,MTOA!B$108:G$108)</f>
        <v>0</v>
      </c>
      <c r="X97">
        <v>0</v>
      </c>
      <c r="Y97" s="34">
        <f>IEX!M97</f>
        <v>4.2300000000000004</v>
      </c>
      <c r="Z97" s="34">
        <f>IEX!S97</f>
        <v>0</v>
      </c>
      <c r="AA97" s="75">
        <f>STOA!M97</f>
        <v>0</v>
      </c>
      <c r="AB97" s="75">
        <f>-STOA!S97</f>
        <v>0</v>
      </c>
      <c r="AC97">
        <f t="shared" si="3"/>
        <v>0.16154333999999998</v>
      </c>
      <c r="AD97">
        <f t="shared" si="4"/>
        <v>19.069806659999998</v>
      </c>
      <c r="AE97">
        <v>0</v>
      </c>
      <c r="AF97" s="24"/>
      <c r="AG97">
        <f t="shared" si="5"/>
        <v>19.069806659999998</v>
      </c>
      <c r="AI97" s="34">
        <f>PXIL!M97</f>
        <v>0</v>
      </c>
      <c r="AJ97" s="34">
        <f>PXIL!S97</f>
        <v>0</v>
      </c>
      <c r="AK97" s="34">
        <f>RTM_IEX!M97</f>
        <v>0</v>
      </c>
      <c r="AL97" s="34">
        <f>RTM_IEX!S97</f>
        <v>0</v>
      </c>
      <c r="AM97" s="34">
        <f>RTM_PXI!M97</f>
        <v>0</v>
      </c>
      <c r="AN97" s="34">
        <f>RTM_PXI!S97</f>
        <v>0</v>
      </c>
      <c r="AO97" s="148">
        <f>GDAM_IEX!M97</f>
        <v>0</v>
      </c>
      <c r="AP97" s="148">
        <f>GDAM_IEX!S97</f>
        <v>0</v>
      </c>
      <c r="AQ97" s="148">
        <f>GDAM_PXI!M97</f>
        <v>0</v>
      </c>
      <c r="AR97" s="148">
        <f>GDAM_PXI!S97</f>
        <v>0</v>
      </c>
      <c r="AS97">
        <f>HPX!M97</f>
        <v>0</v>
      </c>
      <c r="AT97">
        <f>HPX!S97</f>
        <v>0</v>
      </c>
    </row>
    <row r="98" spans="1:46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15.00135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SUMPRODUCT(LTA!J98:AN98,LTA!J$101:AN$101,LTA!J$108:AN$108)</f>
        <v>0</v>
      </c>
      <c r="U98" s="37">
        <f>SUMPRODUCT(LTA!J98:AN98,LTA!J$102:AN$102,LTA!J$108:AN$108)</f>
        <v>0</v>
      </c>
      <c r="V98" s="66">
        <f>SUMPRODUCT(MTOA!B98:G98,MTOA!B$102:G$102,MTOA!B$108:G$108)</f>
        <v>0</v>
      </c>
      <c r="W98" s="66">
        <f>SUMPRODUCT(MTOA!B98:G98,MTOA!B$101:G$101,MTOA!B$108:G$108)</f>
        <v>0</v>
      </c>
      <c r="X98">
        <v>0</v>
      </c>
      <c r="Y98" s="34">
        <f>IEX!M98</f>
        <v>4.33</v>
      </c>
      <c r="Z98" s="34">
        <f>IEX!S98</f>
        <v>0</v>
      </c>
      <c r="AA98" s="75">
        <f>STOA!M98</f>
        <v>0</v>
      </c>
      <c r="AB98" s="75">
        <f>-STOA!S98</f>
        <v>0</v>
      </c>
      <c r="AC98">
        <f t="shared" si="3"/>
        <v>0.16238333999999999</v>
      </c>
      <c r="AD98">
        <f t="shared" si="4"/>
        <v>19.168966659999999</v>
      </c>
      <c r="AE98">
        <v>0</v>
      </c>
      <c r="AF98" s="24"/>
      <c r="AG98">
        <f t="shared" si="5"/>
        <v>19.168966659999999</v>
      </c>
      <c r="AI98" s="34">
        <f>PXIL!M98</f>
        <v>0</v>
      </c>
      <c r="AJ98" s="34">
        <f>PXIL!S98</f>
        <v>0</v>
      </c>
      <c r="AK98" s="34">
        <f>RTM_IEX!M98</f>
        <v>0</v>
      </c>
      <c r="AL98" s="34">
        <f>RTM_IEX!S98</f>
        <v>0</v>
      </c>
      <c r="AM98" s="34">
        <f>RTM_PXI!M98</f>
        <v>0</v>
      </c>
      <c r="AN98" s="34">
        <f>RTM_PXI!S98</f>
        <v>0</v>
      </c>
      <c r="AO98" s="148">
        <f>GDAM_IEX!M98</f>
        <v>0</v>
      </c>
      <c r="AP98" s="148">
        <f>GDAM_IEX!S98</f>
        <v>0</v>
      </c>
      <c r="AQ98" s="148">
        <f>GDAM_PXI!M98</f>
        <v>0</v>
      </c>
      <c r="AR98" s="148">
        <f>GDAM_PXI!S98</f>
        <v>0</v>
      </c>
      <c r="AS98">
        <f>HPX!M98</f>
        <v>0</v>
      </c>
      <c r="AT98">
        <f>HPX!S98</f>
        <v>0</v>
      </c>
    </row>
    <row r="99" spans="1:46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0.34280557499999992</v>
      </c>
      <c r="P99" s="36">
        <f t="shared" ref="P99:X99" si="7">SUM(P3:P98)/4000</f>
        <v>0</v>
      </c>
      <c r="Q99" s="36">
        <f t="shared" si="7"/>
        <v>0</v>
      </c>
      <c r="R99" s="38">
        <f t="shared" si="7"/>
        <v>0</v>
      </c>
      <c r="S99" s="38">
        <f t="shared" si="7"/>
        <v>0</v>
      </c>
      <c r="T99" s="37">
        <f t="shared" si="7"/>
        <v>0</v>
      </c>
      <c r="U99" s="37">
        <f t="shared" si="7"/>
        <v>0</v>
      </c>
      <c r="V99" s="66">
        <f t="shared" si="7"/>
        <v>0</v>
      </c>
      <c r="W99" s="66">
        <f t="shared" si="7"/>
        <v>0</v>
      </c>
      <c r="X99">
        <f t="shared" si="7"/>
        <v>0</v>
      </c>
      <c r="Y99" s="34">
        <f t="shared" si="6"/>
        <v>0.16253750000000008</v>
      </c>
      <c r="Z99" s="34">
        <f t="shared" si="6"/>
        <v>0</v>
      </c>
      <c r="AA99" s="75">
        <f t="shared" si="6"/>
        <v>0</v>
      </c>
      <c r="AB99" s="75">
        <f t="shared" si="6"/>
        <v>0</v>
      </c>
      <c r="AC99">
        <f t="shared" si="6"/>
        <v>4.4770368300000004E-3</v>
      </c>
      <c r="AD99">
        <f t="shared" si="6"/>
        <v>0.52850353817000062</v>
      </c>
      <c r="AE99">
        <f t="shared" ref="AE99:AT99" si="8">SUM(AE3:AE98)/4000</f>
        <v>0</v>
      </c>
      <c r="AG99">
        <f t="shared" si="8"/>
        <v>0.52850353817000062</v>
      </c>
      <c r="AI99">
        <f t="shared" si="8"/>
        <v>0</v>
      </c>
      <c r="AJ99">
        <f t="shared" si="8"/>
        <v>0</v>
      </c>
      <c r="AK99">
        <f t="shared" si="8"/>
        <v>1.6517499999999994E-2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1.112E-2</v>
      </c>
      <c r="AP99">
        <f t="shared" si="8"/>
        <v>0</v>
      </c>
      <c r="AQ99">
        <f t="shared" si="8"/>
        <v>0</v>
      </c>
      <c r="AR99">
        <f t="shared" si="8"/>
        <v>0</v>
      </c>
      <c r="AS99">
        <f t="shared" si="8"/>
        <v>0</v>
      </c>
      <c r="AT99">
        <f t="shared" si="8"/>
        <v>0</v>
      </c>
    </row>
  </sheetData>
  <mergeCells count="38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R1:R2"/>
    <mergeCell ref="S1:S2"/>
    <mergeCell ref="G1:G2"/>
    <mergeCell ref="H1:H2"/>
    <mergeCell ref="I1:I2"/>
    <mergeCell ref="J1:J2"/>
    <mergeCell ref="K1:K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/>
    </sheetView>
  </sheetViews>
  <sheetFormatPr defaultRowHeight="15"/>
  <cols>
    <col min="1" max="1" width="13.28515625" bestFit="1" customWidth="1"/>
  </cols>
  <sheetData>
    <row r="1" spans="1:18" ht="39">
      <c r="A1" s="191">
        <f>Allocation_SG!A1</f>
        <v>45269</v>
      </c>
      <c r="B1" s="3" t="s">
        <v>172</v>
      </c>
      <c r="C1" s="4" t="s">
        <v>172</v>
      </c>
      <c r="D1" s="4" t="s">
        <v>172</v>
      </c>
      <c r="E1" s="4" t="s">
        <v>172</v>
      </c>
      <c r="F1" s="5" t="s">
        <v>153</v>
      </c>
      <c r="G1" s="3" t="s">
        <v>173</v>
      </c>
      <c r="H1" s="4" t="s">
        <v>173</v>
      </c>
      <c r="I1" s="4" t="s">
        <v>173</v>
      </c>
      <c r="J1" s="4" t="s">
        <v>173</v>
      </c>
      <c r="K1" s="5" t="s">
        <v>173</v>
      </c>
      <c r="L1" s="6" t="s">
        <v>155</v>
      </c>
      <c r="M1" s="4" t="s">
        <v>174</v>
      </c>
      <c r="N1" s="4" t="s">
        <v>174</v>
      </c>
      <c r="O1" s="4" t="s">
        <v>174</v>
      </c>
      <c r="P1" s="4" t="s">
        <v>174</v>
      </c>
      <c r="Q1" s="5" t="s">
        <v>174</v>
      </c>
    </row>
    <row r="2" spans="1:18" ht="26.25">
      <c r="A2" s="9" t="s">
        <v>160</v>
      </c>
      <c r="B2" s="10" t="s">
        <v>161</v>
      </c>
      <c r="C2" s="11" t="s">
        <v>162</v>
      </c>
      <c r="D2" s="11" t="s">
        <v>165</v>
      </c>
      <c r="E2" s="11" t="s">
        <v>166</v>
      </c>
      <c r="F2" s="12" t="s">
        <v>183</v>
      </c>
      <c r="G2" s="10" t="s">
        <v>161</v>
      </c>
      <c r="H2" s="11" t="s">
        <v>162</v>
      </c>
      <c r="I2" s="11" t="s">
        <v>165</v>
      </c>
      <c r="J2" s="11" t="s">
        <v>166</v>
      </c>
      <c r="K2" s="12" t="s">
        <v>183</v>
      </c>
      <c r="L2" s="13" t="s">
        <v>168</v>
      </c>
      <c r="M2" s="11" t="s">
        <v>161</v>
      </c>
      <c r="N2" s="11" t="s">
        <v>162</v>
      </c>
      <c r="O2" s="11" t="s">
        <v>165</v>
      </c>
      <c r="P2" s="11" t="s">
        <v>166</v>
      </c>
      <c r="Q2" s="12" t="s">
        <v>183</v>
      </c>
    </row>
    <row r="3" spans="1:18">
      <c r="A3" s="8" t="s">
        <v>45</v>
      </c>
      <c r="B3" s="15">
        <f>'[1]09'!B5</f>
        <v>265</v>
      </c>
      <c r="C3" s="16">
        <f>'[1]09'!C5</f>
        <v>0</v>
      </c>
      <c r="D3" s="16">
        <f>'[1]09'!D5</f>
        <v>75</v>
      </c>
      <c r="E3" s="16">
        <f>'[1]09'!E5</f>
        <v>0</v>
      </c>
      <c r="F3" s="15">
        <f>SUM(B3:E3)</f>
        <v>340</v>
      </c>
      <c r="G3" s="15">
        <f>'[1]09'!H5</f>
        <v>0</v>
      </c>
      <c r="H3" s="16">
        <f>'[1]09'!I5</f>
        <v>0</v>
      </c>
      <c r="I3" s="16">
        <f>'[1]09'!J5</f>
        <v>0</v>
      </c>
      <c r="J3" s="16">
        <f>'[1]09'!K5</f>
        <v>0</v>
      </c>
      <c r="K3" s="15">
        <f>SUM(G3:J3)</f>
        <v>0</v>
      </c>
      <c r="L3" s="18">
        <f>frq!C3</f>
        <v>1</v>
      </c>
      <c r="M3" s="16">
        <f t="shared" ref="M3:M34" si="0">IF($L3=1,G3,IF(AND($L3=0.985,G3&gt;0.985*B3),B3*0.985,IF(AND($L3=0.965,G3&gt;0.965*B3),0.965*B3,G3)))</f>
        <v>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0</v>
      </c>
    </row>
    <row r="4" spans="1:18">
      <c r="A4" s="8" t="s">
        <v>46</v>
      </c>
      <c r="B4" s="15">
        <f>'[1]09'!B6</f>
        <v>265</v>
      </c>
      <c r="C4" s="16">
        <f>'[1]09'!C6</f>
        <v>0</v>
      </c>
      <c r="D4" s="16">
        <f>'[1]09'!D6</f>
        <v>75</v>
      </c>
      <c r="E4" s="16">
        <f>'[1]09'!E6</f>
        <v>0</v>
      </c>
      <c r="F4" s="15">
        <f>SUM(B4:E4)</f>
        <v>340</v>
      </c>
      <c r="G4" s="15">
        <f>'[1]09'!H6</f>
        <v>0</v>
      </c>
      <c r="H4" s="16">
        <f>'[1]09'!I6</f>
        <v>0</v>
      </c>
      <c r="I4" s="16">
        <f>'[1]09'!J6</f>
        <v>0</v>
      </c>
      <c r="J4" s="16">
        <f>'[1]09'!K6</f>
        <v>0</v>
      </c>
      <c r="K4" s="15">
        <f t="shared" ref="K4:K67" si="4">SUM(G4:J4)</f>
        <v>0</v>
      </c>
      <c r="L4" s="18">
        <f>frq!C4</f>
        <v>1</v>
      </c>
      <c r="M4" s="16">
        <f t="shared" si="0"/>
        <v>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0</v>
      </c>
    </row>
    <row r="5" spans="1:18">
      <c r="A5" s="8" t="s">
        <v>47</v>
      </c>
      <c r="B5" s="15">
        <f>'[1]09'!B7</f>
        <v>265</v>
      </c>
      <c r="C5" s="16">
        <f>'[1]09'!C7</f>
        <v>0</v>
      </c>
      <c r="D5" s="16">
        <f>'[1]09'!D7</f>
        <v>75</v>
      </c>
      <c r="E5" s="16">
        <f>'[1]09'!E7</f>
        <v>0</v>
      </c>
      <c r="F5" s="15">
        <f t="shared" ref="F5:F68" si="6">SUM(B5:E5)</f>
        <v>340</v>
      </c>
      <c r="G5" s="15">
        <f>'[1]09'!H7</f>
        <v>0</v>
      </c>
      <c r="H5" s="16">
        <f>'[1]09'!I7</f>
        <v>0</v>
      </c>
      <c r="I5" s="16">
        <f>'[1]09'!J7</f>
        <v>0</v>
      </c>
      <c r="J5" s="16">
        <f>'[1]09'!K7</f>
        <v>0</v>
      </c>
      <c r="K5" s="15">
        <f t="shared" si="4"/>
        <v>0</v>
      </c>
      <c r="L5" s="18">
        <f>frq!C5</f>
        <v>1</v>
      </c>
      <c r="M5" s="16">
        <f t="shared" si="0"/>
        <v>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0</v>
      </c>
      <c r="R5" s="125"/>
    </row>
    <row r="6" spans="1:18">
      <c r="A6" s="8" t="s">
        <v>48</v>
      </c>
      <c r="B6" s="15">
        <f>'[1]09'!B8</f>
        <v>265</v>
      </c>
      <c r="C6" s="16">
        <f>'[1]09'!C8</f>
        <v>0</v>
      </c>
      <c r="D6" s="16">
        <f>'[1]09'!D8</f>
        <v>75</v>
      </c>
      <c r="E6" s="16">
        <f>'[1]09'!E8</f>
        <v>0</v>
      </c>
      <c r="F6" s="15">
        <f t="shared" si="6"/>
        <v>340</v>
      </c>
      <c r="G6" s="15">
        <f>'[1]09'!H8</f>
        <v>0</v>
      </c>
      <c r="H6" s="16">
        <f>'[1]09'!I8</f>
        <v>0</v>
      </c>
      <c r="I6" s="16">
        <f>'[1]09'!J8</f>
        <v>0</v>
      </c>
      <c r="J6" s="16">
        <f>'[1]09'!K8</f>
        <v>0</v>
      </c>
      <c r="K6" s="15">
        <f t="shared" si="4"/>
        <v>0</v>
      </c>
      <c r="L6" s="18">
        <f>frq!C6</f>
        <v>1</v>
      </c>
      <c r="M6" s="16">
        <f t="shared" si="0"/>
        <v>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0</v>
      </c>
    </row>
    <row r="7" spans="1:18">
      <c r="A7" s="8" t="s">
        <v>49</v>
      </c>
      <c r="B7" s="15">
        <f>'[1]09'!B9</f>
        <v>265</v>
      </c>
      <c r="C7" s="16">
        <f>'[1]09'!C9</f>
        <v>0</v>
      </c>
      <c r="D7" s="16">
        <f>'[1]09'!D9</f>
        <v>75</v>
      </c>
      <c r="E7" s="16">
        <f>'[1]09'!E9</f>
        <v>0</v>
      </c>
      <c r="F7" s="15">
        <f t="shared" si="6"/>
        <v>340</v>
      </c>
      <c r="G7" s="15">
        <f>'[1]09'!H9</f>
        <v>0</v>
      </c>
      <c r="H7" s="16">
        <f>'[1]09'!I9</f>
        <v>0</v>
      </c>
      <c r="I7" s="16">
        <f>'[1]09'!J9</f>
        <v>0</v>
      </c>
      <c r="J7" s="16">
        <f>'[1]09'!K9</f>
        <v>0</v>
      </c>
      <c r="K7" s="15">
        <f t="shared" si="4"/>
        <v>0</v>
      </c>
      <c r="L7" s="18">
        <f>frq!C7</f>
        <v>1</v>
      </c>
      <c r="M7" s="16">
        <f t="shared" si="0"/>
        <v>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0</v>
      </c>
    </row>
    <row r="8" spans="1:18">
      <c r="A8" s="8" t="s">
        <v>50</v>
      </c>
      <c r="B8" s="15">
        <f>'[1]09'!B10</f>
        <v>265</v>
      </c>
      <c r="C8" s="16">
        <f>'[1]09'!C10</f>
        <v>0</v>
      </c>
      <c r="D8" s="16">
        <f>'[1]09'!D10</f>
        <v>75</v>
      </c>
      <c r="E8" s="16">
        <f>'[1]09'!E10</f>
        <v>0</v>
      </c>
      <c r="F8" s="15">
        <f t="shared" si="6"/>
        <v>340</v>
      </c>
      <c r="G8" s="15">
        <f>'[1]09'!H10</f>
        <v>0</v>
      </c>
      <c r="H8" s="16">
        <f>'[1]09'!I10</f>
        <v>0</v>
      </c>
      <c r="I8" s="16">
        <f>'[1]09'!J10</f>
        <v>0</v>
      </c>
      <c r="J8" s="16">
        <f>'[1]09'!K10</f>
        <v>0</v>
      </c>
      <c r="K8" s="15">
        <f t="shared" si="4"/>
        <v>0</v>
      </c>
      <c r="L8" s="18">
        <f>frq!C8</f>
        <v>1</v>
      </c>
      <c r="M8" s="16">
        <f t="shared" si="0"/>
        <v>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0</v>
      </c>
    </row>
    <row r="9" spans="1:18">
      <c r="A9" s="8" t="s">
        <v>51</v>
      </c>
      <c r="B9" s="15">
        <f>'[1]09'!B11</f>
        <v>265</v>
      </c>
      <c r="C9" s="16">
        <f>'[1]09'!C11</f>
        <v>0</v>
      </c>
      <c r="D9" s="16">
        <f>'[1]09'!D11</f>
        <v>75</v>
      </c>
      <c r="E9" s="16">
        <f>'[1]09'!E11</f>
        <v>0</v>
      </c>
      <c r="F9" s="15">
        <f t="shared" si="6"/>
        <v>340</v>
      </c>
      <c r="G9" s="15">
        <f>'[1]09'!H11</f>
        <v>0</v>
      </c>
      <c r="H9" s="16">
        <f>'[1]09'!I11</f>
        <v>0</v>
      </c>
      <c r="I9" s="16">
        <f>'[1]09'!J11</f>
        <v>0</v>
      </c>
      <c r="J9" s="16">
        <f>'[1]09'!K11</f>
        <v>0</v>
      </c>
      <c r="K9" s="15">
        <f t="shared" si="4"/>
        <v>0</v>
      </c>
      <c r="L9" s="18">
        <f>frq!C9</f>
        <v>1</v>
      </c>
      <c r="M9" s="16">
        <f t="shared" si="0"/>
        <v>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0</v>
      </c>
    </row>
    <row r="10" spans="1:18">
      <c r="A10" s="8" t="s">
        <v>52</v>
      </c>
      <c r="B10" s="15">
        <f>'[1]09'!B12</f>
        <v>265</v>
      </c>
      <c r="C10" s="16">
        <f>'[1]09'!C12</f>
        <v>0</v>
      </c>
      <c r="D10" s="16">
        <f>'[1]09'!D12</f>
        <v>75</v>
      </c>
      <c r="E10" s="16">
        <f>'[1]09'!E12</f>
        <v>0</v>
      </c>
      <c r="F10" s="15">
        <f t="shared" si="6"/>
        <v>340</v>
      </c>
      <c r="G10" s="15">
        <f>'[1]09'!H12</f>
        <v>0</v>
      </c>
      <c r="H10" s="16">
        <f>'[1]09'!I12</f>
        <v>0</v>
      </c>
      <c r="I10" s="16">
        <f>'[1]09'!J12</f>
        <v>0</v>
      </c>
      <c r="J10" s="16">
        <f>'[1]09'!K12</f>
        <v>0</v>
      </c>
      <c r="K10" s="15">
        <f t="shared" si="4"/>
        <v>0</v>
      </c>
      <c r="L10" s="18">
        <f>frq!C10</f>
        <v>1</v>
      </c>
      <c r="M10" s="16">
        <f t="shared" si="0"/>
        <v>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0</v>
      </c>
    </row>
    <row r="11" spans="1:18">
      <c r="A11" s="8" t="s">
        <v>53</v>
      </c>
      <c r="B11" s="15">
        <f>'[1]09'!B13</f>
        <v>265</v>
      </c>
      <c r="C11" s="16">
        <f>'[1]09'!C13</f>
        <v>0</v>
      </c>
      <c r="D11" s="16">
        <f>'[1]09'!D13</f>
        <v>75</v>
      </c>
      <c r="E11" s="16">
        <f>'[1]09'!E13</f>
        <v>0</v>
      </c>
      <c r="F11" s="15">
        <f t="shared" si="6"/>
        <v>340</v>
      </c>
      <c r="G11" s="15">
        <f>'[1]09'!H13</f>
        <v>0</v>
      </c>
      <c r="H11" s="16">
        <f>'[1]09'!I13</f>
        <v>0</v>
      </c>
      <c r="I11" s="16">
        <f>'[1]09'!J13</f>
        <v>0</v>
      </c>
      <c r="J11" s="16">
        <f>'[1]09'!K13</f>
        <v>0</v>
      </c>
      <c r="K11" s="15">
        <f t="shared" si="4"/>
        <v>0</v>
      </c>
      <c r="L11" s="18">
        <f>frq!C11</f>
        <v>1</v>
      </c>
      <c r="M11" s="16">
        <f t="shared" si="0"/>
        <v>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0</v>
      </c>
    </row>
    <row r="12" spans="1:18">
      <c r="A12" s="8" t="s">
        <v>54</v>
      </c>
      <c r="B12" s="15">
        <f>'[1]09'!B14</f>
        <v>265</v>
      </c>
      <c r="C12" s="16">
        <f>'[1]09'!C14</f>
        <v>0</v>
      </c>
      <c r="D12" s="16">
        <f>'[1]09'!D14</f>
        <v>75</v>
      </c>
      <c r="E12" s="16">
        <f>'[1]09'!E14</f>
        <v>0</v>
      </c>
      <c r="F12" s="15">
        <f t="shared" si="6"/>
        <v>340</v>
      </c>
      <c r="G12" s="15">
        <f>'[1]09'!H14</f>
        <v>0</v>
      </c>
      <c r="H12" s="16">
        <f>'[1]09'!I14</f>
        <v>0</v>
      </c>
      <c r="I12" s="16">
        <f>'[1]09'!J14</f>
        <v>0</v>
      </c>
      <c r="J12" s="16">
        <f>'[1]09'!K14</f>
        <v>0</v>
      </c>
      <c r="K12" s="15">
        <f t="shared" si="4"/>
        <v>0</v>
      </c>
      <c r="L12" s="18">
        <f>frq!C12</f>
        <v>1</v>
      </c>
      <c r="M12" s="16">
        <f t="shared" si="0"/>
        <v>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0</v>
      </c>
    </row>
    <row r="13" spans="1:18">
      <c r="A13" s="8" t="s">
        <v>55</v>
      </c>
      <c r="B13" s="15">
        <f>'[1]09'!B15</f>
        <v>265</v>
      </c>
      <c r="C13" s="16">
        <f>'[1]09'!C15</f>
        <v>0</v>
      </c>
      <c r="D13" s="16">
        <f>'[1]09'!D15</f>
        <v>75</v>
      </c>
      <c r="E13" s="16">
        <f>'[1]09'!E15</f>
        <v>0</v>
      </c>
      <c r="F13" s="15">
        <f t="shared" si="6"/>
        <v>340</v>
      </c>
      <c r="G13" s="15">
        <f>'[1]09'!H15</f>
        <v>0</v>
      </c>
      <c r="H13" s="16">
        <f>'[1]09'!I15</f>
        <v>0</v>
      </c>
      <c r="I13" s="16">
        <f>'[1]09'!J15</f>
        <v>0</v>
      </c>
      <c r="J13" s="16">
        <f>'[1]09'!K15</f>
        <v>0</v>
      </c>
      <c r="K13" s="15">
        <f t="shared" si="4"/>
        <v>0</v>
      </c>
      <c r="L13" s="18">
        <f>frq!C13</f>
        <v>1</v>
      </c>
      <c r="M13" s="16">
        <f t="shared" si="0"/>
        <v>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0</v>
      </c>
    </row>
    <row r="14" spans="1:18">
      <c r="A14" s="8" t="s">
        <v>56</v>
      </c>
      <c r="B14" s="15">
        <f>'[1]09'!B16</f>
        <v>265</v>
      </c>
      <c r="C14" s="16">
        <f>'[1]09'!C16</f>
        <v>0</v>
      </c>
      <c r="D14" s="16">
        <f>'[1]09'!D16</f>
        <v>75</v>
      </c>
      <c r="E14" s="16">
        <f>'[1]09'!E16</f>
        <v>0</v>
      </c>
      <c r="F14" s="15">
        <f t="shared" si="6"/>
        <v>340</v>
      </c>
      <c r="G14" s="15">
        <f>'[1]09'!H16</f>
        <v>0</v>
      </c>
      <c r="H14" s="16">
        <f>'[1]09'!I16</f>
        <v>0</v>
      </c>
      <c r="I14" s="16">
        <f>'[1]09'!J16</f>
        <v>0</v>
      </c>
      <c r="J14" s="16">
        <f>'[1]09'!K16</f>
        <v>0</v>
      </c>
      <c r="K14" s="15">
        <f t="shared" si="4"/>
        <v>0</v>
      </c>
      <c r="L14" s="18">
        <f>frq!C14</f>
        <v>1</v>
      </c>
      <c r="M14" s="16">
        <f t="shared" si="0"/>
        <v>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0</v>
      </c>
    </row>
    <row r="15" spans="1:18">
      <c r="A15" s="8" t="s">
        <v>57</v>
      </c>
      <c r="B15" s="15">
        <f>'[1]09'!B17</f>
        <v>265</v>
      </c>
      <c r="C15" s="16">
        <f>'[1]09'!C17</f>
        <v>0</v>
      </c>
      <c r="D15" s="16">
        <f>'[1]09'!D17</f>
        <v>75</v>
      </c>
      <c r="E15" s="16">
        <f>'[1]09'!E17</f>
        <v>0</v>
      </c>
      <c r="F15" s="15">
        <f t="shared" si="6"/>
        <v>340</v>
      </c>
      <c r="G15" s="15">
        <f>'[1]09'!H17</f>
        <v>0</v>
      </c>
      <c r="H15" s="16">
        <f>'[1]09'!I17</f>
        <v>0</v>
      </c>
      <c r="I15" s="16">
        <f>'[1]09'!J17</f>
        <v>0</v>
      </c>
      <c r="J15" s="16">
        <f>'[1]09'!K17</f>
        <v>0</v>
      </c>
      <c r="K15" s="15">
        <f t="shared" si="4"/>
        <v>0</v>
      </c>
      <c r="L15" s="18">
        <f>frq!C15</f>
        <v>1</v>
      </c>
      <c r="M15" s="16">
        <f t="shared" si="0"/>
        <v>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0</v>
      </c>
    </row>
    <row r="16" spans="1:18">
      <c r="A16" s="8" t="s">
        <v>58</v>
      </c>
      <c r="B16" s="15">
        <f>'[1]09'!B18</f>
        <v>265</v>
      </c>
      <c r="C16" s="16">
        <f>'[1]09'!C18</f>
        <v>0</v>
      </c>
      <c r="D16" s="16">
        <f>'[1]09'!D18</f>
        <v>75</v>
      </c>
      <c r="E16" s="16">
        <f>'[1]09'!E18</f>
        <v>0</v>
      </c>
      <c r="F16" s="15">
        <f t="shared" si="6"/>
        <v>340</v>
      </c>
      <c r="G16" s="15">
        <f>'[1]09'!H18</f>
        <v>0</v>
      </c>
      <c r="H16" s="16">
        <f>'[1]09'!I18</f>
        <v>0</v>
      </c>
      <c r="I16" s="16">
        <f>'[1]09'!J18</f>
        <v>0</v>
      </c>
      <c r="J16" s="16">
        <f>'[1]09'!K18</f>
        <v>0</v>
      </c>
      <c r="K16" s="15">
        <f t="shared" si="4"/>
        <v>0</v>
      </c>
      <c r="L16" s="18">
        <f>frq!C16</f>
        <v>1</v>
      </c>
      <c r="M16" s="16">
        <f t="shared" si="0"/>
        <v>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0</v>
      </c>
    </row>
    <row r="17" spans="1:17">
      <c r="A17" s="8" t="s">
        <v>59</v>
      </c>
      <c r="B17" s="15">
        <f>'[1]09'!B19</f>
        <v>265</v>
      </c>
      <c r="C17" s="16">
        <f>'[1]09'!C19</f>
        <v>0</v>
      </c>
      <c r="D17" s="16">
        <f>'[1]09'!D19</f>
        <v>75</v>
      </c>
      <c r="E17" s="16">
        <f>'[1]09'!E19</f>
        <v>0</v>
      </c>
      <c r="F17" s="15">
        <f t="shared" si="6"/>
        <v>340</v>
      </c>
      <c r="G17" s="15">
        <f>'[1]09'!H19</f>
        <v>0</v>
      </c>
      <c r="H17" s="16">
        <f>'[1]09'!I19</f>
        <v>0</v>
      </c>
      <c r="I17" s="16">
        <f>'[1]09'!J19</f>
        <v>0</v>
      </c>
      <c r="J17" s="16">
        <f>'[1]09'!K19</f>
        <v>0</v>
      </c>
      <c r="K17" s="15">
        <f t="shared" si="4"/>
        <v>0</v>
      </c>
      <c r="L17" s="18">
        <f>frq!C17</f>
        <v>1</v>
      </c>
      <c r="M17" s="16">
        <f t="shared" si="0"/>
        <v>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0</v>
      </c>
    </row>
    <row r="18" spans="1:17">
      <c r="A18" s="8" t="s">
        <v>60</v>
      </c>
      <c r="B18" s="15">
        <f>'[1]09'!B20</f>
        <v>265</v>
      </c>
      <c r="C18" s="16">
        <f>'[1]09'!C20</f>
        <v>0</v>
      </c>
      <c r="D18" s="16">
        <f>'[1]09'!D20</f>
        <v>75</v>
      </c>
      <c r="E18" s="16">
        <f>'[1]09'!E20</f>
        <v>0</v>
      </c>
      <c r="F18" s="15">
        <f t="shared" si="6"/>
        <v>340</v>
      </c>
      <c r="G18" s="15">
        <f>'[1]09'!H20</f>
        <v>0</v>
      </c>
      <c r="H18" s="16">
        <f>'[1]09'!I20</f>
        <v>0</v>
      </c>
      <c r="I18" s="16">
        <f>'[1]09'!J20</f>
        <v>0</v>
      </c>
      <c r="J18" s="16">
        <f>'[1]09'!K20</f>
        <v>0</v>
      </c>
      <c r="K18" s="15">
        <f t="shared" si="4"/>
        <v>0</v>
      </c>
      <c r="L18" s="18">
        <f>frq!C18</f>
        <v>1</v>
      </c>
      <c r="M18" s="16">
        <f t="shared" si="0"/>
        <v>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0</v>
      </c>
    </row>
    <row r="19" spans="1:17">
      <c r="A19" s="8" t="s">
        <v>61</v>
      </c>
      <c r="B19" s="15">
        <f>'[1]09'!B21</f>
        <v>265</v>
      </c>
      <c r="C19" s="16">
        <f>'[1]09'!C21</f>
        <v>0</v>
      </c>
      <c r="D19" s="16">
        <f>'[1]09'!D21</f>
        <v>75</v>
      </c>
      <c r="E19" s="16">
        <f>'[1]09'!E21</f>
        <v>0</v>
      </c>
      <c r="F19" s="15">
        <f t="shared" si="6"/>
        <v>340</v>
      </c>
      <c r="G19" s="15">
        <f>'[1]09'!H21</f>
        <v>0</v>
      </c>
      <c r="H19" s="16">
        <f>'[1]09'!I21</f>
        <v>0</v>
      </c>
      <c r="I19" s="16">
        <f>'[1]09'!J21</f>
        <v>0</v>
      </c>
      <c r="J19" s="16">
        <f>'[1]09'!K21</f>
        <v>0</v>
      </c>
      <c r="K19" s="15">
        <f t="shared" si="4"/>
        <v>0</v>
      </c>
      <c r="L19" s="18">
        <f>frq!C19</f>
        <v>1</v>
      </c>
      <c r="M19" s="16">
        <f t="shared" si="0"/>
        <v>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0</v>
      </c>
    </row>
    <row r="20" spans="1:17">
      <c r="A20" s="8" t="s">
        <v>62</v>
      </c>
      <c r="B20" s="15">
        <f>'[1]09'!B22</f>
        <v>265</v>
      </c>
      <c r="C20" s="16">
        <f>'[1]09'!C22</f>
        <v>0</v>
      </c>
      <c r="D20" s="16">
        <f>'[1]09'!D22</f>
        <v>75</v>
      </c>
      <c r="E20" s="16">
        <f>'[1]09'!E22</f>
        <v>0</v>
      </c>
      <c r="F20" s="15">
        <f t="shared" si="6"/>
        <v>340</v>
      </c>
      <c r="G20" s="15">
        <f>'[1]09'!H22</f>
        <v>0</v>
      </c>
      <c r="H20" s="16">
        <f>'[1]09'!I22</f>
        <v>0</v>
      </c>
      <c r="I20" s="16">
        <f>'[1]09'!J22</f>
        <v>0</v>
      </c>
      <c r="J20" s="16">
        <f>'[1]09'!K22</f>
        <v>0</v>
      </c>
      <c r="K20" s="15">
        <f t="shared" si="4"/>
        <v>0</v>
      </c>
      <c r="L20" s="18">
        <f>frq!C20</f>
        <v>1</v>
      </c>
      <c r="M20" s="16">
        <f t="shared" si="0"/>
        <v>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0</v>
      </c>
    </row>
    <row r="21" spans="1:17">
      <c r="A21" s="8" t="s">
        <v>63</v>
      </c>
      <c r="B21" s="15">
        <f>'[1]09'!B23</f>
        <v>265</v>
      </c>
      <c r="C21" s="16">
        <f>'[1]09'!C23</f>
        <v>0</v>
      </c>
      <c r="D21" s="16">
        <f>'[1]09'!D23</f>
        <v>75</v>
      </c>
      <c r="E21" s="16">
        <f>'[1]09'!E23</f>
        <v>0</v>
      </c>
      <c r="F21" s="15">
        <f t="shared" si="6"/>
        <v>340</v>
      </c>
      <c r="G21" s="15">
        <f>'[1]09'!H23</f>
        <v>0</v>
      </c>
      <c r="H21" s="16">
        <f>'[1]09'!I23</f>
        <v>0</v>
      </c>
      <c r="I21" s="16">
        <f>'[1]09'!J23</f>
        <v>0</v>
      </c>
      <c r="J21" s="16">
        <f>'[1]09'!K23</f>
        <v>0</v>
      </c>
      <c r="K21" s="15">
        <f t="shared" si="4"/>
        <v>0</v>
      </c>
      <c r="L21" s="18">
        <f>frq!C21</f>
        <v>1</v>
      </c>
      <c r="M21" s="16">
        <f t="shared" si="0"/>
        <v>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0</v>
      </c>
    </row>
    <row r="22" spans="1:17">
      <c r="A22" s="8" t="s">
        <v>64</v>
      </c>
      <c r="B22" s="15">
        <f>'[1]09'!B24</f>
        <v>265</v>
      </c>
      <c r="C22" s="16">
        <f>'[1]09'!C24</f>
        <v>0</v>
      </c>
      <c r="D22" s="16">
        <f>'[1]09'!D24</f>
        <v>75</v>
      </c>
      <c r="E22" s="16">
        <f>'[1]09'!E24</f>
        <v>0</v>
      </c>
      <c r="F22" s="15">
        <f t="shared" si="6"/>
        <v>340</v>
      </c>
      <c r="G22" s="15">
        <f>'[1]09'!H24</f>
        <v>0</v>
      </c>
      <c r="H22" s="16">
        <f>'[1]09'!I24</f>
        <v>0</v>
      </c>
      <c r="I22" s="16">
        <f>'[1]09'!J24</f>
        <v>0</v>
      </c>
      <c r="J22" s="16">
        <f>'[1]09'!K24</f>
        <v>0</v>
      </c>
      <c r="K22" s="15">
        <f t="shared" si="4"/>
        <v>0</v>
      </c>
      <c r="L22" s="18">
        <f>frq!C22</f>
        <v>1</v>
      </c>
      <c r="M22" s="16">
        <f t="shared" si="0"/>
        <v>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0</v>
      </c>
    </row>
    <row r="23" spans="1:17">
      <c r="A23" s="8" t="s">
        <v>65</v>
      </c>
      <c r="B23" s="15">
        <f>'[1]09'!B25</f>
        <v>265</v>
      </c>
      <c r="C23" s="16">
        <f>'[1]09'!C25</f>
        <v>0</v>
      </c>
      <c r="D23" s="16">
        <f>'[1]09'!D25</f>
        <v>75</v>
      </c>
      <c r="E23" s="16">
        <f>'[1]09'!E25</f>
        <v>0</v>
      </c>
      <c r="F23" s="15">
        <f t="shared" si="6"/>
        <v>340</v>
      </c>
      <c r="G23" s="15">
        <f>'[1]09'!H25</f>
        <v>0</v>
      </c>
      <c r="H23" s="16">
        <f>'[1]09'!I25</f>
        <v>0</v>
      </c>
      <c r="I23" s="16">
        <f>'[1]09'!J25</f>
        <v>0</v>
      </c>
      <c r="J23" s="16">
        <f>'[1]09'!K25</f>
        <v>0</v>
      </c>
      <c r="K23" s="15">
        <f t="shared" si="4"/>
        <v>0</v>
      </c>
      <c r="L23" s="18">
        <f>frq!C23</f>
        <v>1</v>
      </c>
      <c r="M23" s="16">
        <f t="shared" si="0"/>
        <v>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0</v>
      </c>
    </row>
    <row r="24" spans="1:17">
      <c r="A24" s="8" t="s">
        <v>66</v>
      </c>
      <c r="B24" s="15">
        <f>'[1]09'!B26</f>
        <v>265</v>
      </c>
      <c r="C24" s="16">
        <f>'[1]09'!C26</f>
        <v>0</v>
      </c>
      <c r="D24" s="16">
        <f>'[1]09'!D26</f>
        <v>75</v>
      </c>
      <c r="E24" s="16">
        <f>'[1]09'!E26</f>
        <v>0</v>
      </c>
      <c r="F24" s="15">
        <f t="shared" si="6"/>
        <v>340</v>
      </c>
      <c r="G24" s="15">
        <f>'[1]09'!H26</f>
        <v>0</v>
      </c>
      <c r="H24" s="16">
        <f>'[1]09'!I26</f>
        <v>0</v>
      </c>
      <c r="I24" s="16">
        <f>'[1]09'!J26</f>
        <v>0</v>
      </c>
      <c r="J24" s="16">
        <f>'[1]09'!K26</f>
        <v>0</v>
      </c>
      <c r="K24" s="15">
        <f t="shared" si="4"/>
        <v>0</v>
      </c>
      <c r="L24" s="18">
        <f>frq!C24</f>
        <v>1</v>
      </c>
      <c r="M24" s="16">
        <f t="shared" si="0"/>
        <v>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0</v>
      </c>
    </row>
    <row r="25" spans="1:17">
      <c r="A25" s="8" t="s">
        <v>67</v>
      </c>
      <c r="B25" s="15">
        <f>'[1]09'!B27</f>
        <v>265</v>
      </c>
      <c r="C25" s="16">
        <f>'[1]09'!C27</f>
        <v>0</v>
      </c>
      <c r="D25" s="16">
        <f>'[1]09'!D27</f>
        <v>75</v>
      </c>
      <c r="E25" s="16">
        <f>'[1]09'!E27</f>
        <v>0</v>
      </c>
      <c r="F25" s="15">
        <f t="shared" si="6"/>
        <v>340</v>
      </c>
      <c r="G25" s="15">
        <f>'[1]09'!H27</f>
        <v>0</v>
      </c>
      <c r="H25" s="16">
        <f>'[1]09'!I27</f>
        <v>0</v>
      </c>
      <c r="I25" s="16">
        <f>'[1]09'!J27</f>
        <v>0</v>
      </c>
      <c r="J25" s="16">
        <f>'[1]09'!K27</f>
        <v>0</v>
      </c>
      <c r="K25" s="15">
        <f t="shared" si="4"/>
        <v>0</v>
      </c>
      <c r="L25" s="18">
        <f>frq!C25</f>
        <v>1</v>
      </c>
      <c r="M25" s="16">
        <f t="shared" si="0"/>
        <v>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0</v>
      </c>
    </row>
    <row r="26" spans="1:17">
      <c r="A26" s="8" t="s">
        <v>68</v>
      </c>
      <c r="B26" s="15">
        <f>'[1]09'!B28</f>
        <v>265</v>
      </c>
      <c r="C26" s="16">
        <f>'[1]09'!C28</f>
        <v>0</v>
      </c>
      <c r="D26" s="16">
        <f>'[1]09'!D28</f>
        <v>75</v>
      </c>
      <c r="E26" s="16">
        <f>'[1]09'!E28</f>
        <v>0</v>
      </c>
      <c r="F26" s="15">
        <f t="shared" si="6"/>
        <v>340</v>
      </c>
      <c r="G26" s="15">
        <f>'[1]09'!H28</f>
        <v>0</v>
      </c>
      <c r="H26" s="16">
        <f>'[1]09'!I28</f>
        <v>0</v>
      </c>
      <c r="I26" s="16">
        <f>'[1]09'!J28</f>
        <v>0</v>
      </c>
      <c r="J26" s="16">
        <f>'[1]09'!K28</f>
        <v>0</v>
      </c>
      <c r="K26" s="15">
        <f t="shared" si="4"/>
        <v>0</v>
      </c>
      <c r="L26" s="18">
        <f>frq!C26</f>
        <v>1</v>
      </c>
      <c r="M26" s="16">
        <f t="shared" si="0"/>
        <v>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0</v>
      </c>
    </row>
    <row r="27" spans="1:17">
      <c r="A27" s="8" t="s">
        <v>69</v>
      </c>
      <c r="B27" s="15">
        <f>'[1]09'!B29</f>
        <v>265</v>
      </c>
      <c r="C27" s="16">
        <f>'[1]09'!C29</f>
        <v>0</v>
      </c>
      <c r="D27" s="16">
        <f>'[1]09'!D29</f>
        <v>75</v>
      </c>
      <c r="E27" s="16">
        <f>'[1]09'!E29</f>
        <v>0</v>
      </c>
      <c r="F27" s="15">
        <f t="shared" si="6"/>
        <v>340</v>
      </c>
      <c r="G27" s="15">
        <f>'[1]09'!H29</f>
        <v>0</v>
      </c>
      <c r="H27" s="16">
        <f>'[1]09'!I29</f>
        <v>0</v>
      </c>
      <c r="I27" s="16">
        <f>'[1]09'!J29</f>
        <v>0</v>
      </c>
      <c r="J27" s="16">
        <f>'[1]09'!K29</f>
        <v>0</v>
      </c>
      <c r="K27" s="15">
        <f t="shared" si="4"/>
        <v>0</v>
      </c>
      <c r="L27" s="18">
        <f>frq!C27</f>
        <v>1</v>
      </c>
      <c r="M27" s="16">
        <f t="shared" si="0"/>
        <v>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0</v>
      </c>
    </row>
    <row r="28" spans="1:17">
      <c r="A28" s="8" t="s">
        <v>70</v>
      </c>
      <c r="B28" s="15">
        <f>'[1]09'!B30</f>
        <v>265</v>
      </c>
      <c r="C28" s="16">
        <f>'[1]09'!C30</f>
        <v>0</v>
      </c>
      <c r="D28" s="16">
        <f>'[1]09'!D30</f>
        <v>75</v>
      </c>
      <c r="E28" s="16">
        <f>'[1]09'!E30</f>
        <v>0</v>
      </c>
      <c r="F28" s="15">
        <f t="shared" si="6"/>
        <v>340</v>
      </c>
      <c r="G28" s="15">
        <f>'[1]09'!H30</f>
        <v>0</v>
      </c>
      <c r="H28" s="16">
        <f>'[1]09'!I30</f>
        <v>0</v>
      </c>
      <c r="I28" s="16">
        <f>'[1]09'!J30</f>
        <v>0</v>
      </c>
      <c r="J28" s="16">
        <f>'[1]09'!K30</f>
        <v>0</v>
      </c>
      <c r="K28" s="15">
        <f t="shared" si="4"/>
        <v>0</v>
      </c>
      <c r="L28" s="18">
        <f>frq!C28</f>
        <v>1</v>
      </c>
      <c r="M28" s="16">
        <f t="shared" si="0"/>
        <v>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0</v>
      </c>
    </row>
    <row r="29" spans="1:17">
      <c r="A29" s="8" t="s">
        <v>71</v>
      </c>
      <c r="B29" s="15">
        <f>'[1]09'!B31</f>
        <v>265</v>
      </c>
      <c r="C29" s="16">
        <f>'[1]09'!C31</f>
        <v>0</v>
      </c>
      <c r="D29" s="16">
        <f>'[1]09'!D31</f>
        <v>75</v>
      </c>
      <c r="E29" s="16">
        <f>'[1]09'!E31</f>
        <v>0</v>
      </c>
      <c r="F29" s="15">
        <f t="shared" si="6"/>
        <v>340</v>
      </c>
      <c r="G29" s="15">
        <f>'[1]09'!H31</f>
        <v>0</v>
      </c>
      <c r="H29" s="16">
        <f>'[1]09'!I31</f>
        <v>0</v>
      </c>
      <c r="I29" s="16">
        <f>'[1]09'!J31</f>
        <v>0</v>
      </c>
      <c r="J29" s="16">
        <f>'[1]09'!K31</f>
        <v>0</v>
      </c>
      <c r="K29" s="15">
        <f t="shared" si="4"/>
        <v>0</v>
      </c>
      <c r="L29" s="18">
        <f>frq!C29</f>
        <v>1</v>
      </c>
      <c r="M29" s="16">
        <f t="shared" si="0"/>
        <v>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0</v>
      </c>
    </row>
    <row r="30" spans="1:17">
      <c r="A30" s="8" t="s">
        <v>72</v>
      </c>
      <c r="B30" s="15">
        <f>'[1]09'!B32</f>
        <v>265</v>
      </c>
      <c r="C30" s="16">
        <f>'[1]09'!C32</f>
        <v>0</v>
      </c>
      <c r="D30" s="16">
        <f>'[1]09'!D32</f>
        <v>75</v>
      </c>
      <c r="E30" s="16">
        <f>'[1]09'!E32</f>
        <v>0</v>
      </c>
      <c r="F30" s="15">
        <f t="shared" si="6"/>
        <v>340</v>
      </c>
      <c r="G30" s="15">
        <f>'[1]09'!H32</f>
        <v>0</v>
      </c>
      <c r="H30" s="16">
        <f>'[1]09'!I32</f>
        <v>0</v>
      </c>
      <c r="I30" s="16">
        <f>'[1]09'!J32</f>
        <v>0</v>
      </c>
      <c r="J30" s="16">
        <f>'[1]09'!K32</f>
        <v>0</v>
      </c>
      <c r="K30" s="15">
        <f t="shared" si="4"/>
        <v>0</v>
      </c>
      <c r="L30" s="18">
        <f>frq!C30</f>
        <v>1</v>
      </c>
      <c r="M30" s="16">
        <f t="shared" si="0"/>
        <v>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0</v>
      </c>
    </row>
    <row r="31" spans="1:17">
      <c r="A31" s="8" t="s">
        <v>73</v>
      </c>
      <c r="B31" s="15">
        <f>'[1]09'!B33</f>
        <v>265</v>
      </c>
      <c r="C31" s="16">
        <f>'[1]09'!C33</f>
        <v>0</v>
      </c>
      <c r="D31" s="16">
        <f>'[1]09'!D33</f>
        <v>75</v>
      </c>
      <c r="E31" s="16">
        <f>'[1]09'!E33</f>
        <v>0</v>
      </c>
      <c r="F31" s="15">
        <f t="shared" si="6"/>
        <v>340</v>
      </c>
      <c r="G31" s="15">
        <f>'[1]09'!H33</f>
        <v>0</v>
      </c>
      <c r="H31" s="16">
        <f>'[1]09'!I33</f>
        <v>0</v>
      </c>
      <c r="I31" s="16">
        <f>'[1]09'!J33</f>
        <v>0</v>
      </c>
      <c r="J31" s="16">
        <f>'[1]09'!K33</f>
        <v>0</v>
      </c>
      <c r="K31" s="15">
        <f t="shared" si="4"/>
        <v>0</v>
      </c>
      <c r="L31" s="18">
        <f>frq!C31</f>
        <v>1</v>
      </c>
      <c r="M31" s="16">
        <f t="shared" si="0"/>
        <v>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0</v>
      </c>
    </row>
    <row r="32" spans="1:17">
      <c r="A32" s="8" t="s">
        <v>74</v>
      </c>
      <c r="B32" s="15">
        <f>'[1]09'!B34</f>
        <v>265</v>
      </c>
      <c r="C32" s="16">
        <f>'[1]09'!C34</f>
        <v>0</v>
      </c>
      <c r="D32" s="16">
        <f>'[1]09'!D34</f>
        <v>75</v>
      </c>
      <c r="E32" s="16">
        <f>'[1]09'!E34</f>
        <v>0</v>
      </c>
      <c r="F32" s="15">
        <f t="shared" si="6"/>
        <v>340</v>
      </c>
      <c r="G32" s="15">
        <f>'[1]09'!H34</f>
        <v>0</v>
      </c>
      <c r="H32" s="16">
        <f>'[1]09'!I34</f>
        <v>0</v>
      </c>
      <c r="I32" s="16">
        <f>'[1]09'!J34</f>
        <v>0</v>
      </c>
      <c r="J32" s="16">
        <f>'[1]09'!K34</f>
        <v>0</v>
      </c>
      <c r="K32" s="15">
        <f t="shared" si="4"/>
        <v>0</v>
      </c>
      <c r="L32" s="18">
        <f>frq!C32</f>
        <v>1</v>
      </c>
      <c r="M32" s="16">
        <f t="shared" si="0"/>
        <v>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0</v>
      </c>
    </row>
    <row r="33" spans="1:17">
      <c r="A33" s="8" t="s">
        <v>75</v>
      </c>
      <c r="B33" s="15">
        <f>'[1]09'!B35</f>
        <v>265</v>
      </c>
      <c r="C33" s="16">
        <f>'[1]09'!C35</f>
        <v>0</v>
      </c>
      <c r="D33" s="16">
        <f>'[1]09'!D35</f>
        <v>75</v>
      </c>
      <c r="E33" s="16">
        <f>'[1]09'!E35</f>
        <v>0</v>
      </c>
      <c r="F33" s="15">
        <f t="shared" si="6"/>
        <v>340</v>
      </c>
      <c r="G33" s="15">
        <f>'[1]09'!H35</f>
        <v>0</v>
      </c>
      <c r="H33" s="16">
        <f>'[1]09'!I35</f>
        <v>0</v>
      </c>
      <c r="I33" s="16">
        <f>'[1]09'!J35</f>
        <v>0</v>
      </c>
      <c r="J33" s="16">
        <f>'[1]09'!K35</f>
        <v>0</v>
      </c>
      <c r="K33" s="15">
        <f t="shared" si="4"/>
        <v>0</v>
      </c>
      <c r="L33" s="18">
        <f>frq!C33</f>
        <v>1</v>
      </c>
      <c r="M33" s="16">
        <f t="shared" si="0"/>
        <v>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0</v>
      </c>
    </row>
    <row r="34" spans="1:17">
      <c r="A34" s="8" t="s">
        <v>76</v>
      </c>
      <c r="B34" s="15">
        <f>'[1]09'!B36</f>
        <v>265</v>
      </c>
      <c r="C34" s="16">
        <f>'[1]09'!C36</f>
        <v>0</v>
      </c>
      <c r="D34" s="16">
        <f>'[1]09'!D36</f>
        <v>75</v>
      </c>
      <c r="E34" s="16">
        <f>'[1]09'!E36</f>
        <v>0</v>
      </c>
      <c r="F34" s="15">
        <f t="shared" si="6"/>
        <v>340</v>
      </c>
      <c r="G34" s="15">
        <f>'[1]09'!H36</f>
        <v>0</v>
      </c>
      <c r="H34" s="16">
        <f>'[1]09'!I36</f>
        <v>0</v>
      </c>
      <c r="I34" s="16">
        <f>'[1]09'!J36</f>
        <v>0</v>
      </c>
      <c r="J34" s="16">
        <f>'[1]09'!K36</f>
        <v>0</v>
      </c>
      <c r="K34" s="15">
        <f t="shared" si="4"/>
        <v>0</v>
      </c>
      <c r="L34" s="18">
        <f>frq!C34</f>
        <v>1</v>
      </c>
      <c r="M34" s="16">
        <f t="shared" si="0"/>
        <v>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0</v>
      </c>
    </row>
    <row r="35" spans="1:17">
      <c r="A35" s="8" t="s">
        <v>77</v>
      </c>
      <c r="B35" s="15">
        <f>'[1]09'!B37</f>
        <v>265</v>
      </c>
      <c r="C35" s="16">
        <f>'[1]09'!C37</f>
        <v>0</v>
      </c>
      <c r="D35" s="16">
        <f>'[1]09'!D37</f>
        <v>75</v>
      </c>
      <c r="E35" s="16">
        <f>'[1]09'!E37</f>
        <v>0</v>
      </c>
      <c r="F35" s="15">
        <f t="shared" si="6"/>
        <v>340</v>
      </c>
      <c r="G35" s="15">
        <f>'[1]09'!H37</f>
        <v>0</v>
      </c>
      <c r="H35" s="16">
        <f>'[1]09'!I37</f>
        <v>0</v>
      </c>
      <c r="I35" s="16">
        <f>'[1]09'!J37</f>
        <v>0</v>
      </c>
      <c r="J35" s="16">
        <f>'[1]09'!K37</f>
        <v>0</v>
      </c>
      <c r="K35" s="15">
        <f t="shared" si="4"/>
        <v>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0</v>
      </c>
    </row>
    <row r="36" spans="1:17">
      <c r="A36" s="8" t="s">
        <v>78</v>
      </c>
      <c r="B36" s="15">
        <f>'[1]09'!B38</f>
        <v>265</v>
      </c>
      <c r="C36" s="16">
        <f>'[1]09'!C38</f>
        <v>0</v>
      </c>
      <c r="D36" s="16">
        <f>'[1]09'!D38</f>
        <v>75</v>
      </c>
      <c r="E36" s="16">
        <f>'[1]09'!E38</f>
        <v>0</v>
      </c>
      <c r="F36" s="15">
        <f t="shared" si="6"/>
        <v>340</v>
      </c>
      <c r="G36" s="15">
        <f>'[1]09'!H38</f>
        <v>0</v>
      </c>
      <c r="H36" s="16">
        <f>'[1]09'!I38</f>
        <v>0</v>
      </c>
      <c r="I36" s="16">
        <f>'[1]09'!J38</f>
        <v>0</v>
      </c>
      <c r="J36" s="16">
        <f>'[1]09'!K38</f>
        <v>0</v>
      </c>
      <c r="K36" s="15">
        <f t="shared" si="4"/>
        <v>0</v>
      </c>
      <c r="L36" s="18">
        <f>frq!C36</f>
        <v>1</v>
      </c>
      <c r="M36" s="16">
        <f t="shared" si="7"/>
        <v>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0</v>
      </c>
    </row>
    <row r="37" spans="1:17">
      <c r="A37" s="8" t="s">
        <v>79</v>
      </c>
      <c r="B37" s="15">
        <f>'[1]09'!B39</f>
        <v>265</v>
      </c>
      <c r="C37" s="16">
        <f>'[1]09'!C39</f>
        <v>0</v>
      </c>
      <c r="D37" s="16">
        <f>'[1]09'!D39</f>
        <v>75</v>
      </c>
      <c r="E37" s="16">
        <f>'[1]09'!E39</f>
        <v>0</v>
      </c>
      <c r="F37" s="15">
        <f t="shared" si="6"/>
        <v>340</v>
      </c>
      <c r="G37" s="15">
        <f>'[1]09'!H39</f>
        <v>0</v>
      </c>
      <c r="H37" s="16">
        <f>'[1]09'!I39</f>
        <v>0</v>
      </c>
      <c r="I37" s="16">
        <f>'[1]09'!J39</f>
        <v>0</v>
      </c>
      <c r="J37" s="16">
        <f>'[1]09'!K39</f>
        <v>0</v>
      </c>
      <c r="K37" s="15">
        <f t="shared" si="4"/>
        <v>0</v>
      </c>
      <c r="L37" s="18">
        <f>frq!C37</f>
        <v>1</v>
      </c>
      <c r="M37" s="16">
        <f t="shared" si="7"/>
        <v>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0</v>
      </c>
    </row>
    <row r="38" spans="1:17">
      <c r="A38" s="8" t="s">
        <v>80</v>
      </c>
      <c r="B38" s="15">
        <f>'[1]09'!B40</f>
        <v>265</v>
      </c>
      <c r="C38" s="16">
        <f>'[1]09'!C40</f>
        <v>0</v>
      </c>
      <c r="D38" s="16">
        <f>'[1]09'!D40</f>
        <v>75</v>
      </c>
      <c r="E38" s="16">
        <f>'[1]09'!E40</f>
        <v>0</v>
      </c>
      <c r="F38" s="15">
        <f t="shared" si="6"/>
        <v>340</v>
      </c>
      <c r="G38" s="15">
        <f>'[1]09'!H40</f>
        <v>0</v>
      </c>
      <c r="H38" s="16">
        <f>'[1]09'!I40</f>
        <v>0</v>
      </c>
      <c r="I38" s="16">
        <f>'[1]09'!J40</f>
        <v>0</v>
      </c>
      <c r="J38" s="16">
        <f>'[1]09'!K40</f>
        <v>0</v>
      </c>
      <c r="K38" s="15">
        <f t="shared" si="4"/>
        <v>0</v>
      </c>
      <c r="L38" s="18">
        <f>frq!C38</f>
        <v>1</v>
      </c>
      <c r="M38" s="16">
        <f t="shared" si="7"/>
        <v>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0</v>
      </c>
    </row>
    <row r="39" spans="1:17">
      <c r="A39" s="8" t="s">
        <v>81</v>
      </c>
      <c r="B39" s="15">
        <f>'[1]09'!B41</f>
        <v>265</v>
      </c>
      <c r="C39" s="16">
        <f>'[1]09'!C41</f>
        <v>0</v>
      </c>
      <c r="D39" s="16">
        <f>'[1]09'!D41</f>
        <v>75</v>
      </c>
      <c r="E39" s="16">
        <f>'[1]09'!E41</f>
        <v>0</v>
      </c>
      <c r="F39" s="15">
        <f t="shared" si="6"/>
        <v>340</v>
      </c>
      <c r="G39" s="15">
        <f>'[1]09'!H41</f>
        <v>0</v>
      </c>
      <c r="H39" s="16">
        <f>'[1]09'!I41</f>
        <v>0</v>
      </c>
      <c r="I39" s="16">
        <f>'[1]09'!J41</f>
        <v>0</v>
      </c>
      <c r="J39" s="16">
        <f>'[1]09'!K41</f>
        <v>0</v>
      </c>
      <c r="K39" s="15">
        <f t="shared" si="4"/>
        <v>0</v>
      </c>
      <c r="L39" s="18">
        <f>frq!C39</f>
        <v>1</v>
      </c>
      <c r="M39" s="16">
        <f t="shared" si="7"/>
        <v>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0</v>
      </c>
    </row>
    <row r="40" spans="1:17">
      <c r="A40" s="8" t="s">
        <v>82</v>
      </c>
      <c r="B40" s="15">
        <f>'[1]09'!B42</f>
        <v>265</v>
      </c>
      <c r="C40" s="16">
        <f>'[1]09'!C42</f>
        <v>0</v>
      </c>
      <c r="D40" s="16">
        <f>'[1]09'!D42</f>
        <v>75</v>
      </c>
      <c r="E40" s="16">
        <f>'[1]09'!E42</f>
        <v>0</v>
      </c>
      <c r="F40" s="15">
        <f t="shared" si="6"/>
        <v>340</v>
      </c>
      <c r="G40" s="15">
        <f>'[1]09'!H42</f>
        <v>0</v>
      </c>
      <c r="H40" s="16">
        <f>'[1]09'!I42</f>
        <v>0</v>
      </c>
      <c r="I40" s="16">
        <f>'[1]09'!J42</f>
        <v>0</v>
      </c>
      <c r="J40" s="16">
        <f>'[1]09'!K42</f>
        <v>0</v>
      </c>
      <c r="K40" s="15">
        <f t="shared" si="4"/>
        <v>0</v>
      </c>
      <c r="L40" s="18">
        <f>frq!C40</f>
        <v>1</v>
      </c>
      <c r="M40" s="16">
        <f t="shared" si="7"/>
        <v>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0</v>
      </c>
    </row>
    <row r="41" spans="1:17">
      <c r="A41" s="8" t="s">
        <v>83</v>
      </c>
      <c r="B41" s="15">
        <f>'[1]09'!B43</f>
        <v>265</v>
      </c>
      <c r="C41" s="16">
        <f>'[1]09'!C43</f>
        <v>0</v>
      </c>
      <c r="D41" s="16">
        <f>'[1]09'!D43</f>
        <v>75</v>
      </c>
      <c r="E41" s="16">
        <f>'[1]09'!E43</f>
        <v>0</v>
      </c>
      <c r="F41" s="15">
        <f t="shared" si="6"/>
        <v>340</v>
      </c>
      <c r="G41" s="15">
        <f>'[1]09'!H43</f>
        <v>0</v>
      </c>
      <c r="H41" s="16">
        <f>'[1]09'!I43</f>
        <v>0</v>
      </c>
      <c r="I41" s="16">
        <f>'[1]09'!J43</f>
        <v>0</v>
      </c>
      <c r="J41" s="16">
        <f>'[1]09'!K43</f>
        <v>0</v>
      </c>
      <c r="K41" s="15">
        <f t="shared" si="4"/>
        <v>0</v>
      </c>
      <c r="L41" s="18">
        <f>frq!C41</f>
        <v>1</v>
      </c>
      <c r="M41" s="16">
        <f t="shared" si="7"/>
        <v>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0</v>
      </c>
    </row>
    <row r="42" spans="1:17">
      <c r="A42" s="8" t="s">
        <v>84</v>
      </c>
      <c r="B42" s="15">
        <f>'[1]09'!B44</f>
        <v>265</v>
      </c>
      <c r="C42" s="16">
        <f>'[1]09'!C44</f>
        <v>0</v>
      </c>
      <c r="D42" s="16">
        <f>'[1]09'!D44</f>
        <v>75</v>
      </c>
      <c r="E42" s="16">
        <f>'[1]09'!E44</f>
        <v>0</v>
      </c>
      <c r="F42" s="15">
        <f t="shared" si="6"/>
        <v>340</v>
      </c>
      <c r="G42" s="15">
        <f>'[1]09'!H44</f>
        <v>0</v>
      </c>
      <c r="H42" s="16">
        <f>'[1]09'!I44</f>
        <v>0</v>
      </c>
      <c r="I42" s="16">
        <f>'[1]09'!J44</f>
        <v>0</v>
      </c>
      <c r="J42" s="16">
        <f>'[1]09'!K44</f>
        <v>0</v>
      </c>
      <c r="K42" s="15">
        <f t="shared" si="4"/>
        <v>0</v>
      </c>
      <c r="L42" s="18">
        <f>frq!C42</f>
        <v>1</v>
      </c>
      <c r="M42" s="16">
        <f t="shared" si="7"/>
        <v>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0</v>
      </c>
    </row>
    <row r="43" spans="1:17">
      <c r="A43" s="8" t="s">
        <v>85</v>
      </c>
      <c r="B43" s="15">
        <f>'[1]09'!B45</f>
        <v>265</v>
      </c>
      <c r="C43" s="16">
        <f>'[1]09'!C45</f>
        <v>0</v>
      </c>
      <c r="D43" s="16">
        <f>'[1]09'!D45</f>
        <v>75</v>
      </c>
      <c r="E43" s="16">
        <f>'[1]09'!E45</f>
        <v>0</v>
      </c>
      <c r="F43" s="15">
        <f t="shared" si="6"/>
        <v>340</v>
      </c>
      <c r="G43" s="15">
        <f>'[1]09'!H45</f>
        <v>0</v>
      </c>
      <c r="H43" s="16">
        <f>'[1]09'!I45</f>
        <v>0</v>
      </c>
      <c r="I43" s="16">
        <f>'[1]09'!J45</f>
        <v>0</v>
      </c>
      <c r="J43" s="16">
        <f>'[1]09'!K45</f>
        <v>0</v>
      </c>
      <c r="K43" s="15">
        <f t="shared" si="4"/>
        <v>0</v>
      </c>
      <c r="L43" s="18">
        <f>frq!C43</f>
        <v>1</v>
      </c>
      <c r="M43" s="16">
        <f t="shared" si="7"/>
        <v>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0</v>
      </c>
    </row>
    <row r="44" spans="1:17">
      <c r="A44" s="8" t="s">
        <v>86</v>
      </c>
      <c r="B44" s="15">
        <f>'[1]09'!B46</f>
        <v>265</v>
      </c>
      <c r="C44" s="16">
        <f>'[1]09'!C46</f>
        <v>0</v>
      </c>
      <c r="D44" s="16">
        <f>'[1]09'!D46</f>
        <v>75</v>
      </c>
      <c r="E44" s="16">
        <f>'[1]09'!E46</f>
        <v>0</v>
      </c>
      <c r="F44" s="15">
        <f t="shared" si="6"/>
        <v>340</v>
      </c>
      <c r="G44" s="15">
        <f>'[1]09'!H46</f>
        <v>0</v>
      </c>
      <c r="H44" s="16">
        <f>'[1]09'!I46</f>
        <v>0</v>
      </c>
      <c r="I44" s="16">
        <f>'[1]09'!J46</f>
        <v>0</v>
      </c>
      <c r="J44" s="16">
        <f>'[1]09'!K46</f>
        <v>0</v>
      </c>
      <c r="K44" s="15">
        <f t="shared" si="4"/>
        <v>0</v>
      </c>
      <c r="L44" s="18">
        <f>frq!C44</f>
        <v>1</v>
      </c>
      <c r="M44" s="16">
        <f t="shared" si="7"/>
        <v>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0</v>
      </c>
    </row>
    <row r="45" spans="1:17">
      <c r="A45" s="8" t="s">
        <v>87</v>
      </c>
      <c r="B45" s="15">
        <f>'[1]09'!B47</f>
        <v>265</v>
      </c>
      <c r="C45" s="16">
        <f>'[1]09'!C47</f>
        <v>0</v>
      </c>
      <c r="D45" s="16">
        <f>'[1]09'!D47</f>
        <v>75</v>
      </c>
      <c r="E45" s="16">
        <f>'[1]09'!E47</f>
        <v>0</v>
      </c>
      <c r="F45" s="15">
        <f t="shared" si="6"/>
        <v>340</v>
      </c>
      <c r="G45" s="15">
        <f>'[1]09'!H47</f>
        <v>0</v>
      </c>
      <c r="H45" s="16">
        <f>'[1]09'!I47</f>
        <v>0</v>
      </c>
      <c r="I45" s="16">
        <f>'[1]09'!J47</f>
        <v>0</v>
      </c>
      <c r="J45" s="16">
        <f>'[1]09'!K47</f>
        <v>0</v>
      </c>
      <c r="K45" s="15">
        <f t="shared" si="4"/>
        <v>0</v>
      </c>
      <c r="L45" s="18">
        <f>frq!C45</f>
        <v>1</v>
      </c>
      <c r="M45" s="16">
        <f t="shared" si="7"/>
        <v>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0</v>
      </c>
    </row>
    <row r="46" spans="1:17">
      <c r="A46" s="8" t="s">
        <v>88</v>
      </c>
      <c r="B46" s="15">
        <f>'[1]09'!B48</f>
        <v>265</v>
      </c>
      <c r="C46" s="16">
        <f>'[1]09'!C48</f>
        <v>0</v>
      </c>
      <c r="D46" s="16">
        <f>'[1]09'!D48</f>
        <v>75</v>
      </c>
      <c r="E46" s="16">
        <f>'[1]09'!E48</f>
        <v>0</v>
      </c>
      <c r="F46" s="15">
        <f t="shared" si="6"/>
        <v>340</v>
      </c>
      <c r="G46" s="15">
        <f>'[1]09'!H48</f>
        <v>0</v>
      </c>
      <c r="H46" s="16">
        <f>'[1]09'!I48</f>
        <v>0</v>
      </c>
      <c r="I46" s="16">
        <f>'[1]09'!J48</f>
        <v>0</v>
      </c>
      <c r="J46" s="16">
        <f>'[1]09'!K48</f>
        <v>0</v>
      </c>
      <c r="K46" s="15">
        <f t="shared" si="4"/>
        <v>0</v>
      </c>
      <c r="L46" s="18">
        <f>frq!C46</f>
        <v>1</v>
      </c>
      <c r="M46" s="16">
        <f t="shared" si="7"/>
        <v>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0</v>
      </c>
    </row>
    <row r="47" spans="1:17">
      <c r="A47" s="8" t="s">
        <v>89</v>
      </c>
      <c r="B47" s="15">
        <f>'[1]09'!B49</f>
        <v>265</v>
      </c>
      <c r="C47" s="16">
        <f>'[1]09'!C49</f>
        <v>0</v>
      </c>
      <c r="D47" s="16">
        <f>'[1]09'!D49</f>
        <v>75</v>
      </c>
      <c r="E47" s="16">
        <f>'[1]09'!E49</f>
        <v>0</v>
      </c>
      <c r="F47" s="15">
        <f t="shared" si="6"/>
        <v>340</v>
      </c>
      <c r="G47" s="15">
        <f>'[1]09'!H49</f>
        <v>0</v>
      </c>
      <c r="H47" s="16">
        <f>'[1]09'!I49</f>
        <v>0</v>
      </c>
      <c r="I47" s="16">
        <f>'[1]09'!J49</f>
        <v>0</v>
      </c>
      <c r="J47" s="16">
        <f>'[1]09'!K49</f>
        <v>0</v>
      </c>
      <c r="K47" s="15">
        <f t="shared" si="4"/>
        <v>0</v>
      </c>
      <c r="L47" s="18">
        <f>frq!C47</f>
        <v>1</v>
      </c>
      <c r="M47" s="16">
        <f t="shared" si="7"/>
        <v>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0</v>
      </c>
    </row>
    <row r="48" spans="1:17">
      <c r="A48" s="8" t="s">
        <v>90</v>
      </c>
      <c r="B48" s="15">
        <f>'[1]09'!B50</f>
        <v>265</v>
      </c>
      <c r="C48" s="16">
        <f>'[1]09'!C50</f>
        <v>0</v>
      </c>
      <c r="D48" s="16">
        <f>'[1]09'!D50</f>
        <v>75</v>
      </c>
      <c r="E48" s="16">
        <f>'[1]09'!E50</f>
        <v>0</v>
      </c>
      <c r="F48" s="15">
        <f t="shared" si="6"/>
        <v>340</v>
      </c>
      <c r="G48" s="15">
        <f>'[1]09'!H50</f>
        <v>0</v>
      </c>
      <c r="H48" s="16">
        <f>'[1]09'!I50</f>
        <v>0</v>
      </c>
      <c r="I48" s="16">
        <f>'[1]09'!J50</f>
        <v>0</v>
      </c>
      <c r="J48" s="16">
        <f>'[1]09'!K50</f>
        <v>0</v>
      </c>
      <c r="K48" s="15">
        <f t="shared" si="4"/>
        <v>0</v>
      </c>
      <c r="L48" s="18">
        <f>frq!C48</f>
        <v>1</v>
      </c>
      <c r="M48" s="16">
        <f t="shared" si="7"/>
        <v>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0</v>
      </c>
    </row>
    <row r="49" spans="1:17">
      <c r="A49" s="8" t="s">
        <v>91</v>
      </c>
      <c r="B49" s="15">
        <f>'[1]09'!B51</f>
        <v>265</v>
      </c>
      <c r="C49" s="16">
        <f>'[1]09'!C51</f>
        <v>0</v>
      </c>
      <c r="D49" s="16">
        <f>'[1]09'!D51</f>
        <v>75</v>
      </c>
      <c r="E49" s="16">
        <f>'[1]09'!E51</f>
        <v>0</v>
      </c>
      <c r="F49" s="15">
        <f t="shared" si="6"/>
        <v>340</v>
      </c>
      <c r="G49" s="15">
        <f>'[1]09'!H51</f>
        <v>0</v>
      </c>
      <c r="H49" s="16">
        <f>'[1]09'!I51</f>
        <v>0</v>
      </c>
      <c r="I49" s="16">
        <f>'[1]09'!J51</f>
        <v>0</v>
      </c>
      <c r="J49" s="16">
        <f>'[1]09'!K51</f>
        <v>0</v>
      </c>
      <c r="K49" s="15">
        <f t="shared" si="4"/>
        <v>0</v>
      </c>
      <c r="L49" s="18">
        <f>frq!C49</f>
        <v>1</v>
      </c>
      <c r="M49" s="16">
        <f t="shared" si="7"/>
        <v>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0</v>
      </c>
    </row>
    <row r="50" spans="1:17">
      <c r="A50" s="8" t="s">
        <v>92</v>
      </c>
      <c r="B50" s="15">
        <f>'[1]09'!B52</f>
        <v>265</v>
      </c>
      <c r="C50" s="16">
        <f>'[1]09'!C52</f>
        <v>0</v>
      </c>
      <c r="D50" s="16">
        <f>'[1]09'!D52</f>
        <v>75</v>
      </c>
      <c r="E50" s="16">
        <f>'[1]09'!E52</f>
        <v>0</v>
      </c>
      <c r="F50" s="15">
        <f t="shared" si="6"/>
        <v>340</v>
      </c>
      <c r="G50" s="15">
        <f>'[1]09'!H52</f>
        <v>0</v>
      </c>
      <c r="H50" s="16">
        <f>'[1]09'!I52</f>
        <v>0</v>
      </c>
      <c r="I50" s="16">
        <f>'[1]09'!J52</f>
        <v>0</v>
      </c>
      <c r="J50" s="16">
        <f>'[1]09'!K52</f>
        <v>0</v>
      </c>
      <c r="K50" s="15">
        <f t="shared" si="4"/>
        <v>0</v>
      </c>
      <c r="L50" s="18">
        <f>frq!C50</f>
        <v>1</v>
      </c>
      <c r="M50" s="16">
        <f t="shared" si="7"/>
        <v>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0</v>
      </c>
    </row>
    <row r="51" spans="1:17">
      <c r="A51" s="8" t="s">
        <v>93</v>
      </c>
      <c r="B51" s="15">
        <f>'[1]09'!B53</f>
        <v>265</v>
      </c>
      <c r="C51" s="16">
        <f>'[1]09'!C53</f>
        <v>0</v>
      </c>
      <c r="D51" s="16">
        <f>'[1]09'!D53</f>
        <v>75</v>
      </c>
      <c r="E51" s="16">
        <f>'[1]09'!E53</f>
        <v>0</v>
      </c>
      <c r="F51" s="15">
        <f t="shared" si="6"/>
        <v>340</v>
      </c>
      <c r="G51" s="15">
        <f>'[1]09'!H53</f>
        <v>0</v>
      </c>
      <c r="H51" s="16">
        <f>'[1]09'!I53</f>
        <v>0</v>
      </c>
      <c r="I51" s="16">
        <f>'[1]09'!J53</f>
        <v>0</v>
      </c>
      <c r="J51" s="16">
        <f>'[1]09'!K53</f>
        <v>0</v>
      </c>
      <c r="K51" s="15">
        <f t="shared" si="4"/>
        <v>0</v>
      </c>
      <c r="L51" s="18">
        <f>frq!C51</f>
        <v>1</v>
      </c>
      <c r="M51" s="16">
        <f t="shared" si="7"/>
        <v>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0</v>
      </c>
    </row>
    <row r="52" spans="1:17">
      <c r="A52" s="8" t="s">
        <v>94</v>
      </c>
      <c r="B52" s="15">
        <f>'[1]09'!B54</f>
        <v>265</v>
      </c>
      <c r="C52" s="16">
        <f>'[1]09'!C54</f>
        <v>0</v>
      </c>
      <c r="D52" s="16">
        <f>'[1]09'!D54</f>
        <v>75</v>
      </c>
      <c r="E52" s="16">
        <f>'[1]09'!E54</f>
        <v>0</v>
      </c>
      <c r="F52" s="15">
        <f t="shared" si="6"/>
        <v>340</v>
      </c>
      <c r="G52" s="15">
        <f>'[1]09'!H54</f>
        <v>0</v>
      </c>
      <c r="H52" s="16">
        <f>'[1]09'!I54</f>
        <v>0</v>
      </c>
      <c r="I52" s="16">
        <f>'[1]09'!J54</f>
        <v>0</v>
      </c>
      <c r="J52" s="16">
        <f>'[1]09'!K54</f>
        <v>0</v>
      </c>
      <c r="K52" s="15">
        <f t="shared" si="4"/>
        <v>0</v>
      </c>
      <c r="L52" s="18">
        <f>frq!C52</f>
        <v>1</v>
      </c>
      <c r="M52" s="16">
        <f t="shared" si="7"/>
        <v>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0</v>
      </c>
    </row>
    <row r="53" spans="1:17">
      <c r="A53" s="8" t="s">
        <v>95</v>
      </c>
      <c r="B53" s="15">
        <f>'[1]09'!B55</f>
        <v>265</v>
      </c>
      <c r="C53" s="16">
        <f>'[1]09'!C55</f>
        <v>0</v>
      </c>
      <c r="D53" s="16">
        <f>'[1]09'!D55</f>
        <v>75</v>
      </c>
      <c r="E53" s="16">
        <f>'[1]09'!E55</f>
        <v>0</v>
      </c>
      <c r="F53" s="15">
        <f t="shared" si="6"/>
        <v>340</v>
      </c>
      <c r="G53" s="15">
        <f>'[1]09'!H55</f>
        <v>0</v>
      </c>
      <c r="H53" s="16">
        <f>'[1]09'!I55</f>
        <v>0</v>
      </c>
      <c r="I53" s="16">
        <f>'[1]09'!J55</f>
        <v>0</v>
      </c>
      <c r="J53" s="16">
        <f>'[1]09'!K55</f>
        <v>0</v>
      </c>
      <c r="K53" s="15">
        <f t="shared" si="4"/>
        <v>0</v>
      </c>
      <c r="L53" s="18">
        <f>frq!C53</f>
        <v>1</v>
      </c>
      <c r="M53" s="16">
        <f t="shared" si="7"/>
        <v>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0</v>
      </c>
    </row>
    <row r="54" spans="1:17">
      <c r="A54" s="8" t="s">
        <v>96</v>
      </c>
      <c r="B54" s="15">
        <f>'[1]09'!B56</f>
        <v>265</v>
      </c>
      <c r="C54" s="16">
        <f>'[1]09'!C56</f>
        <v>0</v>
      </c>
      <c r="D54" s="16">
        <f>'[1]09'!D56</f>
        <v>75</v>
      </c>
      <c r="E54" s="16">
        <f>'[1]09'!E56</f>
        <v>0</v>
      </c>
      <c r="F54" s="15">
        <f t="shared" si="6"/>
        <v>340</v>
      </c>
      <c r="G54" s="15">
        <f>'[1]09'!H56</f>
        <v>0</v>
      </c>
      <c r="H54" s="16">
        <f>'[1]09'!I56</f>
        <v>0</v>
      </c>
      <c r="I54" s="16">
        <f>'[1]09'!J56</f>
        <v>0</v>
      </c>
      <c r="J54" s="16">
        <f>'[1]09'!K56</f>
        <v>0</v>
      </c>
      <c r="K54" s="15">
        <f t="shared" si="4"/>
        <v>0</v>
      </c>
      <c r="L54" s="18">
        <f>frq!C54</f>
        <v>1</v>
      </c>
      <c r="M54" s="16">
        <f t="shared" si="7"/>
        <v>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0</v>
      </c>
    </row>
    <row r="55" spans="1:17">
      <c r="A55" s="8" t="s">
        <v>97</v>
      </c>
      <c r="B55" s="15">
        <f>'[1]09'!B57</f>
        <v>265</v>
      </c>
      <c r="C55" s="16">
        <f>'[1]09'!C57</f>
        <v>0</v>
      </c>
      <c r="D55" s="16">
        <f>'[1]09'!D57</f>
        <v>75</v>
      </c>
      <c r="E55" s="16">
        <f>'[1]09'!E57</f>
        <v>0</v>
      </c>
      <c r="F55" s="15">
        <f t="shared" si="6"/>
        <v>340</v>
      </c>
      <c r="G55" s="15">
        <f>'[1]09'!H57</f>
        <v>0</v>
      </c>
      <c r="H55" s="16">
        <f>'[1]09'!I57</f>
        <v>0</v>
      </c>
      <c r="I55" s="16">
        <f>'[1]09'!J57</f>
        <v>0</v>
      </c>
      <c r="J55" s="16">
        <f>'[1]09'!K57</f>
        <v>0</v>
      </c>
      <c r="K55" s="15">
        <f t="shared" si="4"/>
        <v>0</v>
      </c>
      <c r="L55" s="18">
        <f>frq!C55</f>
        <v>1</v>
      </c>
      <c r="M55" s="16">
        <f t="shared" si="7"/>
        <v>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0</v>
      </c>
    </row>
    <row r="56" spans="1:17">
      <c r="A56" s="8" t="s">
        <v>98</v>
      </c>
      <c r="B56" s="15">
        <f>'[1]09'!B58</f>
        <v>265</v>
      </c>
      <c r="C56" s="16">
        <f>'[1]09'!C58</f>
        <v>0</v>
      </c>
      <c r="D56" s="16">
        <f>'[1]09'!D58</f>
        <v>75</v>
      </c>
      <c r="E56" s="16">
        <f>'[1]09'!E58</f>
        <v>0</v>
      </c>
      <c r="F56" s="15">
        <f t="shared" si="6"/>
        <v>340</v>
      </c>
      <c r="G56" s="15">
        <f>'[1]09'!H58</f>
        <v>0</v>
      </c>
      <c r="H56" s="16">
        <f>'[1]09'!I58</f>
        <v>0</v>
      </c>
      <c r="I56" s="16">
        <f>'[1]09'!J58</f>
        <v>0</v>
      </c>
      <c r="J56" s="16">
        <f>'[1]09'!K58</f>
        <v>0</v>
      </c>
      <c r="K56" s="15">
        <f t="shared" si="4"/>
        <v>0</v>
      </c>
      <c r="L56" s="18">
        <f>frq!C56</f>
        <v>1</v>
      </c>
      <c r="M56" s="16">
        <f t="shared" si="7"/>
        <v>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0</v>
      </c>
    </row>
    <row r="57" spans="1:17">
      <c r="A57" s="8" t="s">
        <v>99</v>
      </c>
      <c r="B57" s="15">
        <f>'[1]09'!B59</f>
        <v>265</v>
      </c>
      <c r="C57" s="16">
        <f>'[1]09'!C59</f>
        <v>0</v>
      </c>
      <c r="D57" s="16">
        <f>'[1]09'!D59</f>
        <v>75</v>
      </c>
      <c r="E57" s="16">
        <f>'[1]09'!E59</f>
        <v>0</v>
      </c>
      <c r="F57" s="15">
        <f t="shared" si="6"/>
        <v>340</v>
      </c>
      <c r="G57" s="15">
        <f>'[1]09'!H59</f>
        <v>0</v>
      </c>
      <c r="H57" s="16">
        <f>'[1]09'!I59</f>
        <v>0</v>
      </c>
      <c r="I57" s="16">
        <f>'[1]09'!J59</f>
        <v>0</v>
      </c>
      <c r="J57" s="16">
        <f>'[1]09'!K59</f>
        <v>0</v>
      </c>
      <c r="K57" s="15">
        <f t="shared" si="4"/>
        <v>0</v>
      </c>
      <c r="L57" s="18">
        <f>frq!C57</f>
        <v>1</v>
      </c>
      <c r="M57" s="16">
        <f t="shared" si="7"/>
        <v>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0</v>
      </c>
    </row>
    <row r="58" spans="1:17">
      <c r="A58" s="8" t="s">
        <v>100</v>
      </c>
      <c r="B58" s="15">
        <f>'[1]09'!B60</f>
        <v>265</v>
      </c>
      <c r="C58" s="16">
        <f>'[1]09'!C60</f>
        <v>0</v>
      </c>
      <c r="D58" s="16">
        <f>'[1]09'!D60</f>
        <v>75</v>
      </c>
      <c r="E58" s="16">
        <f>'[1]09'!E60</f>
        <v>0</v>
      </c>
      <c r="F58" s="15">
        <f t="shared" si="6"/>
        <v>340</v>
      </c>
      <c r="G58" s="15">
        <f>'[1]09'!H60</f>
        <v>0</v>
      </c>
      <c r="H58" s="16">
        <f>'[1]09'!I60</f>
        <v>0</v>
      </c>
      <c r="I58" s="16">
        <f>'[1]09'!J60</f>
        <v>0</v>
      </c>
      <c r="J58" s="16">
        <f>'[1]09'!K60</f>
        <v>0</v>
      </c>
      <c r="K58" s="15">
        <f t="shared" si="4"/>
        <v>0</v>
      </c>
      <c r="L58" s="18">
        <f>frq!C58</f>
        <v>1</v>
      </c>
      <c r="M58" s="16">
        <f t="shared" si="7"/>
        <v>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0</v>
      </c>
    </row>
    <row r="59" spans="1:17">
      <c r="A59" s="8" t="s">
        <v>101</v>
      </c>
      <c r="B59" s="15">
        <f>'[1]09'!B61</f>
        <v>265</v>
      </c>
      <c r="C59" s="16">
        <f>'[1]09'!C61</f>
        <v>0</v>
      </c>
      <c r="D59" s="16">
        <f>'[1]09'!D61</f>
        <v>75</v>
      </c>
      <c r="E59" s="16">
        <f>'[1]09'!E61</f>
        <v>0</v>
      </c>
      <c r="F59" s="15">
        <f t="shared" si="6"/>
        <v>340</v>
      </c>
      <c r="G59" s="15">
        <f>'[1]09'!H61</f>
        <v>0</v>
      </c>
      <c r="H59" s="16">
        <f>'[1]09'!I61</f>
        <v>0</v>
      </c>
      <c r="I59" s="16">
        <f>'[1]09'!J61</f>
        <v>0</v>
      </c>
      <c r="J59" s="16">
        <f>'[1]09'!K61</f>
        <v>0</v>
      </c>
      <c r="K59" s="15">
        <f t="shared" si="4"/>
        <v>0</v>
      </c>
      <c r="L59" s="18">
        <f>frq!C59</f>
        <v>1</v>
      </c>
      <c r="M59" s="16">
        <f t="shared" si="7"/>
        <v>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0</v>
      </c>
    </row>
    <row r="60" spans="1:17">
      <c r="A60" s="8" t="s">
        <v>102</v>
      </c>
      <c r="B60" s="15">
        <f>'[1]09'!B62</f>
        <v>265</v>
      </c>
      <c r="C60" s="16">
        <f>'[1]09'!C62</f>
        <v>0</v>
      </c>
      <c r="D60" s="16">
        <f>'[1]09'!D62</f>
        <v>75</v>
      </c>
      <c r="E60" s="16">
        <f>'[1]09'!E62</f>
        <v>0</v>
      </c>
      <c r="F60" s="15">
        <f t="shared" si="6"/>
        <v>340</v>
      </c>
      <c r="G60" s="15">
        <f>'[1]09'!H62</f>
        <v>0</v>
      </c>
      <c r="H60" s="16">
        <f>'[1]09'!I62</f>
        <v>0</v>
      </c>
      <c r="I60" s="16">
        <f>'[1]09'!J62</f>
        <v>0</v>
      </c>
      <c r="J60" s="16">
        <f>'[1]09'!K62</f>
        <v>0</v>
      </c>
      <c r="K60" s="15">
        <f t="shared" si="4"/>
        <v>0</v>
      </c>
      <c r="L60" s="18">
        <f>frq!C60</f>
        <v>1</v>
      </c>
      <c r="M60" s="16">
        <f t="shared" si="7"/>
        <v>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0</v>
      </c>
    </row>
    <row r="61" spans="1:17">
      <c r="A61" s="8" t="s">
        <v>103</v>
      </c>
      <c r="B61" s="15">
        <f>'[1]09'!B63</f>
        <v>265</v>
      </c>
      <c r="C61" s="16">
        <f>'[1]09'!C63</f>
        <v>0</v>
      </c>
      <c r="D61" s="16">
        <f>'[1]09'!D63</f>
        <v>75</v>
      </c>
      <c r="E61" s="16">
        <f>'[1]09'!E63</f>
        <v>0</v>
      </c>
      <c r="F61" s="15">
        <f t="shared" si="6"/>
        <v>340</v>
      </c>
      <c r="G61" s="15">
        <f>'[1]09'!H63</f>
        <v>0</v>
      </c>
      <c r="H61" s="16">
        <f>'[1]09'!I63</f>
        <v>0</v>
      </c>
      <c r="I61" s="16">
        <f>'[1]09'!J63</f>
        <v>0</v>
      </c>
      <c r="J61" s="16">
        <f>'[1]09'!K63</f>
        <v>0</v>
      </c>
      <c r="K61" s="15">
        <f t="shared" si="4"/>
        <v>0</v>
      </c>
      <c r="L61" s="18">
        <f>frq!C61</f>
        <v>1</v>
      </c>
      <c r="M61" s="16">
        <f t="shared" si="7"/>
        <v>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0</v>
      </c>
    </row>
    <row r="62" spans="1:17">
      <c r="A62" s="8" t="s">
        <v>104</v>
      </c>
      <c r="B62" s="15">
        <f>'[1]09'!B64</f>
        <v>265</v>
      </c>
      <c r="C62" s="16">
        <f>'[1]09'!C64</f>
        <v>0</v>
      </c>
      <c r="D62" s="16">
        <f>'[1]09'!D64</f>
        <v>75</v>
      </c>
      <c r="E62" s="16">
        <f>'[1]09'!E64</f>
        <v>0</v>
      </c>
      <c r="F62" s="15">
        <f t="shared" si="6"/>
        <v>340</v>
      </c>
      <c r="G62" s="15">
        <f>'[1]09'!H64</f>
        <v>0</v>
      </c>
      <c r="H62" s="16">
        <f>'[1]09'!I64</f>
        <v>0</v>
      </c>
      <c r="I62" s="16">
        <f>'[1]09'!J64</f>
        <v>0</v>
      </c>
      <c r="J62" s="16">
        <f>'[1]09'!K64</f>
        <v>0</v>
      </c>
      <c r="K62" s="15">
        <f t="shared" si="4"/>
        <v>0</v>
      </c>
      <c r="L62" s="18">
        <f>frq!C62</f>
        <v>1</v>
      </c>
      <c r="M62" s="16">
        <f t="shared" si="7"/>
        <v>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0</v>
      </c>
    </row>
    <row r="63" spans="1:17">
      <c r="A63" s="8" t="s">
        <v>105</v>
      </c>
      <c r="B63" s="15">
        <f>'[1]09'!B65</f>
        <v>265</v>
      </c>
      <c r="C63" s="16">
        <f>'[1]09'!C65</f>
        <v>0</v>
      </c>
      <c r="D63" s="16">
        <f>'[1]09'!D65</f>
        <v>75</v>
      </c>
      <c r="E63" s="16">
        <f>'[1]09'!E65</f>
        <v>0</v>
      </c>
      <c r="F63" s="15">
        <f t="shared" si="6"/>
        <v>340</v>
      </c>
      <c r="G63" s="15">
        <f>'[1]09'!H65</f>
        <v>0</v>
      </c>
      <c r="H63" s="16">
        <f>'[1]09'!I65</f>
        <v>0</v>
      </c>
      <c r="I63" s="16">
        <f>'[1]09'!J65</f>
        <v>0</v>
      </c>
      <c r="J63" s="16">
        <f>'[1]09'!K65</f>
        <v>0</v>
      </c>
      <c r="K63" s="15">
        <f t="shared" si="4"/>
        <v>0</v>
      </c>
      <c r="L63" s="18">
        <f>frq!C63</f>
        <v>1</v>
      </c>
      <c r="M63" s="16">
        <f t="shared" si="7"/>
        <v>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0</v>
      </c>
    </row>
    <row r="64" spans="1:17">
      <c r="A64" s="8" t="s">
        <v>106</v>
      </c>
      <c r="B64" s="15">
        <f>'[1]09'!B66</f>
        <v>265</v>
      </c>
      <c r="C64" s="16">
        <f>'[1]09'!C66</f>
        <v>0</v>
      </c>
      <c r="D64" s="16">
        <f>'[1]09'!D66</f>
        <v>75</v>
      </c>
      <c r="E64" s="16">
        <f>'[1]09'!E66</f>
        <v>0</v>
      </c>
      <c r="F64" s="15">
        <f t="shared" si="6"/>
        <v>340</v>
      </c>
      <c r="G64" s="15">
        <f>'[1]09'!H66</f>
        <v>0</v>
      </c>
      <c r="H64" s="16">
        <f>'[1]09'!I66</f>
        <v>0</v>
      </c>
      <c r="I64" s="16">
        <f>'[1]09'!J66</f>
        <v>0</v>
      </c>
      <c r="J64" s="16">
        <f>'[1]09'!K66</f>
        <v>0</v>
      </c>
      <c r="K64" s="15">
        <f t="shared" si="4"/>
        <v>0</v>
      </c>
      <c r="L64" s="18">
        <f>frq!C64</f>
        <v>1</v>
      </c>
      <c r="M64" s="16">
        <f t="shared" si="7"/>
        <v>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0</v>
      </c>
    </row>
    <row r="65" spans="1:19">
      <c r="A65" s="8" t="s">
        <v>107</v>
      </c>
      <c r="B65" s="15">
        <f>'[1]09'!B67</f>
        <v>265</v>
      </c>
      <c r="C65" s="16">
        <f>'[1]09'!C67</f>
        <v>0</v>
      </c>
      <c r="D65" s="16">
        <f>'[1]09'!D67</f>
        <v>75</v>
      </c>
      <c r="E65" s="16">
        <f>'[1]09'!E67</f>
        <v>0</v>
      </c>
      <c r="F65" s="15">
        <f t="shared" si="6"/>
        <v>340</v>
      </c>
      <c r="G65" s="15">
        <f>'[1]09'!H67</f>
        <v>0</v>
      </c>
      <c r="H65" s="16">
        <f>'[1]09'!I67</f>
        <v>0</v>
      </c>
      <c r="I65" s="16">
        <f>'[1]09'!J67</f>
        <v>0</v>
      </c>
      <c r="J65" s="16">
        <f>'[1]09'!K67</f>
        <v>0</v>
      </c>
      <c r="K65" s="15">
        <f t="shared" si="4"/>
        <v>0</v>
      </c>
      <c r="L65" s="18">
        <f>frq!C65</f>
        <v>1</v>
      </c>
      <c r="M65" s="16">
        <f t="shared" si="7"/>
        <v>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0</v>
      </c>
    </row>
    <row r="66" spans="1:19">
      <c r="A66" s="8" t="s">
        <v>108</v>
      </c>
      <c r="B66" s="15">
        <f>'[1]09'!B68</f>
        <v>265</v>
      </c>
      <c r="C66" s="16">
        <f>'[1]09'!C68</f>
        <v>0</v>
      </c>
      <c r="D66" s="16">
        <f>'[1]09'!D68</f>
        <v>75</v>
      </c>
      <c r="E66" s="16">
        <f>'[1]09'!E68</f>
        <v>0</v>
      </c>
      <c r="F66" s="15">
        <f t="shared" si="6"/>
        <v>340</v>
      </c>
      <c r="G66" s="15">
        <f>'[1]09'!H68</f>
        <v>0</v>
      </c>
      <c r="H66" s="16">
        <f>'[1]09'!I68</f>
        <v>0</v>
      </c>
      <c r="I66" s="16">
        <f>'[1]09'!J68</f>
        <v>0</v>
      </c>
      <c r="J66" s="16">
        <f>'[1]09'!K68</f>
        <v>0</v>
      </c>
      <c r="K66" s="15">
        <f t="shared" si="4"/>
        <v>0</v>
      </c>
      <c r="L66" s="18">
        <f>frq!C66</f>
        <v>1</v>
      </c>
      <c r="M66" s="16">
        <f t="shared" si="7"/>
        <v>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0</v>
      </c>
    </row>
    <row r="67" spans="1:19">
      <c r="A67" s="8" t="s">
        <v>109</v>
      </c>
      <c r="B67" s="15">
        <f>'[1]09'!B69</f>
        <v>265</v>
      </c>
      <c r="C67" s="16">
        <f>'[1]09'!C69</f>
        <v>0</v>
      </c>
      <c r="D67" s="16">
        <f>'[1]09'!D69</f>
        <v>75</v>
      </c>
      <c r="E67" s="16">
        <f>'[1]09'!E69</f>
        <v>0</v>
      </c>
      <c r="F67" s="15">
        <f t="shared" si="6"/>
        <v>340</v>
      </c>
      <c r="G67" s="15">
        <f>'[1]09'!H69</f>
        <v>0</v>
      </c>
      <c r="H67" s="16">
        <f>'[1]09'!I69</f>
        <v>0</v>
      </c>
      <c r="I67" s="16">
        <f>'[1]09'!J69</f>
        <v>0</v>
      </c>
      <c r="J67" s="16">
        <f>'[1]09'!K69</f>
        <v>0</v>
      </c>
      <c r="K67" s="15">
        <f t="shared" si="4"/>
        <v>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0</v>
      </c>
    </row>
    <row r="68" spans="1:19">
      <c r="A68" s="8" t="s">
        <v>110</v>
      </c>
      <c r="B68" s="15">
        <f>'[1]09'!B70</f>
        <v>265</v>
      </c>
      <c r="C68" s="16">
        <f>'[1]09'!C70</f>
        <v>0</v>
      </c>
      <c r="D68" s="16">
        <f>'[1]09'!D70</f>
        <v>75</v>
      </c>
      <c r="E68" s="16">
        <f>'[1]09'!E70</f>
        <v>0</v>
      </c>
      <c r="F68" s="15">
        <f t="shared" si="6"/>
        <v>340</v>
      </c>
      <c r="G68" s="15">
        <f>'[1]09'!H70</f>
        <v>0</v>
      </c>
      <c r="H68" s="16">
        <f>'[1]09'!I70</f>
        <v>0</v>
      </c>
      <c r="I68" s="16">
        <f>'[1]09'!J70</f>
        <v>0</v>
      </c>
      <c r="J68" s="16">
        <f>'[1]09'!K70</f>
        <v>0</v>
      </c>
      <c r="K68" s="15">
        <f t="shared" ref="K68:K98" si="15">SUM(G68:J68)</f>
        <v>0</v>
      </c>
      <c r="L68" s="18">
        <f>frq!C68</f>
        <v>1</v>
      </c>
      <c r="M68" s="16">
        <f t="shared" si="11"/>
        <v>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0</v>
      </c>
    </row>
    <row r="69" spans="1:19">
      <c r="A69" s="8" t="s">
        <v>111</v>
      </c>
      <c r="B69" s="15">
        <f>'[1]09'!B71</f>
        <v>265</v>
      </c>
      <c r="C69" s="16">
        <f>'[1]09'!C71</f>
        <v>0</v>
      </c>
      <c r="D69" s="16">
        <f>'[1]09'!D71</f>
        <v>75</v>
      </c>
      <c r="E69" s="16">
        <f>'[1]09'!E71</f>
        <v>0</v>
      </c>
      <c r="F69" s="15">
        <f t="shared" ref="F69:F98" si="17">SUM(B69:E69)</f>
        <v>340</v>
      </c>
      <c r="G69" s="15">
        <f>'[1]09'!H71</f>
        <v>0</v>
      </c>
      <c r="H69" s="16">
        <f>'[1]09'!I71</f>
        <v>0</v>
      </c>
      <c r="I69" s="16">
        <f>'[1]09'!J71</f>
        <v>0</v>
      </c>
      <c r="J69" s="16">
        <f>'[1]09'!K71</f>
        <v>0</v>
      </c>
      <c r="K69" s="15">
        <f t="shared" si="15"/>
        <v>0</v>
      </c>
      <c r="L69" s="18">
        <f>frq!C69</f>
        <v>1</v>
      </c>
      <c r="M69" s="16">
        <f t="shared" si="11"/>
        <v>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0</v>
      </c>
      <c r="S69">
        <f>96*4</f>
        <v>384</v>
      </c>
    </row>
    <row r="70" spans="1:19">
      <c r="A70" s="8" t="s">
        <v>112</v>
      </c>
      <c r="B70" s="15">
        <f>'[1]09'!B72</f>
        <v>265</v>
      </c>
      <c r="C70" s="16">
        <f>'[1]09'!C72</f>
        <v>0</v>
      </c>
      <c r="D70" s="16">
        <f>'[1]09'!D72</f>
        <v>75</v>
      </c>
      <c r="E70" s="16">
        <f>'[1]09'!E72</f>
        <v>0</v>
      </c>
      <c r="F70" s="15">
        <f t="shared" si="17"/>
        <v>340</v>
      </c>
      <c r="G70" s="15">
        <f>'[1]09'!H72</f>
        <v>0</v>
      </c>
      <c r="H70" s="16">
        <f>'[1]09'!I72</f>
        <v>0</v>
      </c>
      <c r="I70" s="16">
        <f>'[1]09'!J72</f>
        <v>0</v>
      </c>
      <c r="J70" s="16">
        <f>'[1]09'!K72</f>
        <v>0</v>
      </c>
      <c r="K70" s="15">
        <f t="shared" si="15"/>
        <v>0</v>
      </c>
      <c r="L70" s="18">
        <f>frq!C70</f>
        <v>1</v>
      </c>
      <c r="M70" s="16">
        <f t="shared" si="11"/>
        <v>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0</v>
      </c>
    </row>
    <row r="71" spans="1:19">
      <c r="A71" s="8" t="s">
        <v>113</v>
      </c>
      <c r="B71" s="15">
        <f>'[1]09'!B73</f>
        <v>265</v>
      </c>
      <c r="C71" s="16">
        <f>'[1]09'!C73</f>
        <v>0</v>
      </c>
      <c r="D71" s="16">
        <f>'[1]09'!D73</f>
        <v>75</v>
      </c>
      <c r="E71" s="16">
        <f>'[1]09'!E73</f>
        <v>0</v>
      </c>
      <c r="F71" s="15">
        <f t="shared" si="17"/>
        <v>340</v>
      </c>
      <c r="G71" s="15">
        <f>'[1]09'!H73</f>
        <v>0</v>
      </c>
      <c r="H71" s="16">
        <f>'[1]09'!I73</f>
        <v>0</v>
      </c>
      <c r="I71" s="16">
        <f>'[1]09'!J73</f>
        <v>0</v>
      </c>
      <c r="J71" s="16">
        <f>'[1]09'!K73</f>
        <v>0</v>
      </c>
      <c r="K71" s="15">
        <f t="shared" si="15"/>
        <v>0</v>
      </c>
      <c r="L71" s="18">
        <f>frq!C71</f>
        <v>1</v>
      </c>
      <c r="M71" s="16">
        <f t="shared" si="11"/>
        <v>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0</v>
      </c>
    </row>
    <row r="72" spans="1:19">
      <c r="A72" s="8" t="s">
        <v>114</v>
      </c>
      <c r="B72" s="15">
        <f>'[1]09'!B74</f>
        <v>265</v>
      </c>
      <c r="C72" s="16">
        <f>'[1]09'!C74</f>
        <v>0</v>
      </c>
      <c r="D72" s="16">
        <f>'[1]09'!D74</f>
        <v>75</v>
      </c>
      <c r="E72" s="16">
        <f>'[1]09'!E74</f>
        <v>0</v>
      </c>
      <c r="F72" s="15">
        <f t="shared" si="17"/>
        <v>340</v>
      </c>
      <c r="G72" s="15">
        <f>'[1]09'!H74</f>
        <v>0</v>
      </c>
      <c r="H72" s="16">
        <f>'[1]09'!I74</f>
        <v>0</v>
      </c>
      <c r="I72" s="16">
        <f>'[1]09'!J74</f>
        <v>0</v>
      </c>
      <c r="J72" s="16">
        <f>'[1]09'!K74</f>
        <v>0</v>
      </c>
      <c r="K72" s="15">
        <f t="shared" si="15"/>
        <v>0</v>
      </c>
      <c r="L72" s="18">
        <f>frq!C72</f>
        <v>1</v>
      </c>
      <c r="M72" s="16">
        <f t="shared" si="11"/>
        <v>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0</v>
      </c>
    </row>
    <row r="73" spans="1:19">
      <c r="A73" s="8" t="s">
        <v>115</v>
      </c>
      <c r="B73" s="15">
        <f>'[1]09'!B75</f>
        <v>265</v>
      </c>
      <c r="C73" s="16">
        <f>'[1]09'!C75</f>
        <v>0</v>
      </c>
      <c r="D73" s="16">
        <f>'[1]09'!D75</f>
        <v>75</v>
      </c>
      <c r="E73" s="16">
        <f>'[1]09'!E75</f>
        <v>0</v>
      </c>
      <c r="F73" s="15">
        <f t="shared" si="17"/>
        <v>340</v>
      </c>
      <c r="G73" s="15">
        <f>'[1]09'!H75</f>
        <v>0</v>
      </c>
      <c r="H73" s="16">
        <f>'[1]09'!I75</f>
        <v>0</v>
      </c>
      <c r="I73" s="16">
        <f>'[1]09'!J75</f>
        <v>0</v>
      </c>
      <c r="J73" s="16">
        <f>'[1]09'!K75</f>
        <v>0</v>
      </c>
      <c r="K73" s="15">
        <f t="shared" si="15"/>
        <v>0</v>
      </c>
      <c r="L73" s="18">
        <f>frq!C73</f>
        <v>1</v>
      </c>
      <c r="M73" s="16">
        <f t="shared" si="11"/>
        <v>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0</v>
      </c>
    </row>
    <row r="74" spans="1:19">
      <c r="A74" s="8" t="s">
        <v>116</v>
      </c>
      <c r="B74" s="15">
        <f>'[1]09'!B76</f>
        <v>265</v>
      </c>
      <c r="C74" s="16">
        <f>'[1]09'!C76</f>
        <v>0</v>
      </c>
      <c r="D74" s="16">
        <f>'[1]09'!D76</f>
        <v>75</v>
      </c>
      <c r="E74" s="16">
        <f>'[1]09'!E76</f>
        <v>0</v>
      </c>
      <c r="F74" s="15">
        <f t="shared" si="17"/>
        <v>340</v>
      </c>
      <c r="G74" s="15">
        <f>'[1]09'!H76</f>
        <v>0</v>
      </c>
      <c r="H74" s="16">
        <f>'[1]09'!I76</f>
        <v>0</v>
      </c>
      <c r="I74" s="16">
        <f>'[1]09'!J76</f>
        <v>0</v>
      </c>
      <c r="J74" s="16">
        <f>'[1]09'!K76</f>
        <v>0</v>
      </c>
      <c r="K74" s="15">
        <f t="shared" si="15"/>
        <v>0</v>
      </c>
      <c r="L74" s="18">
        <f>frq!C74</f>
        <v>1</v>
      </c>
      <c r="M74" s="16">
        <f t="shared" si="11"/>
        <v>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0</v>
      </c>
    </row>
    <row r="75" spans="1:19">
      <c r="A75" s="8" t="s">
        <v>117</v>
      </c>
      <c r="B75" s="15">
        <f>'[1]09'!B77</f>
        <v>265</v>
      </c>
      <c r="C75" s="16">
        <f>'[1]09'!C77</f>
        <v>0</v>
      </c>
      <c r="D75" s="16">
        <f>'[1]09'!D77</f>
        <v>75</v>
      </c>
      <c r="E75" s="16">
        <f>'[1]09'!E77</f>
        <v>0</v>
      </c>
      <c r="F75" s="15">
        <f t="shared" si="17"/>
        <v>340</v>
      </c>
      <c r="G75" s="15">
        <f>'[1]09'!H77</f>
        <v>0</v>
      </c>
      <c r="H75" s="16">
        <f>'[1]09'!I77</f>
        <v>0</v>
      </c>
      <c r="I75" s="16">
        <f>'[1]09'!J77</f>
        <v>0</v>
      </c>
      <c r="J75" s="16">
        <f>'[1]09'!K77</f>
        <v>0</v>
      </c>
      <c r="K75" s="15">
        <f t="shared" si="15"/>
        <v>0</v>
      </c>
      <c r="L75" s="18">
        <f>frq!C75</f>
        <v>1</v>
      </c>
      <c r="M75" s="16">
        <f t="shared" si="11"/>
        <v>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0</v>
      </c>
    </row>
    <row r="76" spans="1:19">
      <c r="A76" s="8" t="s">
        <v>118</v>
      </c>
      <c r="B76" s="15">
        <f>'[1]09'!B78</f>
        <v>265</v>
      </c>
      <c r="C76" s="16">
        <f>'[1]09'!C78</f>
        <v>0</v>
      </c>
      <c r="D76" s="16">
        <f>'[1]09'!D78</f>
        <v>75</v>
      </c>
      <c r="E76" s="16">
        <f>'[1]09'!E78</f>
        <v>0</v>
      </c>
      <c r="F76" s="15">
        <f t="shared" si="17"/>
        <v>340</v>
      </c>
      <c r="G76" s="15">
        <f>'[1]09'!H78</f>
        <v>0</v>
      </c>
      <c r="H76" s="16">
        <f>'[1]09'!I78</f>
        <v>0</v>
      </c>
      <c r="I76" s="16">
        <f>'[1]09'!J78</f>
        <v>0</v>
      </c>
      <c r="J76" s="16">
        <f>'[1]09'!K78</f>
        <v>0</v>
      </c>
      <c r="K76" s="15">
        <f t="shared" si="15"/>
        <v>0</v>
      </c>
      <c r="L76" s="18">
        <f>frq!C76</f>
        <v>1</v>
      </c>
      <c r="M76" s="16">
        <f t="shared" si="11"/>
        <v>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0</v>
      </c>
    </row>
    <row r="77" spans="1:19">
      <c r="A77" s="8" t="s">
        <v>119</v>
      </c>
      <c r="B77" s="15">
        <f>'[1]09'!B79</f>
        <v>265</v>
      </c>
      <c r="C77" s="16">
        <f>'[1]09'!C79</f>
        <v>0</v>
      </c>
      <c r="D77" s="16">
        <f>'[1]09'!D79</f>
        <v>75</v>
      </c>
      <c r="E77" s="16">
        <f>'[1]09'!E79</f>
        <v>0</v>
      </c>
      <c r="F77" s="15">
        <f t="shared" si="17"/>
        <v>340</v>
      </c>
      <c r="G77" s="15">
        <f>'[1]09'!H79</f>
        <v>0</v>
      </c>
      <c r="H77" s="16">
        <f>'[1]09'!I79</f>
        <v>0</v>
      </c>
      <c r="I77" s="16">
        <f>'[1]09'!J79</f>
        <v>0</v>
      </c>
      <c r="J77" s="16">
        <f>'[1]09'!K79</f>
        <v>0</v>
      </c>
      <c r="K77" s="15">
        <f t="shared" si="15"/>
        <v>0</v>
      </c>
      <c r="L77" s="18">
        <f>frq!C77</f>
        <v>1</v>
      </c>
      <c r="M77" s="16">
        <f t="shared" si="11"/>
        <v>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0</v>
      </c>
    </row>
    <row r="78" spans="1:19">
      <c r="A78" s="8" t="s">
        <v>120</v>
      </c>
      <c r="B78" s="15">
        <f>'[1]09'!B80</f>
        <v>265</v>
      </c>
      <c r="C78" s="16">
        <f>'[1]09'!C80</f>
        <v>0</v>
      </c>
      <c r="D78" s="16">
        <f>'[1]09'!D80</f>
        <v>75</v>
      </c>
      <c r="E78" s="16">
        <f>'[1]09'!E80</f>
        <v>0</v>
      </c>
      <c r="F78" s="15">
        <f t="shared" si="17"/>
        <v>340</v>
      </c>
      <c r="G78" s="15">
        <f>'[1]09'!H80</f>
        <v>0</v>
      </c>
      <c r="H78" s="16">
        <f>'[1]09'!I80</f>
        <v>0</v>
      </c>
      <c r="I78" s="16">
        <f>'[1]09'!J80</f>
        <v>0</v>
      </c>
      <c r="J78" s="16">
        <f>'[1]09'!K80</f>
        <v>0</v>
      </c>
      <c r="K78" s="15">
        <f t="shared" si="15"/>
        <v>0</v>
      </c>
      <c r="L78" s="18">
        <f>frq!C78</f>
        <v>1</v>
      </c>
      <c r="M78" s="16">
        <f t="shared" si="11"/>
        <v>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0</v>
      </c>
    </row>
    <row r="79" spans="1:19">
      <c r="A79" s="8" t="s">
        <v>121</v>
      </c>
      <c r="B79" s="15">
        <f>'[1]09'!B81</f>
        <v>265</v>
      </c>
      <c r="C79" s="16">
        <f>'[1]09'!C81</f>
        <v>0</v>
      </c>
      <c r="D79" s="16">
        <f>'[1]09'!D81</f>
        <v>75</v>
      </c>
      <c r="E79" s="16">
        <f>'[1]09'!E81</f>
        <v>0</v>
      </c>
      <c r="F79" s="15">
        <f t="shared" si="17"/>
        <v>340</v>
      </c>
      <c r="G79" s="15">
        <f>'[1]09'!H81</f>
        <v>0</v>
      </c>
      <c r="H79" s="16">
        <f>'[1]09'!I81</f>
        <v>0</v>
      </c>
      <c r="I79" s="16">
        <f>'[1]09'!J81</f>
        <v>0</v>
      </c>
      <c r="J79" s="16">
        <f>'[1]09'!K81</f>
        <v>0</v>
      </c>
      <c r="K79" s="15">
        <f t="shared" si="15"/>
        <v>0</v>
      </c>
      <c r="L79" s="18">
        <f>frq!C79</f>
        <v>1</v>
      </c>
      <c r="M79" s="16">
        <f t="shared" si="11"/>
        <v>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0</v>
      </c>
    </row>
    <row r="80" spans="1:19">
      <c r="A80" s="8" t="s">
        <v>122</v>
      </c>
      <c r="B80" s="15">
        <f>'[1]09'!B82</f>
        <v>265</v>
      </c>
      <c r="C80" s="16">
        <f>'[1]09'!C82</f>
        <v>0</v>
      </c>
      <c r="D80" s="16">
        <f>'[1]09'!D82</f>
        <v>75</v>
      </c>
      <c r="E80" s="16">
        <f>'[1]09'!E82</f>
        <v>0</v>
      </c>
      <c r="F80" s="15">
        <f t="shared" si="17"/>
        <v>340</v>
      </c>
      <c r="G80" s="15">
        <f>'[1]09'!H82</f>
        <v>0</v>
      </c>
      <c r="H80" s="16">
        <f>'[1]09'!I82</f>
        <v>0</v>
      </c>
      <c r="I80" s="16">
        <f>'[1]09'!J82</f>
        <v>0</v>
      </c>
      <c r="J80" s="16">
        <f>'[1]09'!K82</f>
        <v>0</v>
      </c>
      <c r="K80" s="15">
        <f t="shared" si="15"/>
        <v>0</v>
      </c>
      <c r="L80" s="18">
        <f>frq!C80</f>
        <v>1</v>
      </c>
      <c r="M80" s="16">
        <f t="shared" si="11"/>
        <v>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0</v>
      </c>
    </row>
    <row r="81" spans="1:17">
      <c r="A81" s="8" t="s">
        <v>123</v>
      </c>
      <c r="B81" s="15">
        <f>'[1]09'!B83</f>
        <v>265</v>
      </c>
      <c r="C81" s="16">
        <f>'[1]09'!C83</f>
        <v>0</v>
      </c>
      <c r="D81" s="16">
        <f>'[1]09'!D83</f>
        <v>75</v>
      </c>
      <c r="E81" s="16">
        <f>'[1]09'!E83</f>
        <v>0</v>
      </c>
      <c r="F81" s="15">
        <f t="shared" si="17"/>
        <v>340</v>
      </c>
      <c r="G81" s="15">
        <f>'[1]09'!H83</f>
        <v>0</v>
      </c>
      <c r="H81" s="16">
        <f>'[1]09'!I83</f>
        <v>0</v>
      </c>
      <c r="I81" s="16">
        <f>'[1]09'!J83</f>
        <v>0</v>
      </c>
      <c r="J81" s="16">
        <f>'[1]09'!K83</f>
        <v>0</v>
      </c>
      <c r="K81" s="15">
        <f t="shared" si="15"/>
        <v>0</v>
      </c>
      <c r="L81" s="18">
        <f>frq!C81</f>
        <v>1</v>
      </c>
      <c r="M81" s="16">
        <f t="shared" si="11"/>
        <v>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0</v>
      </c>
    </row>
    <row r="82" spans="1:17">
      <c r="A82" s="8" t="s">
        <v>124</v>
      </c>
      <c r="B82" s="15">
        <f>'[1]09'!B84</f>
        <v>265</v>
      </c>
      <c r="C82" s="16">
        <f>'[1]09'!C84</f>
        <v>0</v>
      </c>
      <c r="D82" s="16">
        <f>'[1]09'!D84</f>
        <v>75</v>
      </c>
      <c r="E82" s="16">
        <f>'[1]09'!E84</f>
        <v>0</v>
      </c>
      <c r="F82" s="15">
        <f t="shared" si="17"/>
        <v>340</v>
      </c>
      <c r="G82" s="15">
        <f>'[1]09'!H84</f>
        <v>0</v>
      </c>
      <c r="H82" s="16">
        <f>'[1]09'!I84</f>
        <v>0</v>
      </c>
      <c r="I82" s="16">
        <f>'[1]09'!J84</f>
        <v>0</v>
      </c>
      <c r="J82" s="16">
        <f>'[1]09'!K84</f>
        <v>0</v>
      </c>
      <c r="K82" s="15">
        <f t="shared" si="15"/>
        <v>0</v>
      </c>
      <c r="L82" s="18">
        <f>frq!C82</f>
        <v>1</v>
      </c>
      <c r="M82" s="16">
        <f t="shared" si="11"/>
        <v>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0</v>
      </c>
    </row>
    <row r="83" spans="1:17">
      <c r="A83" s="8" t="s">
        <v>125</v>
      </c>
      <c r="B83" s="15">
        <f>'[1]09'!B85</f>
        <v>265</v>
      </c>
      <c r="C83" s="16">
        <f>'[1]09'!C85</f>
        <v>0</v>
      </c>
      <c r="D83" s="16">
        <f>'[1]09'!D85</f>
        <v>75</v>
      </c>
      <c r="E83" s="16">
        <f>'[1]09'!E85</f>
        <v>0</v>
      </c>
      <c r="F83" s="15">
        <f t="shared" si="17"/>
        <v>340</v>
      </c>
      <c r="G83" s="15">
        <f>'[1]09'!H85</f>
        <v>0</v>
      </c>
      <c r="H83" s="16">
        <f>'[1]09'!I85</f>
        <v>0</v>
      </c>
      <c r="I83" s="16">
        <f>'[1]09'!J85</f>
        <v>0</v>
      </c>
      <c r="J83" s="16">
        <f>'[1]09'!K85</f>
        <v>0</v>
      </c>
      <c r="K83" s="15">
        <f t="shared" si="15"/>
        <v>0</v>
      </c>
      <c r="L83" s="18">
        <f>frq!C83</f>
        <v>1</v>
      </c>
      <c r="M83" s="16">
        <f t="shared" si="11"/>
        <v>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0</v>
      </c>
    </row>
    <row r="84" spans="1:17">
      <c r="A84" s="8" t="s">
        <v>126</v>
      </c>
      <c r="B84" s="15">
        <f>'[1]09'!B86</f>
        <v>265</v>
      </c>
      <c r="C84" s="16">
        <f>'[1]09'!C86</f>
        <v>0</v>
      </c>
      <c r="D84" s="16">
        <f>'[1]09'!D86</f>
        <v>75</v>
      </c>
      <c r="E84" s="16">
        <f>'[1]09'!E86</f>
        <v>0</v>
      </c>
      <c r="F84" s="15">
        <f t="shared" si="17"/>
        <v>340</v>
      </c>
      <c r="G84" s="15">
        <f>'[1]09'!H86</f>
        <v>0</v>
      </c>
      <c r="H84" s="16">
        <f>'[1]09'!I86</f>
        <v>0</v>
      </c>
      <c r="I84" s="16">
        <f>'[1]09'!J86</f>
        <v>0</v>
      </c>
      <c r="J84" s="16">
        <f>'[1]09'!K86</f>
        <v>0</v>
      </c>
      <c r="K84" s="15">
        <f t="shared" si="15"/>
        <v>0</v>
      </c>
      <c r="L84" s="18">
        <f>frq!C84</f>
        <v>1</v>
      </c>
      <c r="M84" s="16">
        <f t="shared" si="11"/>
        <v>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0</v>
      </c>
    </row>
    <row r="85" spans="1:17">
      <c r="A85" s="8" t="s">
        <v>127</v>
      </c>
      <c r="B85" s="15">
        <f>'[1]09'!B87</f>
        <v>265</v>
      </c>
      <c r="C85" s="16">
        <f>'[1]09'!C87</f>
        <v>0</v>
      </c>
      <c r="D85" s="16">
        <f>'[1]09'!D87</f>
        <v>75</v>
      </c>
      <c r="E85" s="16">
        <f>'[1]09'!E87</f>
        <v>0</v>
      </c>
      <c r="F85" s="15">
        <f t="shared" si="17"/>
        <v>340</v>
      </c>
      <c r="G85" s="15">
        <f>'[1]09'!H87</f>
        <v>0</v>
      </c>
      <c r="H85" s="16">
        <f>'[1]09'!I87</f>
        <v>0</v>
      </c>
      <c r="I85" s="16">
        <f>'[1]09'!J87</f>
        <v>0</v>
      </c>
      <c r="J85" s="16">
        <f>'[1]09'!K87</f>
        <v>0</v>
      </c>
      <c r="K85" s="15">
        <f t="shared" si="15"/>
        <v>0</v>
      </c>
      <c r="L85" s="18">
        <f>frq!C85</f>
        <v>1</v>
      </c>
      <c r="M85" s="16">
        <f t="shared" si="11"/>
        <v>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0</v>
      </c>
    </row>
    <row r="86" spans="1:17">
      <c r="A86" s="8" t="s">
        <v>128</v>
      </c>
      <c r="B86" s="15">
        <f>'[1]09'!B88</f>
        <v>265</v>
      </c>
      <c r="C86" s="16">
        <f>'[1]09'!C88</f>
        <v>0</v>
      </c>
      <c r="D86" s="16">
        <f>'[1]09'!D88</f>
        <v>75</v>
      </c>
      <c r="E86" s="16">
        <f>'[1]09'!E88</f>
        <v>0</v>
      </c>
      <c r="F86" s="15">
        <f t="shared" si="17"/>
        <v>340</v>
      </c>
      <c r="G86" s="15">
        <f>'[1]09'!H88</f>
        <v>0</v>
      </c>
      <c r="H86" s="16">
        <f>'[1]09'!I88</f>
        <v>0</v>
      </c>
      <c r="I86" s="16">
        <f>'[1]09'!J88</f>
        <v>0</v>
      </c>
      <c r="J86" s="16">
        <f>'[1]09'!K88</f>
        <v>0</v>
      </c>
      <c r="K86" s="15">
        <f t="shared" si="15"/>
        <v>0</v>
      </c>
      <c r="L86" s="18">
        <f>frq!C86</f>
        <v>1</v>
      </c>
      <c r="M86" s="16">
        <f t="shared" si="11"/>
        <v>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0</v>
      </c>
    </row>
    <row r="87" spans="1:17">
      <c r="A87" s="8" t="s">
        <v>129</v>
      </c>
      <c r="B87" s="15">
        <f>'[1]09'!B89</f>
        <v>265</v>
      </c>
      <c r="C87" s="16">
        <f>'[1]09'!C89</f>
        <v>0</v>
      </c>
      <c r="D87" s="16">
        <f>'[1]09'!D89</f>
        <v>75</v>
      </c>
      <c r="E87" s="16">
        <f>'[1]09'!E89</f>
        <v>0</v>
      </c>
      <c r="F87" s="15">
        <f t="shared" si="17"/>
        <v>340</v>
      </c>
      <c r="G87" s="15">
        <f>'[1]09'!H89</f>
        <v>0</v>
      </c>
      <c r="H87" s="16">
        <f>'[1]09'!I89</f>
        <v>0</v>
      </c>
      <c r="I87" s="16">
        <f>'[1]09'!J89</f>
        <v>0</v>
      </c>
      <c r="J87" s="16">
        <f>'[1]09'!K89</f>
        <v>0</v>
      </c>
      <c r="K87" s="15">
        <f t="shared" si="15"/>
        <v>0</v>
      </c>
      <c r="L87" s="18">
        <f>frq!C87</f>
        <v>1</v>
      </c>
      <c r="M87" s="16">
        <f t="shared" si="11"/>
        <v>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0</v>
      </c>
    </row>
    <row r="88" spans="1:17">
      <c r="A88" s="8" t="s">
        <v>130</v>
      </c>
      <c r="B88" s="15">
        <f>'[1]09'!B90</f>
        <v>265</v>
      </c>
      <c r="C88" s="16">
        <f>'[1]09'!C90</f>
        <v>0</v>
      </c>
      <c r="D88" s="16">
        <f>'[1]09'!D90</f>
        <v>75</v>
      </c>
      <c r="E88" s="16">
        <f>'[1]09'!E90</f>
        <v>0</v>
      </c>
      <c r="F88" s="15">
        <f t="shared" si="17"/>
        <v>340</v>
      </c>
      <c r="G88" s="15">
        <f>'[1]09'!H90</f>
        <v>0</v>
      </c>
      <c r="H88" s="16">
        <f>'[1]09'!I90</f>
        <v>0</v>
      </c>
      <c r="I88" s="16">
        <f>'[1]09'!J90</f>
        <v>0</v>
      </c>
      <c r="J88" s="16">
        <f>'[1]09'!K90</f>
        <v>0</v>
      </c>
      <c r="K88" s="15">
        <f t="shared" si="15"/>
        <v>0</v>
      </c>
      <c r="L88" s="18">
        <f>frq!C88</f>
        <v>1</v>
      </c>
      <c r="M88" s="16">
        <f t="shared" si="11"/>
        <v>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0</v>
      </c>
    </row>
    <row r="89" spans="1:17">
      <c r="A89" s="8" t="s">
        <v>131</v>
      </c>
      <c r="B89" s="15">
        <f>'[1]09'!B91</f>
        <v>265</v>
      </c>
      <c r="C89" s="16">
        <f>'[1]09'!C91</f>
        <v>0</v>
      </c>
      <c r="D89" s="16">
        <f>'[1]09'!D91</f>
        <v>75</v>
      </c>
      <c r="E89" s="16">
        <f>'[1]09'!E91</f>
        <v>0</v>
      </c>
      <c r="F89" s="15">
        <f t="shared" si="17"/>
        <v>340</v>
      </c>
      <c r="G89" s="15">
        <f>'[1]09'!H91</f>
        <v>0</v>
      </c>
      <c r="H89" s="16">
        <f>'[1]09'!I91</f>
        <v>0</v>
      </c>
      <c r="I89" s="16">
        <f>'[1]09'!J91</f>
        <v>0</v>
      </c>
      <c r="J89" s="16">
        <f>'[1]09'!K91</f>
        <v>0</v>
      </c>
      <c r="K89" s="15">
        <f t="shared" si="15"/>
        <v>0</v>
      </c>
      <c r="L89" s="18">
        <f>frq!C89</f>
        <v>1</v>
      </c>
      <c r="M89" s="16">
        <f t="shared" si="11"/>
        <v>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0</v>
      </c>
    </row>
    <row r="90" spans="1:17">
      <c r="A90" s="8" t="s">
        <v>132</v>
      </c>
      <c r="B90" s="15">
        <f>'[1]09'!B92</f>
        <v>265</v>
      </c>
      <c r="C90" s="16">
        <f>'[1]09'!C92</f>
        <v>0</v>
      </c>
      <c r="D90" s="16">
        <f>'[1]09'!D92</f>
        <v>75</v>
      </c>
      <c r="E90" s="16">
        <f>'[1]09'!E92</f>
        <v>0</v>
      </c>
      <c r="F90" s="15">
        <f t="shared" si="17"/>
        <v>340</v>
      </c>
      <c r="G90" s="15">
        <f>'[1]09'!H92</f>
        <v>0</v>
      </c>
      <c r="H90" s="16">
        <f>'[1]09'!I92</f>
        <v>0</v>
      </c>
      <c r="I90" s="16">
        <f>'[1]09'!J92</f>
        <v>0</v>
      </c>
      <c r="J90" s="16">
        <f>'[1]09'!K92</f>
        <v>0</v>
      </c>
      <c r="K90" s="15">
        <f t="shared" si="15"/>
        <v>0</v>
      </c>
      <c r="L90" s="18">
        <f>frq!C90</f>
        <v>1</v>
      </c>
      <c r="M90" s="16">
        <f t="shared" si="11"/>
        <v>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0</v>
      </c>
    </row>
    <row r="91" spans="1:17">
      <c r="A91" s="8" t="s">
        <v>133</v>
      </c>
      <c r="B91" s="15">
        <f>'[1]09'!B93</f>
        <v>265</v>
      </c>
      <c r="C91" s="16">
        <f>'[1]09'!C93</f>
        <v>0</v>
      </c>
      <c r="D91" s="16">
        <f>'[1]09'!D93</f>
        <v>75</v>
      </c>
      <c r="E91" s="16">
        <f>'[1]09'!E93</f>
        <v>0</v>
      </c>
      <c r="F91" s="15">
        <f t="shared" si="17"/>
        <v>340</v>
      </c>
      <c r="G91" s="15">
        <f>'[1]09'!H93</f>
        <v>0</v>
      </c>
      <c r="H91" s="16">
        <f>'[1]09'!I93</f>
        <v>0</v>
      </c>
      <c r="I91" s="16">
        <f>'[1]09'!J93</f>
        <v>0</v>
      </c>
      <c r="J91" s="16">
        <f>'[1]09'!K93</f>
        <v>0</v>
      </c>
      <c r="K91" s="15">
        <f t="shared" si="15"/>
        <v>0</v>
      </c>
      <c r="L91" s="18">
        <f>frq!C91</f>
        <v>1</v>
      </c>
      <c r="M91" s="16">
        <f t="shared" si="11"/>
        <v>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0</v>
      </c>
    </row>
    <row r="92" spans="1:17">
      <c r="A92" s="8" t="s">
        <v>134</v>
      </c>
      <c r="B92" s="15">
        <f>'[1]09'!B94</f>
        <v>265</v>
      </c>
      <c r="C92" s="16">
        <f>'[1]09'!C94</f>
        <v>0</v>
      </c>
      <c r="D92" s="16">
        <f>'[1]09'!D94</f>
        <v>75</v>
      </c>
      <c r="E92" s="16">
        <f>'[1]09'!E94</f>
        <v>0</v>
      </c>
      <c r="F92" s="15">
        <f t="shared" si="17"/>
        <v>340</v>
      </c>
      <c r="G92" s="15">
        <f>'[1]09'!H94</f>
        <v>0</v>
      </c>
      <c r="H92" s="16">
        <f>'[1]09'!I94</f>
        <v>0</v>
      </c>
      <c r="I92" s="16">
        <f>'[1]09'!J94</f>
        <v>0</v>
      </c>
      <c r="J92" s="16">
        <f>'[1]09'!K94</f>
        <v>0</v>
      </c>
      <c r="K92" s="15">
        <f t="shared" si="15"/>
        <v>0</v>
      </c>
      <c r="L92" s="18">
        <f>frq!C92</f>
        <v>1</v>
      </c>
      <c r="M92" s="16">
        <f t="shared" si="11"/>
        <v>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0</v>
      </c>
    </row>
    <row r="93" spans="1:17">
      <c r="A93" s="8" t="s">
        <v>135</v>
      </c>
      <c r="B93" s="15">
        <f>'[1]09'!B95</f>
        <v>265</v>
      </c>
      <c r="C93" s="16">
        <f>'[1]09'!C95</f>
        <v>0</v>
      </c>
      <c r="D93" s="16">
        <f>'[1]09'!D95</f>
        <v>75</v>
      </c>
      <c r="E93" s="16">
        <f>'[1]09'!E95</f>
        <v>0</v>
      </c>
      <c r="F93" s="15">
        <f t="shared" si="17"/>
        <v>340</v>
      </c>
      <c r="G93" s="15">
        <f>'[1]09'!H95</f>
        <v>0</v>
      </c>
      <c r="H93" s="16">
        <f>'[1]09'!I95</f>
        <v>0</v>
      </c>
      <c r="I93" s="16">
        <f>'[1]09'!J95</f>
        <v>0</v>
      </c>
      <c r="J93" s="16">
        <f>'[1]09'!K95</f>
        <v>0</v>
      </c>
      <c r="K93" s="15">
        <f t="shared" si="15"/>
        <v>0</v>
      </c>
      <c r="L93" s="18">
        <f>frq!C93</f>
        <v>1</v>
      </c>
      <c r="M93" s="16">
        <f t="shared" si="11"/>
        <v>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0</v>
      </c>
    </row>
    <row r="94" spans="1:17">
      <c r="A94" s="8" t="s">
        <v>136</v>
      </c>
      <c r="B94" s="15">
        <f>'[1]09'!B96</f>
        <v>265</v>
      </c>
      <c r="C94" s="16">
        <f>'[1]09'!C96</f>
        <v>0</v>
      </c>
      <c r="D94" s="16">
        <f>'[1]09'!D96</f>
        <v>75</v>
      </c>
      <c r="E94" s="16">
        <f>'[1]09'!E96</f>
        <v>0</v>
      </c>
      <c r="F94" s="15">
        <f t="shared" si="17"/>
        <v>340</v>
      </c>
      <c r="G94" s="15">
        <f>'[1]09'!H96</f>
        <v>0</v>
      </c>
      <c r="H94" s="16">
        <f>'[1]09'!I96</f>
        <v>0</v>
      </c>
      <c r="I94" s="16">
        <f>'[1]09'!J96</f>
        <v>0</v>
      </c>
      <c r="J94" s="16">
        <f>'[1]09'!K96</f>
        <v>0</v>
      </c>
      <c r="K94" s="15">
        <f t="shared" si="15"/>
        <v>0</v>
      </c>
      <c r="L94" s="18">
        <f>frq!C94</f>
        <v>1</v>
      </c>
      <c r="M94" s="16">
        <f t="shared" si="11"/>
        <v>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0</v>
      </c>
    </row>
    <row r="95" spans="1:17">
      <c r="A95" s="8" t="s">
        <v>137</v>
      </c>
      <c r="B95" s="15">
        <f>'[1]09'!B97</f>
        <v>265</v>
      </c>
      <c r="C95" s="16">
        <f>'[1]09'!C97</f>
        <v>0</v>
      </c>
      <c r="D95" s="16">
        <f>'[1]09'!D97</f>
        <v>75</v>
      </c>
      <c r="E95" s="16">
        <f>'[1]09'!E97</f>
        <v>0</v>
      </c>
      <c r="F95" s="15">
        <f t="shared" si="17"/>
        <v>340</v>
      </c>
      <c r="G95" s="15">
        <f>'[1]09'!H97</f>
        <v>0</v>
      </c>
      <c r="H95" s="16">
        <f>'[1]09'!I97</f>
        <v>0</v>
      </c>
      <c r="I95" s="16">
        <f>'[1]09'!J97</f>
        <v>0</v>
      </c>
      <c r="J95" s="16">
        <f>'[1]09'!K97</f>
        <v>0</v>
      </c>
      <c r="K95" s="15">
        <f t="shared" si="15"/>
        <v>0</v>
      </c>
      <c r="L95" s="18">
        <f>frq!C95</f>
        <v>1</v>
      </c>
      <c r="M95" s="16">
        <f t="shared" si="11"/>
        <v>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0</v>
      </c>
    </row>
    <row r="96" spans="1:17">
      <c r="A96" s="8" t="s">
        <v>138</v>
      </c>
      <c r="B96" s="15">
        <f>'[1]09'!B98</f>
        <v>265</v>
      </c>
      <c r="C96" s="16">
        <f>'[1]09'!C98</f>
        <v>0</v>
      </c>
      <c r="D96" s="16">
        <f>'[1]09'!D98</f>
        <v>75</v>
      </c>
      <c r="E96" s="16">
        <f>'[1]09'!E98</f>
        <v>0</v>
      </c>
      <c r="F96" s="15">
        <f t="shared" si="17"/>
        <v>340</v>
      </c>
      <c r="G96" s="15">
        <f>'[1]09'!H98</f>
        <v>0</v>
      </c>
      <c r="H96" s="16">
        <f>'[1]09'!I98</f>
        <v>0</v>
      </c>
      <c r="I96" s="16">
        <f>'[1]09'!J98</f>
        <v>0</v>
      </c>
      <c r="J96" s="16">
        <f>'[1]09'!K98</f>
        <v>0</v>
      </c>
      <c r="K96" s="15">
        <f t="shared" si="15"/>
        <v>0</v>
      </c>
      <c r="L96" s="18">
        <f>frq!C96</f>
        <v>1</v>
      </c>
      <c r="M96" s="16">
        <f t="shared" si="11"/>
        <v>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0</v>
      </c>
    </row>
    <row r="97" spans="1:17">
      <c r="A97" s="8" t="s">
        <v>139</v>
      </c>
      <c r="B97" s="15">
        <f>'[1]09'!B99</f>
        <v>265</v>
      </c>
      <c r="C97" s="16">
        <f>'[1]09'!C99</f>
        <v>0</v>
      </c>
      <c r="D97" s="16">
        <f>'[1]09'!D99</f>
        <v>75</v>
      </c>
      <c r="E97" s="16">
        <f>'[1]09'!E99</f>
        <v>0</v>
      </c>
      <c r="F97" s="15">
        <f t="shared" si="17"/>
        <v>340</v>
      </c>
      <c r="G97" s="15">
        <f>'[1]09'!H99</f>
        <v>0</v>
      </c>
      <c r="H97" s="16">
        <f>'[1]09'!I99</f>
        <v>0</v>
      </c>
      <c r="I97" s="16">
        <f>'[1]09'!J99</f>
        <v>0</v>
      </c>
      <c r="J97" s="16">
        <f>'[1]09'!K99</f>
        <v>0</v>
      </c>
      <c r="K97" s="15">
        <f t="shared" si="15"/>
        <v>0</v>
      </c>
      <c r="L97" s="18">
        <f>frq!C97</f>
        <v>1</v>
      </c>
      <c r="M97" s="16">
        <f t="shared" si="11"/>
        <v>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0</v>
      </c>
    </row>
    <row r="98" spans="1:17">
      <c r="A98" s="8" t="s">
        <v>140</v>
      </c>
      <c r="B98" s="15">
        <f>'[1]09'!B100</f>
        <v>265</v>
      </c>
      <c r="C98" s="16">
        <f>'[1]09'!C100</f>
        <v>0</v>
      </c>
      <c r="D98" s="16">
        <f>'[1]09'!D100</f>
        <v>75</v>
      </c>
      <c r="E98" s="16">
        <f>'[1]09'!E100</f>
        <v>0</v>
      </c>
      <c r="F98" s="15">
        <f t="shared" si="17"/>
        <v>340</v>
      </c>
      <c r="G98" s="15">
        <f>'[1]09'!H100</f>
        <v>0</v>
      </c>
      <c r="H98" s="16">
        <f>'[1]09'!I100</f>
        <v>0</v>
      </c>
      <c r="I98" s="16">
        <f>'[1]09'!J100</f>
        <v>0</v>
      </c>
      <c r="J98" s="16">
        <f>'[1]09'!K100</f>
        <v>0</v>
      </c>
      <c r="K98" s="15">
        <f t="shared" si="15"/>
        <v>0</v>
      </c>
      <c r="L98" s="18">
        <f>frq!C98</f>
        <v>1</v>
      </c>
      <c r="M98" s="16">
        <f t="shared" si="11"/>
        <v>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0</v>
      </c>
    </row>
    <row r="99" spans="1:17">
      <c r="A99" s="8" t="s">
        <v>171</v>
      </c>
      <c r="B99" s="15">
        <f t="shared" ref="B99:Q99" si="18">SUM(B3:B98)/4000</f>
        <v>6.36</v>
      </c>
      <c r="C99" s="15">
        <f t="shared" si="18"/>
        <v>0</v>
      </c>
      <c r="D99" s="15">
        <f t="shared" si="18"/>
        <v>1.8</v>
      </c>
      <c r="E99" s="15">
        <f t="shared" si="18"/>
        <v>0</v>
      </c>
      <c r="F99" s="15">
        <f t="shared" si="18"/>
        <v>8.16</v>
      </c>
      <c r="G99" s="15">
        <f t="shared" si="18"/>
        <v>0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0</v>
      </c>
      <c r="L99" s="15">
        <f t="shared" si="18"/>
        <v>2.4E-2</v>
      </c>
      <c r="M99" s="15">
        <f t="shared" si="18"/>
        <v>0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topLeftCell="A83" workbookViewId="0">
      <selection activeCell="R35" sqref="R35:R94"/>
    </sheetView>
  </sheetViews>
  <sheetFormatPr defaultRowHeight="15"/>
  <cols>
    <col min="1" max="1" width="13.28515625" bestFit="1" customWidth="1"/>
  </cols>
  <sheetData>
    <row r="1" spans="1:18" ht="39">
      <c r="A1" s="192">
        <f>Allocation_SG!A1</f>
        <v>45269</v>
      </c>
      <c r="B1" s="3" t="s">
        <v>175</v>
      </c>
      <c r="C1" s="4" t="s">
        <v>175</v>
      </c>
      <c r="D1" s="4" t="s">
        <v>175</v>
      </c>
      <c r="E1" s="4" t="s">
        <v>175</v>
      </c>
      <c r="F1" s="5" t="s">
        <v>153</v>
      </c>
      <c r="G1" s="3" t="s">
        <v>176</v>
      </c>
      <c r="H1" s="4" t="s">
        <v>176</v>
      </c>
      <c r="I1" s="4" t="s">
        <v>176</v>
      </c>
      <c r="J1" s="4" t="s">
        <v>176</v>
      </c>
      <c r="K1" s="5" t="s">
        <v>176</v>
      </c>
      <c r="L1" s="6" t="s">
        <v>155</v>
      </c>
      <c r="M1" s="3" t="s">
        <v>177</v>
      </c>
      <c r="N1" s="4" t="s">
        <v>177</v>
      </c>
      <c r="O1" s="4" t="s">
        <v>177</v>
      </c>
      <c r="P1" s="4" t="s">
        <v>177</v>
      </c>
      <c r="Q1" s="4" t="s">
        <v>177</v>
      </c>
      <c r="R1" s="6" t="s">
        <v>178</v>
      </c>
    </row>
    <row r="2" spans="1:18" ht="27" thickBot="1">
      <c r="A2" s="120" t="s">
        <v>160</v>
      </c>
      <c r="B2" s="120" t="s">
        <v>161</v>
      </c>
      <c r="C2" s="121" t="s">
        <v>162</v>
      </c>
      <c r="D2" s="121" t="s">
        <v>165</v>
      </c>
      <c r="E2" s="121" t="s">
        <v>166</v>
      </c>
      <c r="F2" s="122" t="s">
        <v>184</v>
      </c>
      <c r="G2" s="120" t="s">
        <v>161</v>
      </c>
      <c r="H2" s="121" t="s">
        <v>162</v>
      </c>
      <c r="I2" s="121" t="s">
        <v>165</v>
      </c>
      <c r="J2" s="121" t="s">
        <v>166</v>
      </c>
      <c r="K2" s="122" t="s">
        <v>184</v>
      </c>
      <c r="L2" s="123" t="s">
        <v>168</v>
      </c>
      <c r="M2" s="120" t="s">
        <v>161</v>
      </c>
      <c r="N2" s="121" t="s">
        <v>162</v>
      </c>
      <c r="O2" s="121" t="s">
        <v>165</v>
      </c>
      <c r="P2" s="121" t="s">
        <v>166</v>
      </c>
      <c r="Q2" s="121" t="s">
        <v>184</v>
      </c>
      <c r="R2" s="123" t="s">
        <v>332</v>
      </c>
    </row>
    <row r="3" spans="1:18">
      <c r="A3" s="8" t="s">
        <v>45</v>
      </c>
      <c r="B3" s="194">
        <f>'[2]09'!B5</f>
        <v>0</v>
      </c>
      <c r="C3" s="195">
        <f>'[2]09'!C5</f>
        <v>60</v>
      </c>
      <c r="D3" s="195">
        <f>'[2]09'!D5</f>
        <v>0</v>
      </c>
      <c r="E3" s="195">
        <f>'[2]09'!E5</f>
        <v>0</v>
      </c>
      <c r="F3" s="15">
        <f>SUM(B3:E3)</f>
        <v>60</v>
      </c>
      <c r="G3" s="194">
        <f>'[2]09'!H5</f>
        <v>0</v>
      </c>
      <c r="H3" s="195">
        <f>'[2]09'!I5</f>
        <v>27.33</v>
      </c>
      <c r="I3" s="195">
        <f>'[2]09'!J5</f>
        <v>0</v>
      </c>
      <c r="J3" s="195">
        <f>'[2]09'!K5</f>
        <v>0</v>
      </c>
      <c r="K3" s="15">
        <f>SUM(G3:J3)</f>
        <v>27.33</v>
      </c>
      <c r="L3" s="18">
        <f>frq!C3</f>
        <v>1</v>
      </c>
      <c r="M3" s="124">
        <f>IF($L3=1,G3,IF(AND($L3=0.985,G3&gt;0.985*B3),B3*0.985,IF(AND($L3=0.965,G3&gt;0.965*B3),0.965*B3,G3)))-R3</f>
        <v>-0.4</v>
      </c>
      <c r="N3" s="16">
        <f t="shared" ref="N3:N34" si="0">IF($L3=1,H3,IF(AND($L3=0.985,H3&gt;0.985*C3),C3*0.985,IF(AND($L3=0.965,H3&gt;0.965*C3),0.965*C3,H3)))</f>
        <v>27.33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26.93</v>
      </c>
      <c r="R3" s="18">
        <v>0.4</v>
      </c>
    </row>
    <row r="4" spans="1:18">
      <c r="A4" s="8" t="s">
        <v>46</v>
      </c>
      <c r="B4" s="194">
        <f>'[2]09'!B6</f>
        <v>0</v>
      </c>
      <c r="C4" s="195">
        <f>'[2]09'!C6</f>
        <v>60</v>
      </c>
      <c r="D4" s="195">
        <f>'[2]09'!D6</f>
        <v>0</v>
      </c>
      <c r="E4" s="195">
        <f>'[2]09'!E6</f>
        <v>0</v>
      </c>
      <c r="F4" s="15">
        <f>SUM(B4:E4)</f>
        <v>60</v>
      </c>
      <c r="G4" s="194">
        <f>'[2]09'!H6</f>
        <v>0</v>
      </c>
      <c r="H4" s="195">
        <f>'[2]09'!I6</f>
        <v>27.33</v>
      </c>
      <c r="I4" s="195">
        <f>'[2]09'!J6</f>
        <v>0</v>
      </c>
      <c r="J4" s="195">
        <f>'[2]09'!K6</f>
        <v>0</v>
      </c>
      <c r="K4" s="15">
        <f t="shared" ref="K4:K67" si="3">SUM(G4:J4)</f>
        <v>27.33</v>
      </c>
      <c r="L4" s="18">
        <f>frq!C4</f>
        <v>1</v>
      </c>
      <c r="M4" s="124">
        <f t="shared" ref="M4:M67" si="4">IF($L4=1,G4,IF(AND($L4=0.985,G4&gt;0.985*B4),B4*0.985,IF(AND($L4=0.965,G4&gt;0.965*B4),0.965*B4,G4)))-R4</f>
        <v>-0.4</v>
      </c>
      <c r="N4" s="16">
        <f t="shared" si="0"/>
        <v>27.33</v>
      </c>
      <c r="O4" s="16">
        <f t="shared" si="1"/>
        <v>0</v>
      </c>
      <c r="P4" s="16">
        <f t="shared" si="2"/>
        <v>0</v>
      </c>
      <c r="Q4" s="17">
        <f t="shared" ref="Q4:Q67" si="5">SUM(M4:P4)</f>
        <v>26.93</v>
      </c>
      <c r="R4" s="18">
        <v>0.4</v>
      </c>
    </row>
    <row r="5" spans="1:18">
      <c r="A5" s="8" t="s">
        <v>47</v>
      </c>
      <c r="B5" s="194">
        <f>'[2]09'!B7</f>
        <v>0</v>
      </c>
      <c r="C5" s="195">
        <f>'[2]09'!C7</f>
        <v>60</v>
      </c>
      <c r="D5" s="195">
        <f>'[2]09'!D7</f>
        <v>0</v>
      </c>
      <c r="E5" s="195">
        <f>'[2]09'!E7</f>
        <v>0</v>
      </c>
      <c r="F5" s="15">
        <f t="shared" ref="F5:F68" si="6">SUM(B5:E5)</f>
        <v>60</v>
      </c>
      <c r="G5" s="194">
        <f>'[2]09'!H7</f>
        <v>0</v>
      </c>
      <c r="H5" s="195">
        <f>'[2]09'!I7</f>
        <v>28</v>
      </c>
      <c r="I5" s="195">
        <f>'[2]09'!J7</f>
        <v>0</v>
      </c>
      <c r="J5" s="195">
        <f>'[2]09'!K7</f>
        <v>0</v>
      </c>
      <c r="K5" s="15">
        <f t="shared" si="3"/>
        <v>28</v>
      </c>
      <c r="L5" s="18">
        <f>frq!C5</f>
        <v>1</v>
      </c>
      <c r="M5" s="124">
        <f t="shared" si="4"/>
        <v>-0.4</v>
      </c>
      <c r="N5" s="16">
        <f t="shared" si="0"/>
        <v>28</v>
      </c>
      <c r="O5" s="16">
        <f t="shared" si="1"/>
        <v>0</v>
      </c>
      <c r="P5" s="16">
        <f t="shared" si="2"/>
        <v>0</v>
      </c>
      <c r="Q5" s="17">
        <f t="shared" si="5"/>
        <v>27.6</v>
      </c>
      <c r="R5" s="18">
        <v>0.4</v>
      </c>
    </row>
    <row r="6" spans="1:18">
      <c r="A6" s="8" t="s">
        <v>48</v>
      </c>
      <c r="B6" s="194">
        <f>'[2]09'!B8</f>
        <v>0</v>
      </c>
      <c r="C6" s="195">
        <f>'[2]09'!C8</f>
        <v>60</v>
      </c>
      <c r="D6" s="195">
        <f>'[2]09'!D8</f>
        <v>0</v>
      </c>
      <c r="E6" s="195">
        <f>'[2]09'!E8</f>
        <v>0</v>
      </c>
      <c r="F6" s="15">
        <f t="shared" si="6"/>
        <v>60</v>
      </c>
      <c r="G6" s="194">
        <f>'[2]09'!H8</f>
        <v>0</v>
      </c>
      <c r="H6" s="195">
        <f>'[2]09'!I8</f>
        <v>28</v>
      </c>
      <c r="I6" s="195">
        <f>'[2]09'!J8</f>
        <v>0</v>
      </c>
      <c r="J6" s="195">
        <f>'[2]09'!K8</f>
        <v>0</v>
      </c>
      <c r="K6" s="15">
        <f t="shared" si="3"/>
        <v>28</v>
      </c>
      <c r="L6" s="18">
        <f>frq!C6</f>
        <v>1</v>
      </c>
      <c r="M6" s="124">
        <f t="shared" si="4"/>
        <v>-0.4</v>
      </c>
      <c r="N6" s="16">
        <f t="shared" si="0"/>
        <v>28</v>
      </c>
      <c r="O6" s="16">
        <f t="shared" si="1"/>
        <v>0</v>
      </c>
      <c r="P6" s="16">
        <f t="shared" si="2"/>
        <v>0</v>
      </c>
      <c r="Q6" s="17">
        <f t="shared" si="5"/>
        <v>27.6</v>
      </c>
      <c r="R6" s="18">
        <v>0.4</v>
      </c>
    </row>
    <row r="7" spans="1:18">
      <c r="A7" s="8" t="s">
        <v>49</v>
      </c>
      <c r="B7" s="194">
        <f>'[2]09'!B9</f>
        <v>0</v>
      </c>
      <c r="C7" s="195">
        <f>'[2]09'!C9</f>
        <v>60</v>
      </c>
      <c r="D7" s="195">
        <f>'[2]09'!D9</f>
        <v>0</v>
      </c>
      <c r="E7" s="195">
        <f>'[2]09'!E9</f>
        <v>0</v>
      </c>
      <c r="F7" s="15">
        <f t="shared" si="6"/>
        <v>60</v>
      </c>
      <c r="G7" s="194">
        <f>'[2]09'!H9</f>
        <v>0</v>
      </c>
      <c r="H7" s="195">
        <f>'[2]09'!I9</f>
        <v>28</v>
      </c>
      <c r="I7" s="195">
        <f>'[2]09'!J9</f>
        <v>0</v>
      </c>
      <c r="J7" s="195">
        <f>'[2]09'!K9</f>
        <v>0</v>
      </c>
      <c r="K7" s="15">
        <f t="shared" si="3"/>
        <v>28</v>
      </c>
      <c r="L7" s="18">
        <f>frq!C7</f>
        <v>1</v>
      </c>
      <c r="M7" s="124">
        <f t="shared" si="4"/>
        <v>-0.4</v>
      </c>
      <c r="N7" s="16">
        <f t="shared" si="0"/>
        <v>28</v>
      </c>
      <c r="O7" s="16">
        <f t="shared" si="1"/>
        <v>0</v>
      </c>
      <c r="P7" s="16">
        <f t="shared" si="2"/>
        <v>0</v>
      </c>
      <c r="Q7" s="17">
        <f t="shared" si="5"/>
        <v>27.6</v>
      </c>
      <c r="R7" s="18">
        <v>0.4</v>
      </c>
    </row>
    <row r="8" spans="1:18">
      <c r="A8" s="8" t="s">
        <v>50</v>
      </c>
      <c r="B8" s="194">
        <f>'[2]09'!B10</f>
        <v>0</v>
      </c>
      <c r="C8" s="195">
        <f>'[2]09'!C10</f>
        <v>60</v>
      </c>
      <c r="D8" s="195">
        <f>'[2]09'!D10</f>
        <v>0</v>
      </c>
      <c r="E8" s="195">
        <f>'[2]09'!E10</f>
        <v>0</v>
      </c>
      <c r="F8" s="15">
        <f t="shared" si="6"/>
        <v>60</v>
      </c>
      <c r="G8" s="194">
        <f>'[2]09'!H10</f>
        <v>0</v>
      </c>
      <c r="H8" s="195">
        <f>'[2]09'!I10</f>
        <v>28</v>
      </c>
      <c r="I8" s="195">
        <f>'[2]09'!J10</f>
        <v>0</v>
      </c>
      <c r="J8" s="195">
        <f>'[2]09'!K10</f>
        <v>0</v>
      </c>
      <c r="K8" s="15">
        <f t="shared" si="3"/>
        <v>28</v>
      </c>
      <c r="L8" s="18">
        <f>frq!C8</f>
        <v>1</v>
      </c>
      <c r="M8" s="124">
        <f t="shared" si="4"/>
        <v>-0.4</v>
      </c>
      <c r="N8" s="16">
        <f t="shared" si="0"/>
        <v>28</v>
      </c>
      <c r="O8" s="16">
        <f t="shared" si="1"/>
        <v>0</v>
      </c>
      <c r="P8" s="16">
        <f t="shared" si="2"/>
        <v>0</v>
      </c>
      <c r="Q8" s="17">
        <f t="shared" si="5"/>
        <v>27.6</v>
      </c>
      <c r="R8" s="18">
        <v>0.4</v>
      </c>
    </row>
    <row r="9" spans="1:18">
      <c r="A9" s="8" t="s">
        <v>51</v>
      </c>
      <c r="B9" s="194">
        <f>'[2]09'!B11</f>
        <v>0</v>
      </c>
      <c r="C9" s="195">
        <f>'[2]09'!C11</f>
        <v>60</v>
      </c>
      <c r="D9" s="195">
        <f>'[2]09'!D11</f>
        <v>0</v>
      </c>
      <c r="E9" s="195">
        <f>'[2]09'!E11</f>
        <v>0</v>
      </c>
      <c r="F9" s="15">
        <f t="shared" si="6"/>
        <v>60</v>
      </c>
      <c r="G9" s="194">
        <f>'[2]09'!H11</f>
        <v>0</v>
      </c>
      <c r="H9" s="195">
        <f>'[2]09'!I11</f>
        <v>28</v>
      </c>
      <c r="I9" s="195">
        <f>'[2]09'!J11</f>
        <v>0</v>
      </c>
      <c r="J9" s="195">
        <f>'[2]09'!K11</f>
        <v>0</v>
      </c>
      <c r="K9" s="15">
        <f t="shared" si="3"/>
        <v>28</v>
      </c>
      <c r="L9" s="18">
        <f>frq!C9</f>
        <v>1</v>
      </c>
      <c r="M9" s="124">
        <f t="shared" si="4"/>
        <v>-0.4</v>
      </c>
      <c r="N9" s="16">
        <f t="shared" si="0"/>
        <v>28</v>
      </c>
      <c r="O9" s="16">
        <f t="shared" si="1"/>
        <v>0</v>
      </c>
      <c r="P9" s="16">
        <f t="shared" si="2"/>
        <v>0</v>
      </c>
      <c r="Q9" s="17">
        <f t="shared" si="5"/>
        <v>27.6</v>
      </c>
      <c r="R9" s="18">
        <v>0.4</v>
      </c>
    </row>
    <row r="10" spans="1:18">
      <c r="A10" s="8" t="s">
        <v>52</v>
      </c>
      <c r="B10" s="194">
        <f>'[2]09'!B12</f>
        <v>0</v>
      </c>
      <c r="C10" s="195">
        <f>'[2]09'!C12</f>
        <v>60</v>
      </c>
      <c r="D10" s="195">
        <f>'[2]09'!D12</f>
        <v>0</v>
      </c>
      <c r="E10" s="195">
        <f>'[2]09'!E12</f>
        <v>0</v>
      </c>
      <c r="F10" s="15">
        <f t="shared" si="6"/>
        <v>60</v>
      </c>
      <c r="G10" s="194">
        <f>'[2]09'!H12</f>
        <v>0</v>
      </c>
      <c r="H10" s="195">
        <f>'[2]09'!I12</f>
        <v>28</v>
      </c>
      <c r="I10" s="195">
        <f>'[2]09'!J12</f>
        <v>0</v>
      </c>
      <c r="J10" s="195">
        <f>'[2]09'!K12</f>
        <v>0</v>
      </c>
      <c r="K10" s="15">
        <f t="shared" si="3"/>
        <v>28</v>
      </c>
      <c r="L10" s="18">
        <f>frq!C10</f>
        <v>1</v>
      </c>
      <c r="M10" s="124">
        <f t="shared" si="4"/>
        <v>-0.4</v>
      </c>
      <c r="N10" s="16">
        <f t="shared" si="0"/>
        <v>28</v>
      </c>
      <c r="O10" s="16">
        <f t="shared" si="1"/>
        <v>0</v>
      </c>
      <c r="P10" s="16">
        <f t="shared" si="2"/>
        <v>0</v>
      </c>
      <c r="Q10" s="17">
        <f t="shared" si="5"/>
        <v>27.6</v>
      </c>
      <c r="R10" s="18">
        <v>0.4</v>
      </c>
    </row>
    <row r="11" spans="1:18">
      <c r="A11" s="8" t="s">
        <v>53</v>
      </c>
      <c r="B11" s="194">
        <f>'[2]09'!B13</f>
        <v>0</v>
      </c>
      <c r="C11" s="195">
        <f>'[2]09'!C13</f>
        <v>60</v>
      </c>
      <c r="D11" s="195">
        <f>'[2]09'!D13</f>
        <v>0</v>
      </c>
      <c r="E11" s="195">
        <f>'[2]09'!E13</f>
        <v>0</v>
      </c>
      <c r="F11" s="15">
        <f t="shared" si="6"/>
        <v>60</v>
      </c>
      <c r="G11" s="194">
        <f>'[2]09'!H13</f>
        <v>0</v>
      </c>
      <c r="H11" s="195">
        <f>'[2]09'!I13</f>
        <v>28</v>
      </c>
      <c r="I11" s="195">
        <f>'[2]09'!J13</f>
        <v>0</v>
      </c>
      <c r="J11" s="195">
        <f>'[2]09'!K13</f>
        <v>0</v>
      </c>
      <c r="K11" s="15">
        <f t="shared" si="3"/>
        <v>28</v>
      </c>
      <c r="L11" s="18">
        <f>frq!C11</f>
        <v>1</v>
      </c>
      <c r="M11" s="124">
        <f t="shared" si="4"/>
        <v>-0.4</v>
      </c>
      <c r="N11" s="16">
        <f t="shared" si="0"/>
        <v>28</v>
      </c>
      <c r="O11" s="16">
        <f t="shared" si="1"/>
        <v>0</v>
      </c>
      <c r="P11" s="16">
        <f t="shared" si="2"/>
        <v>0</v>
      </c>
      <c r="Q11" s="17">
        <f t="shared" si="5"/>
        <v>27.6</v>
      </c>
      <c r="R11" s="18">
        <v>0.4</v>
      </c>
    </row>
    <row r="12" spans="1:18">
      <c r="A12" s="8" t="s">
        <v>54</v>
      </c>
      <c r="B12" s="194">
        <f>'[2]09'!B14</f>
        <v>0</v>
      </c>
      <c r="C12" s="195">
        <f>'[2]09'!C14</f>
        <v>60</v>
      </c>
      <c r="D12" s="195">
        <f>'[2]09'!D14</f>
        <v>0</v>
      </c>
      <c r="E12" s="195">
        <f>'[2]09'!E14</f>
        <v>0</v>
      </c>
      <c r="F12" s="15">
        <f t="shared" si="6"/>
        <v>60</v>
      </c>
      <c r="G12" s="194">
        <f>'[2]09'!H14</f>
        <v>0</v>
      </c>
      <c r="H12" s="195">
        <f>'[2]09'!I14</f>
        <v>28</v>
      </c>
      <c r="I12" s="195">
        <f>'[2]09'!J14</f>
        <v>0</v>
      </c>
      <c r="J12" s="195">
        <f>'[2]09'!K14</f>
        <v>0</v>
      </c>
      <c r="K12" s="15">
        <f t="shared" si="3"/>
        <v>28</v>
      </c>
      <c r="L12" s="18">
        <f>frq!C12</f>
        <v>1</v>
      </c>
      <c r="M12" s="124">
        <f t="shared" si="4"/>
        <v>-0.4</v>
      </c>
      <c r="N12" s="16">
        <f t="shared" si="0"/>
        <v>28</v>
      </c>
      <c r="O12" s="16">
        <f t="shared" si="1"/>
        <v>0</v>
      </c>
      <c r="P12" s="16">
        <f t="shared" si="2"/>
        <v>0</v>
      </c>
      <c r="Q12" s="17">
        <f t="shared" si="5"/>
        <v>27.6</v>
      </c>
      <c r="R12" s="18">
        <v>0.4</v>
      </c>
    </row>
    <row r="13" spans="1:18">
      <c r="A13" s="8" t="s">
        <v>55</v>
      </c>
      <c r="B13" s="194">
        <f>'[2]09'!B15</f>
        <v>0</v>
      </c>
      <c r="C13" s="195">
        <f>'[2]09'!C15</f>
        <v>60</v>
      </c>
      <c r="D13" s="195">
        <f>'[2]09'!D15</f>
        <v>0</v>
      </c>
      <c r="E13" s="195">
        <f>'[2]09'!E15</f>
        <v>0</v>
      </c>
      <c r="F13" s="15">
        <f t="shared" si="6"/>
        <v>60</v>
      </c>
      <c r="G13" s="194">
        <f>'[2]09'!H15</f>
        <v>0</v>
      </c>
      <c r="H13" s="195">
        <f>'[2]09'!I15</f>
        <v>28</v>
      </c>
      <c r="I13" s="195">
        <f>'[2]09'!J15</f>
        <v>0</v>
      </c>
      <c r="J13" s="195">
        <f>'[2]09'!K15</f>
        <v>0</v>
      </c>
      <c r="K13" s="15">
        <f t="shared" si="3"/>
        <v>28</v>
      </c>
      <c r="L13" s="18">
        <f>frq!C13</f>
        <v>1</v>
      </c>
      <c r="M13" s="124">
        <f t="shared" si="4"/>
        <v>-0.4</v>
      </c>
      <c r="N13" s="16">
        <f t="shared" si="0"/>
        <v>28</v>
      </c>
      <c r="O13" s="16">
        <f t="shared" si="1"/>
        <v>0</v>
      </c>
      <c r="P13" s="16">
        <f t="shared" si="2"/>
        <v>0</v>
      </c>
      <c r="Q13" s="17">
        <f t="shared" si="5"/>
        <v>27.6</v>
      </c>
      <c r="R13" s="18">
        <v>0.4</v>
      </c>
    </row>
    <row r="14" spans="1:18">
      <c r="A14" s="8" t="s">
        <v>56</v>
      </c>
      <c r="B14" s="194">
        <f>'[2]09'!B16</f>
        <v>0</v>
      </c>
      <c r="C14" s="195">
        <f>'[2]09'!C16</f>
        <v>60</v>
      </c>
      <c r="D14" s="195">
        <f>'[2]09'!D16</f>
        <v>0</v>
      </c>
      <c r="E14" s="195">
        <f>'[2]09'!E16</f>
        <v>0</v>
      </c>
      <c r="F14" s="15">
        <f t="shared" si="6"/>
        <v>60</v>
      </c>
      <c r="G14" s="194">
        <f>'[2]09'!H16</f>
        <v>0</v>
      </c>
      <c r="H14" s="195">
        <f>'[2]09'!I16</f>
        <v>28</v>
      </c>
      <c r="I14" s="195">
        <f>'[2]09'!J16</f>
        <v>0</v>
      </c>
      <c r="J14" s="195">
        <f>'[2]09'!K16</f>
        <v>0</v>
      </c>
      <c r="K14" s="15">
        <f t="shared" si="3"/>
        <v>28</v>
      </c>
      <c r="L14" s="18">
        <f>frq!C14</f>
        <v>1</v>
      </c>
      <c r="M14" s="124">
        <f t="shared" si="4"/>
        <v>-0.4</v>
      </c>
      <c r="N14" s="16">
        <f t="shared" si="0"/>
        <v>28</v>
      </c>
      <c r="O14" s="16">
        <f t="shared" si="1"/>
        <v>0</v>
      </c>
      <c r="P14" s="16">
        <f t="shared" si="2"/>
        <v>0</v>
      </c>
      <c r="Q14" s="17">
        <f t="shared" si="5"/>
        <v>27.6</v>
      </c>
      <c r="R14" s="18">
        <v>0.4</v>
      </c>
    </row>
    <row r="15" spans="1:18">
      <c r="A15" s="8" t="s">
        <v>57</v>
      </c>
      <c r="B15" s="194">
        <f>'[2]09'!B17</f>
        <v>0</v>
      </c>
      <c r="C15" s="195">
        <f>'[2]09'!C17</f>
        <v>60</v>
      </c>
      <c r="D15" s="195">
        <f>'[2]09'!D17</f>
        <v>0</v>
      </c>
      <c r="E15" s="195">
        <f>'[2]09'!E17</f>
        <v>0</v>
      </c>
      <c r="F15" s="15">
        <f t="shared" si="6"/>
        <v>60</v>
      </c>
      <c r="G15" s="194">
        <f>'[2]09'!H17</f>
        <v>0</v>
      </c>
      <c r="H15" s="195">
        <f>'[2]09'!I17</f>
        <v>28</v>
      </c>
      <c r="I15" s="195">
        <f>'[2]09'!J17</f>
        <v>0</v>
      </c>
      <c r="J15" s="195">
        <f>'[2]09'!K17</f>
        <v>0</v>
      </c>
      <c r="K15" s="15">
        <f t="shared" si="3"/>
        <v>28</v>
      </c>
      <c r="L15" s="18">
        <f>frq!C15</f>
        <v>1</v>
      </c>
      <c r="M15" s="124">
        <f t="shared" si="4"/>
        <v>-0.4</v>
      </c>
      <c r="N15" s="16">
        <f t="shared" si="0"/>
        <v>28</v>
      </c>
      <c r="O15" s="16">
        <f t="shared" si="1"/>
        <v>0</v>
      </c>
      <c r="P15" s="16">
        <f t="shared" si="2"/>
        <v>0</v>
      </c>
      <c r="Q15" s="17">
        <f t="shared" si="5"/>
        <v>27.6</v>
      </c>
      <c r="R15" s="18">
        <v>0.4</v>
      </c>
    </row>
    <row r="16" spans="1:18">
      <c r="A16" s="8" t="s">
        <v>58</v>
      </c>
      <c r="B16" s="194">
        <f>'[2]09'!B18</f>
        <v>0</v>
      </c>
      <c r="C16" s="195">
        <f>'[2]09'!C18</f>
        <v>60</v>
      </c>
      <c r="D16" s="195">
        <f>'[2]09'!D18</f>
        <v>0</v>
      </c>
      <c r="E16" s="195">
        <f>'[2]09'!E18</f>
        <v>0</v>
      </c>
      <c r="F16" s="15">
        <f t="shared" si="6"/>
        <v>60</v>
      </c>
      <c r="G16" s="194">
        <f>'[2]09'!H18</f>
        <v>0</v>
      </c>
      <c r="H16" s="195">
        <f>'[2]09'!I18</f>
        <v>28</v>
      </c>
      <c r="I16" s="195">
        <f>'[2]09'!J18</f>
        <v>0</v>
      </c>
      <c r="J16" s="195">
        <f>'[2]09'!K18</f>
        <v>0</v>
      </c>
      <c r="K16" s="15">
        <f t="shared" si="3"/>
        <v>28</v>
      </c>
      <c r="L16" s="18">
        <f>frq!C16</f>
        <v>1</v>
      </c>
      <c r="M16" s="124">
        <f t="shared" si="4"/>
        <v>-0.4</v>
      </c>
      <c r="N16" s="16">
        <f t="shared" si="0"/>
        <v>28</v>
      </c>
      <c r="O16" s="16">
        <f t="shared" si="1"/>
        <v>0</v>
      </c>
      <c r="P16" s="16">
        <f t="shared" si="2"/>
        <v>0</v>
      </c>
      <c r="Q16" s="17">
        <f t="shared" si="5"/>
        <v>27.6</v>
      </c>
      <c r="R16" s="18">
        <v>0.4</v>
      </c>
    </row>
    <row r="17" spans="1:18">
      <c r="A17" s="8" t="s">
        <v>59</v>
      </c>
      <c r="B17" s="194">
        <f>'[2]09'!B19</f>
        <v>0</v>
      </c>
      <c r="C17" s="195">
        <f>'[2]09'!C19</f>
        <v>60</v>
      </c>
      <c r="D17" s="195">
        <f>'[2]09'!D19</f>
        <v>0</v>
      </c>
      <c r="E17" s="195">
        <f>'[2]09'!E19</f>
        <v>0</v>
      </c>
      <c r="F17" s="15">
        <f t="shared" si="6"/>
        <v>60</v>
      </c>
      <c r="G17" s="194">
        <f>'[2]09'!H19</f>
        <v>0</v>
      </c>
      <c r="H17" s="195">
        <f>'[2]09'!I19</f>
        <v>28</v>
      </c>
      <c r="I17" s="195">
        <f>'[2]09'!J19</f>
        <v>0</v>
      </c>
      <c r="J17" s="195">
        <f>'[2]09'!K19</f>
        <v>0</v>
      </c>
      <c r="K17" s="15">
        <f t="shared" si="3"/>
        <v>28</v>
      </c>
      <c r="L17" s="18">
        <f>frq!C17</f>
        <v>1</v>
      </c>
      <c r="M17" s="124">
        <f t="shared" si="4"/>
        <v>-0.4</v>
      </c>
      <c r="N17" s="16">
        <f t="shared" si="0"/>
        <v>28</v>
      </c>
      <c r="O17" s="16">
        <f t="shared" si="1"/>
        <v>0</v>
      </c>
      <c r="P17" s="16">
        <f t="shared" si="2"/>
        <v>0</v>
      </c>
      <c r="Q17" s="17">
        <f t="shared" si="5"/>
        <v>27.6</v>
      </c>
      <c r="R17" s="18">
        <v>0.4</v>
      </c>
    </row>
    <row r="18" spans="1:18">
      <c r="A18" s="8" t="s">
        <v>60</v>
      </c>
      <c r="B18" s="194">
        <f>'[2]09'!B20</f>
        <v>0</v>
      </c>
      <c r="C18" s="195">
        <f>'[2]09'!C20</f>
        <v>60</v>
      </c>
      <c r="D18" s="195">
        <f>'[2]09'!D20</f>
        <v>0</v>
      </c>
      <c r="E18" s="195">
        <f>'[2]09'!E20</f>
        <v>0</v>
      </c>
      <c r="F18" s="15">
        <f t="shared" si="6"/>
        <v>60</v>
      </c>
      <c r="G18" s="194">
        <f>'[2]09'!H20</f>
        <v>0</v>
      </c>
      <c r="H18" s="195">
        <f>'[2]09'!I20</f>
        <v>28</v>
      </c>
      <c r="I18" s="195">
        <f>'[2]09'!J20</f>
        <v>0</v>
      </c>
      <c r="J18" s="195">
        <f>'[2]09'!K20</f>
        <v>0</v>
      </c>
      <c r="K18" s="15">
        <f t="shared" si="3"/>
        <v>28</v>
      </c>
      <c r="L18" s="18">
        <f>frq!C18</f>
        <v>1</v>
      </c>
      <c r="M18" s="124">
        <f t="shared" si="4"/>
        <v>-0.4</v>
      </c>
      <c r="N18" s="16">
        <f t="shared" si="0"/>
        <v>28</v>
      </c>
      <c r="O18" s="16">
        <f t="shared" si="1"/>
        <v>0</v>
      </c>
      <c r="P18" s="16">
        <f t="shared" si="2"/>
        <v>0</v>
      </c>
      <c r="Q18" s="17">
        <f t="shared" si="5"/>
        <v>27.6</v>
      </c>
      <c r="R18" s="18">
        <v>0.4</v>
      </c>
    </row>
    <row r="19" spans="1:18">
      <c r="A19" s="8" t="s">
        <v>61</v>
      </c>
      <c r="B19" s="194">
        <f>'[2]09'!B21</f>
        <v>0</v>
      </c>
      <c r="C19" s="195">
        <f>'[2]09'!C21</f>
        <v>60</v>
      </c>
      <c r="D19" s="195">
        <f>'[2]09'!D21</f>
        <v>0</v>
      </c>
      <c r="E19" s="195">
        <f>'[2]09'!E21</f>
        <v>0</v>
      </c>
      <c r="F19" s="15">
        <f t="shared" si="6"/>
        <v>60</v>
      </c>
      <c r="G19" s="194">
        <f>'[2]09'!H21</f>
        <v>0</v>
      </c>
      <c r="H19" s="195">
        <f>'[2]09'!I21</f>
        <v>28</v>
      </c>
      <c r="I19" s="195">
        <f>'[2]09'!J21</f>
        <v>0</v>
      </c>
      <c r="J19" s="195">
        <f>'[2]09'!K21</f>
        <v>0</v>
      </c>
      <c r="K19" s="15">
        <f t="shared" si="3"/>
        <v>28</v>
      </c>
      <c r="L19" s="18">
        <f>frq!C19</f>
        <v>1</v>
      </c>
      <c r="M19" s="124">
        <f t="shared" si="4"/>
        <v>-0.4</v>
      </c>
      <c r="N19" s="16">
        <f t="shared" si="0"/>
        <v>28</v>
      </c>
      <c r="O19" s="16">
        <f t="shared" si="1"/>
        <v>0</v>
      </c>
      <c r="P19" s="16">
        <f t="shared" si="2"/>
        <v>0</v>
      </c>
      <c r="Q19" s="17">
        <f t="shared" si="5"/>
        <v>27.6</v>
      </c>
      <c r="R19" s="18">
        <v>0.4</v>
      </c>
    </row>
    <row r="20" spans="1:18">
      <c r="A20" s="8" t="s">
        <v>62</v>
      </c>
      <c r="B20" s="194">
        <f>'[2]09'!B22</f>
        <v>0</v>
      </c>
      <c r="C20" s="195">
        <f>'[2]09'!C22</f>
        <v>60</v>
      </c>
      <c r="D20" s="195">
        <f>'[2]09'!D22</f>
        <v>0</v>
      </c>
      <c r="E20" s="195">
        <f>'[2]09'!E22</f>
        <v>0</v>
      </c>
      <c r="F20" s="15">
        <f t="shared" si="6"/>
        <v>60</v>
      </c>
      <c r="G20" s="194">
        <f>'[2]09'!H22</f>
        <v>0</v>
      </c>
      <c r="H20" s="195">
        <f>'[2]09'!I22</f>
        <v>28</v>
      </c>
      <c r="I20" s="195">
        <f>'[2]09'!J22</f>
        <v>0</v>
      </c>
      <c r="J20" s="195">
        <f>'[2]09'!K22</f>
        <v>0</v>
      </c>
      <c r="K20" s="15">
        <f t="shared" si="3"/>
        <v>28</v>
      </c>
      <c r="L20" s="18">
        <f>frq!C20</f>
        <v>1</v>
      </c>
      <c r="M20" s="124">
        <f t="shared" si="4"/>
        <v>-0.4</v>
      </c>
      <c r="N20" s="16">
        <f t="shared" si="0"/>
        <v>28</v>
      </c>
      <c r="O20" s="16">
        <f t="shared" si="1"/>
        <v>0</v>
      </c>
      <c r="P20" s="16">
        <f t="shared" si="2"/>
        <v>0</v>
      </c>
      <c r="Q20" s="17">
        <f t="shared" si="5"/>
        <v>27.6</v>
      </c>
      <c r="R20" s="18">
        <v>0.4</v>
      </c>
    </row>
    <row r="21" spans="1:18">
      <c r="A21" s="8" t="s">
        <v>63</v>
      </c>
      <c r="B21" s="194">
        <f>'[2]09'!B23</f>
        <v>0</v>
      </c>
      <c r="C21" s="195">
        <f>'[2]09'!C23</f>
        <v>60</v>
      </c>
      <c r="D21" s="195">
        <f>'[2]09'!D23</f>
        <v>0</v>
      </c>
      <c r="E21" s="195">
        <f>'[2]09'!E23</f>
        <v>0</v>
      </c>
      <c r="F21" s="15">
        <f t="shared" si="6"/>
        <v>60</v>
      </c>
      <c r="G21" s="194">
        <f>'[2]09'!H23</f>
        <v>0</v>
      </c>
      <c r="H21" s="195">
        <f>'[2]09'!I23</f>
        <v>28</v>
      </c>
      <c r="I21" s="195">
        <f>'[2]09'!J23</f>
        <v>0</v>
      </c>
      <c r="J21" s="195">
        <f>'[2]09'!K23</f>
        <v>0</v>
      </c>
      <c r="K21" s="15">
        <f t="shared" si="3"/>
        <v>28</v>
      </c>
      <c r="L21" s="18">
        <f>frq!C21</f>
        <v>1</v>
      </c>
      <c r="M21" s="124">
        <f t="shared" si="4"/>
        <v>-0.4</v>
      </c>
      <c r="N21" s="16">
        <f t="shared" si="0"/>
        <v>28</v>
      </c>
      <c r="O21" s="16">
        <f t="shared" si="1"/>
        <v>0</v>
      </c>
      <c r="P21" s="16">
        <f t="shared" si="2"/>
        <v>0</v>
      </c>
      <c r="Q21" s="17">
        <f t="shared" si="5"/>
        <v>27.6</v>
      </c>
      <c r="R21" s="18">
        <v>0.4</v>
      </c>
    </row>
    <row r="22" spans="1:18">
      <c r="A22" s="8" t="s">
        <v>64</v>
      </c>
      <c r="B22" s="194">
        <f>'[2]09'!B24</f>
        <v>0</v>
      </c>
      <c r="C22" s="195">
        <f>'[2]09'!C24</f>
        <v>60</v>
      </c>
      <c r="D22" s="195">
        <f>'[2]09'!D24</f>
        <v>0</v>
      </c>
      <c r="E22" s="195">
        <f>'[2]09'!E24</f>
        <v>0</v>
      </c>
      <c r="F22" s="15">
        <f t="shared" si="6"/>
        <v>60</v>
      </c>
      <c r="G22" s="194">
        <f>'[2]09'!H24</f>
        <v>0</v>
      </c>
      <c r="H22" s="195">
        <f>'[2]09'!I24</f>
        <v>28</v>
      </c>
      <c r="I22" s="195">
        <f>'[2]09'!J24</f>
        <v>0</v>
      </c>
      <c r="J22" s="195">
        <f>'[2]09'!K24</f>
        <v>0</v>
      </c>
      <c r="K22" s="15">
        <f t="shared" si="3"/>
        <v>28</v>
      </c>
      <c r="L22" s="18">
        <f>frq!C22</f>
        <v>1</v>
      </c>
      <c r="M22" s="124">
        <f t="shared" si="4"/>
        <v>-0.4</v>
      </c>
      <c r="N22" s="16">
        <f t="shared" si="0"/>
        <v>28</v>
      </c>
      <c r="O22" s="16">
        <f t="shared" si="1"/>
        <v>0</v>
      </c>
      <c r="P22" s="16">
        <f t="shared" si="2"/>
        <v>0</v>
      </c>
      <c r="Q22" s="17">
        <f t="shared" si="5"/>
        <v>27.6</v>
      </c>
      <c r="R22" s="18">
        <v>0.4</v>
      </c>
    </row>
    <row r="23" spans="1:18">
      <c r="A23" s="8" t="s">
        <v>65</v>
      </c>
      <c r="B23" s="194">
        <f>'[2]09'!B25</f>
        <v>0</v>
      </c>
      <c r="C23" s="195">
        <f>'[2]09'!C25</f>
        <v>60</v>
      </c>
      <c r="D23" s="195">
        <f>'[2]09'!D25</f>
        <v>0</v>
      </c>
      <c r="E23" s="195">
        <f>'[2]09'!E25</f>
        <v>0</v>
      </c>
      <c r="F23" s="15">
        <f t="shared" si="6"/>
        <v>60</v>
      </c>
      <c r="G23" s="194">
        <f>'[2]09'!H25</f>
        <v>0</v>
      </c>
      <c r="H23" s="195">
        <f>'[2]09'!I25</f>
        <v>28</v>
      </c>
      <c r="I23" s="195">
        <f>'[2]09'!J25</f>
        <v>0</v>
      </c>
      <c r="J23" s="195">
        <f>'[2]09'!K25</f>
        <v>0</v>
      </c>
      <c r="K23" s="15">
        <f t="shared" si="3"/>
        <v>28</v>
      </c>
      <c r="L23" s="18">
        <f>frq!C23</f>
        <v>1</v>
      </c>
      <c r="M23" s="124">
        <f t="shared" si="4"/>
        <v>-0.4</v>
      </c>
      <c r="N23" s="16">
        <f t="shared" si="0"/>
        <v>28</v>
      </c>
      <c r="O23" s="16">
        <f t="shared" si="1"/>
        <v>0</v>
      </c>
      <c r="P23" s="16">
        <f t="shared" si="2"/>
        <v>0</v>
      </c>
      <c r="Q23" s="17">
        <f t="shared" si="5"/>
        <v>27.6</v>
      </c>
      <c r="R23" s="18">
        <v>0.4</v>
      </c>
    </row>
    <row r="24" spans="1:18">
      <c r="A24" s="8" t="s">
        <v>66</v>
      </c>
      <c r="B24" s="194">
        <f>'[2]09'!B26</f>
        <v>0</v>
      </c>
      <c r="C24" s="195">
        <f>'[2]09'!C26</f>
        <v>60</v>
      </c>
      <c r="D24" s="195">
        <f>'[2]09'!D26</f>
        <v>0</v>
      </c>
      <c r="E24" s="195">
        <f>'[2]09'!E26</f>
        <v>0</v>
      </c>
      <c r="F24" s="15">
        <f t="shared" si="6"/>
        <v>60</v>
      </c>
      <c r="G24" s="194">
        <f>'[2]09'!H26</f>
        <v>0</v>
      </c>
      <c r="H24" s="195">
        <f>'[2]09'!I26</f>
        <v>28</v>
      </c>
      <c r="I24" s="195">
        <f>'[2]09'!J26</f>
        <v>0</v>
      </c>
      <c r="J24" s="195">
        <f>'[2]09'!K26</f>
        <v>0</v>
      </c>
      <c r="K24" s="15">
        <f t="shared" si="3"/>
        <v>28</v>
      </c>
      <c r="L24" s="18">
        <f>frq!C24</f>
        <v>1</v>
      </c>
      <c r="M24" s="124">
        <f t="shared" si="4"/>
        <v>-0.4</v>
      </c>
      <c r="N24" s="16">
        <f t="shared" si="0"/>
        <v>28</v>
      </c>
      <c r="O24" s="16">
        <f t="shared" si="1"/>
        <v>0</v>
      </c>
      <c r="P24" s="16">
        <f t="shared" si="2"/>
        <v>0</v>
      </c>
      <c r="Q24" s="17">
        <f t="shared" si="5"/>
        <v>27.6</v>
      </c>
      <c r="R24" s="18">
        <v>0.4</v>
      </c>
    </row>
    <row r="25" spans="1:18">
      <c r="A25" s="8" t="s">
        <v>67</v>
      </c>
      <c r="B25" s="194">
        <f>'[2]09'!B27</f>
        <v>0</v>
      </c>
      <c r="C25" s="195">
        <f>'[2]09'!C27</f>
        <v>60</v>
      </c>
      <c r="D25" s="195">
        <f>'[2]09'!D27</f>
        <v>0</v>
      </c>
      <c r="E25" s="195">
        <f>'[2]09'!E27</f>
        <v>0</v>
      </c>
      <c r="F25" s="15">
        <f t="shared" si="6"/>
        <v>60</v>
      </c>
      <c r="G25" s="194">
        <f>'[2]09'!H27</f>
        <v>0</v>
      </c>
      <c r="H25" s="195">
        <f>'[2]09'!I27</f>
        <v>28</v>
      </c>
      <c r="I25" s="195">
        <f>'[2]09'!J27</f>
        <v>0</v>
      </c>
      <c r="J25" s="195">
        <f>'[2]09'!K27</f>
        <v>0</v>
      </c>
      <c r="K25" s="15">
        <f t="shared" si="3"/>
        <v>28</v>
      </c>
      <c r="L25" s="18">
        <f>frq!C25</f>
        <v>1</v>
      </c>
      <c r="M25" s="124">
        <f t="shared" si="4"/>
        <v>-0.4</v>
      </c>
      <c r="N25" s="16">
        <f t="shared" si="0"/>
        <v>28</v>
      </c>
      <c r="O25" s="16">
        <f t="shared" si="1"/>
        <v>0</v>
      </c>
      <c r="P25" s="16">
        <f t="shared" si="2"/>
        <v>0</v>
      </c>
      <c r="Q25" s="17">
        <f t="shared" si="5"/>
        <v>27.6</v>
      </c>
      <c r="R25" s="18">
        <v>0.4</v>
      </c>
    </row>
    <row r="26" spans="1:18">
      <c r="A26" s="8" t="s">
        <v>68</v>
      </c>
      <c r="B26" s="194">
        <f>'[2]09'!B28</f>
        <v>0</v>
      </c>
      <c r="C26" s="195">
        <f>'[2]09'!C28</f>
        <v>60</v>
      </c>
      <c r="D26" s="195">
        <f>'[2]09'!D28</f>
        <v>0</v>
      </c>
      <c r="E26" s="195">
        <f>'[2]09'!E28</f>
        <v>0</v>
      </c>
      <c r="F26" s="15">
        <f t="shared" si="6"/>
        <v>60</v>
      </c>
      <c r="G26" s="194">
        <f>'[2]09'!H28</f>
        <v>0</v>
      </c>
      <c r="H26" s="195">
        <f>'[2]09'!I28</f>
        <v>28</v>
      </c>
      <c r="I26" s="195">
        <f>'[2]09'!J28</f>
        <v>0</v>
      </c>
      <c r="J26" s="195">
        <f>'[2]09'!K28</f>
        <v>0</v>
      </c>
      <c r="K26" s="15">
        <f t="shared" si="3"/>
        <v>28</v>
      </c>
      <c r="L26" s="18">
        <f>frq!C26</f>
        <v>1</v>
      </c>
      <c r="M26" s="124">
        <f t="shared" si="4"/>
        <v>-0.4</v>
      </c>
      <c r="N26" s="16">
        <f t="shared" si="0"/>
        <v>28</v>
      </c>
      <c r="O26" s="16">
        <f t="shared" si="1"/>
        <v>0</v>
      </c>
      <c r="P26" s="16">
        <f t="shared" si="2"/>
        <v>0</v>
      </c>
      <c r="Q26" s="17">
        <f t="shared" si="5"/>
        <v>27.6</v>
      </c>
      <c r="R26" s="18">
        <v>0.4</v>
      </c>
    </row>
    <row r="27" spans="1:18">
      <c r="A27" s="8" t="s">
        <v>69</v>
      </c>
      <c r="B27" s="194">
        <f>'[2]09'!B29</f>
        <v>0</v>
      </c>
      <c r="C27" s="195">
        <f>'[2]09'!C29</f>
        <v>60</v>
      </c>
      <c r="D27" s="195">
        <f>'[2]09'!D29</f>
        <v>0</v>
      </c>
      <c r="E27" s="195">
        <f>'[2]09'!E29</f>
        <v>0</v>
      </c>
      <c r="F27" s="15">
        <f t="shared" si="6"/>
        <v>60</v>
      </c>
      <c r="G27" s="194">
        <f>'[2]09'!H29</f>
        <v>0</v>
      </c>
      <c r="H27" s="195">
        <f>'[2]09'!I29</f>
        <v>28</v>
      </c>
      <c r="I27" s="195">
        <f>'[2]09'!J29</f>
        <v>0</v>
      </c>
      <c r="J27" s="195">
        <f>'[2]09'!K29</f>
        <v>0</v>
      </c>
      <c r="K27" s="15">
        <f t="shared" si="3"/>
        <v>28</v>
      </c>
      <c r="L27" s="18">
        <f>frq!C27</f>
        <v>1</v>
      </c>
      <c r="M27" s="124">
        <f t="shared" si="4"/>
        <v>-0.4</v>
      </c>
      <c r="N27" s="16">
        <f t="shared" si="0"/>
        <v>28</v>
      </c>
      <c r="O27" s="16">
        <f t="shared" si="1"/>
        <v>0</v>
      </c>
      <c r="P27" s="16">
        <f t="shared" si="2"/>
        <v>0</v>
      </c>
      <c r="Q27" s="17">
        <f t="shared" si="5"/>
        <v>27.6</v>
      </c>
      <c r="R27" s="18">
        <v>0.4</v>
      </c>
    </row>
    <row r="28" spans="1:18">
      <c r="A28" s="8" t="s">
        <v>70</v>
      </c>
      <c r="B28" s="194">
        <f>'[2]09'!B30</f>
        <v>0</v>
      </c>
      <c r="C28" s="195">
        <f>'[2]09'!C30</f>
        <v>60</v>
      </c>
      <c r="D28" s="195">
        <f>'[2]09'!D30</f>
        <v>0</v>
      </c>
      <c r="E28" s="195">
        <f>'[2]09'!E30</f>
        <v>0</v>
      </c>
      <c r="F28" s="15">
        <f t="shared" si="6"/>
        <v>60</v>
      </c>
      <c r="G28" s="194">
        <f>'[2]09'!H30</f>
        <v>0</v>
      </c>
      <c r="H28" s="195">
        <f>'[2]09'!I30</f>
        <v>28</v>
      </c>
      <c r="I28" s="195">
        <f>'[2]09'!J30</f>
        <v>0</v>
      </c>
      <c r="J28" s="195">
        <f>'[2]09'!K30</f>
        <v>0</v>
      </c>
      <c r="K28" s="15">
        <f t="shared" si="3"/>
        <v>28</v>
      </c>
      <c r="L28" s="18">
        <f>frq!C28</f>
        <v>1</v>
      </c>
      <c r="M28" s="124">
        <f t="shared" si="4"/>
        <v>-0.4</v>
      </c>
      <c r="N28" s="16">
        <f t="shared" si="0"/>
        <v>28</v>
      </c>
      <c r="O28" s="16">
        <f t="shared" si="1"/>
        <v>0</v>
      </c>
      <c r="P28" s="16">
        <f t="shared" si="2"/>
        <v>0</v>
      </c>
      <c r="Q28" s="17">
        <f t="shared" si="5"/>
        <v>27.6</v>
      </c>
      <c r="R28" s="18">
        <v>0.4</v>
      </c>
    </row>
    <row r="29" spans="1:18">
      <c r="A29" s="8" t="s">
        <v>71</v>
      </c>
      <c r="B29" s="194">
        <f>'[2]09'!B31</f>
        <v>0</v>
      </c>
      <c r="C29" s="195">
        <f>'[2]09'!C31</f>
        <v>60</v>
      </c>
      <c r="D29" s="195">
        <f>'[2]09'!D31</f>
        <v>0</v>
      </c>
      <c r="E29" s="195">
        <f>'[2]09'!E31</f>
        <v>0</v>
      </c>
      <c r="F29" s="15">
        <f t="shared" si="6"/>
        <v>60</v>
      </c>
      <c r="G29" s="194">
        <f>'[2]09'!H31</f>
        <v>0</v>
      </c>
      <c r="H29" s="195">
        <f>'[2]09'!I31</f>
        <v>28</v>
      </c>
      <c r="I29" s="195">
        <f>'[2]09'!J31</f>
        <v>0</v>
      </c>
      <c r="J29" s="195">
        <f>'[2]09'!K31</f>
        <v>0</v>
      </c>
      <c r="K29" s="15">
        <f t="shared" si="3"/>
        <v>28</v>
      </c>
      <c r="L29" s="18">
        <f>frq!C29</f>
        <v>1</v>
      </c>
      <c r="M29" s="124">
        <f t="shared" si="4"/>
        <v>-0.4</v>
      </c>
      <c r="N29" s="16">
        <f t="shared" si="0"/>
        <v>28</v>
      </c>
      <c r="O29" s="16">
        <f t="shared" si="1"/>
        <v>0</v>
      </c>
      <c r="P29" s="16">
        <f t="shared" si="2"/>
        <v>0</v>
      </c>
      <c r="Q29" s="17">
        <f t="shared" si="5"/>
        <v>27.6</v>
      </c>
      <c r="R29" s="18">
        <v>0.4</v>
      </c>
    </row>
    <row r="30" spans="1:18">
      <c r="A30" s="8" t="s">
        <v>72</v>
      </c>
      <c r="B30" s="194">
        <f>'[2]09'!B32</f>
        <v>0</v>
      </c>
      <c r="C30" s="195">
        <f>'[2]09'!C32</f>
        <v>60</v>
      </c>
      <c r="D30" s="195">
        <f>'[2]09'!D32</f>
        <v>0</v>
      </c>
      <c r="E30" s="195">
        <f>'[2]09'!E32</f>
        <v>0</v>
      </c>
      <c r="F30" s="15">
        <f t="shared" si="6"/>
        <v>60</v>
      </c>
      <c r="G30" s="194">
        <f>'[2]09'!H32</f>
        <v>0</v>
      </c>
      <c r="H30" s="195">
        <f>'[2]09'!I32</f>
        <v>28</v>
      </c>
      <c r="I30" s="195">
        <f>'[2]09'!J32</f>
        <v>0</v>
      </c>
      <c r="J30" s="195">
        <f>'[2]09'!K32</f>
        <v>0</v>
      </c>
      <c r="K30" s="15">
        <f t="shared" si="3"/>
        <v>28</v>
      </c>
      <c r="L30" s="18">
        <f>frq!C30</f>
        <v>1</v>
      </c>
      <c r="M30" s="124">
        <f t="shared" si="4"/>
        <v>-0.4</v>
      </c>
      <c r="N30" s="16">
        <f t="shared" si="0"/>
        <v>28</v>
      </c>
      <c r="O30" s="16">
        <f t="shared" si="1"/>
        <v>0</v>
      </c>
      <c r="P30" s="16">
        <f t="shared" si="2"/>
        <v>0</v>
      </c>
      <c r="Q30" s="17">
        <f t="shared" si="5"/>
        <v>27.6</v>
      </c>
      <c r="R30" s="18">
        <v>0.4</v>
      </c>
    </row>
    <row r="31" spans="1:18">
      <c r="A31" s="8" t="s">
        <v>73</v>
      </c>
      <c r="B31" s="194">
        <f>'[2]09'!B33</f>
        <v>0</v>
      </c>
      <c r="C31" s="195">
        <f>'[2]09'!C33</f>
        <v>60</v>
      </c>
      <c r="D31" s="195">
        <f>'[2]09'!D33</f>
        <v>0</v>
      </c>
      <c r="E31" s="195">
        <f>'[2]09'!E33</f>
        <v>0</v>
      </c>
      <c r="F31" s="15">
        <f t="shared" si="6"/>
        <v>60</v>
      </c>
      <c r="G31" s="194">
        <f>'[2]09'!H33</f>
        <v>0</v>
      </c>
      <c r="H31" s="195">
        <f>'[2]09'!I33</f>
        <v>28</v>
      </c>
      <c r="I31" s="195">
        <f>'[2]09'!J33</f>
        <v>0</v>
      </c>
      <c r="J31" s="195">
        <f>'[2]09'!K33</f>
        <v>0</v>
      </c>
      <c r="K31" s="15">
        <f t="shared" si="3"/>
        <v>28</v>
      </c>
      <c r="L31" s="18">
        <f>frq!C31</f>
        <v>1</v>
      </c>
      <c r="M31" s="124">
        <f t="shared" si="4"/>
        <v>-0.4</v>
      </c>
      <c r="N31" s="16">
        <f t="shared" si="0"/>
        <v>28</v>
      </c>
      <c r="O31" s="16">
        <f t="shared" si="1"/>
        <v>0</v>
      </c>
      <c r="P31" s="16">
        <f t="shared" si="2"/>
        <v>0</v>
      </c>
      <c r="Q31" s="17">
        <f t="shared" si="5"/>
        <v>27.6</v>
      </c>
      <c r="R31" s="18">
        <v>0.4</v>
      </c>
    </row>
    <row r="32" spans="1:18">
      <c r="A32" s="8" t="s">
        <v>74</v>
      </c>
      <c r="B32" s="194">
        <f>'[2]09'!B34</f>
        <v>0</v>
      </c>
      <c r="C32" s="195">
        <f>'[2]09'!C34</f>
        <v>60</v>
      </c>
      <c r="D32" s="195">
        <f>'[2]09'!D34</f>
        <v>0</v>
      </c>
      <c r="E32" s="195">
        <f>'[2]09'!E34</f>
        <v>0</v>
      </c>
      <c r="F32" s="15">
        <f t="shared" si="6"/>
        <v>60</v>
      </c>
      <c r="G32" s="194">
        <f>'[2]09'!H34</f>
        <v>0</v>
      </c>
      <c r="H32" s="195">
        <f>'[2]09'!I34</f>
        <v>29</v>
      </c>
      <c r="I32" s="195">
        <f>'[2]09'!J34</f>
        <v>0</v>
      </c>
      <c r="J32" s="195">
        <f>'[2]09'!K34</f>
        <v>0</v>
      </c>
      <c r="K32" s="15">
        <f t="shared" si="3"/>
        <v>29</v>
      </c>
      <c r="L32" s="18">
        <f>frq!C32</f>
        <v>1</v>
      </c>
      <c r="M32" s="124">
        <f t="shared" si="4"/>
        <v>-0.4</v>
      </c>
      <c r="N32" s="16">
        <f t="shared" si="0"/>
        <v>29</v>
      </c>
      <c r="O32" s="16">
        <f t="shared" si="1"/>
        <v>0</v>
      </c>
      <c r="P32" s="16">
        <f t="shared" si="2"/>
        <v>0</v>
      </c>
      <c r="Q32" s="17">
        <f t="shared" si="5"/>
        <v>28.6</v>
      </c>
      <c r="R32" s="18">
        <v>0.4</v>
      </c>
    </row>
    <row r="33" spans="1:18">
      <c r="A33" s="8" t="s">
        <v>75</v>
      </c>
      <c r="B33" s="194">
        <f>'[2]09'!B35</f>
        <v>0</v>
      </c>
      <c r="C33" s="195">
        <f>'[2]09'!C35</f>
        <v>60</v>
      </c>
      <c r="D33" s="195">
        <f>'[2]09'!D35</f>
        <v>0</v>
      </c>
      <c r="E33" s="195">
        <f>'[2]09'!E35</f>
        <v>0</v>
      </c>
      <c r="F33" s="15">
        <f t="shared" si="6"/>
        <v>60</v>
      </c>
      <c r="G33" s="194">
        <f>'[2]09'!H35</f>
        <v>0</v>
      </c>
      <c r="H33" s="195">
        <f>'[2]09'!I35</f>
        <v>29</v>
      </c>
      <c r="I33" s="195">
        <f>'[2]09'!J35</f>
        <v>0</v>
      </c>
      <c r="J33" s="195">
        <f>'[2]09'!K35</f>
        <v>0</v>
      </c>
      <c r="K33" s="15">
        <f t="shared" si="3"/>
        <v>29</v>
      </c>
      <c r="L33" s="18">
        <f>frq!C33</f>
        <v>1</v>
      </c>
      <c r="M33" s="124">
        <f t="shared" si="4"/>
        <v>-0.4</v>
      </c>
      <c r="N33" s="16">
        <f t="shared" si="0"/>
        <v>29</v>
      </c>
      <c r="O33" s="16">
        <f t="shared" si="1"/>
        <v>0</v>
      </c>
      <c r="P33" s="16">
        <f t="shared" si="2"/>
        <v>0</v>
      </c>
      <c r="Q33" s="17">
        <f t="shared" si="5"/>
        <v>28.6</v>
      </c>
      <c r="R33" s="18">
        <v>0.4</v>
      </c>
    </row>
    <row r="34" spans="1:18">
      <c r="A34" s="8" t="s">
        <v>76</v>
      </c>
      <c r="B34" s="194">
        <f>'[2]09'!B36</f>
        <v>0</v>
      </c>
      <c r="C34" s="195">
        <f>'[2]09'!C36</f>
        <v>60</v>
      </c>
      <c r="D34" s="195">
        <f>'[2]09'!D36</f>
        <v>0</v>
      </c>
      <c r="E34" s="195">
        <f>'[2]09'!E36</f>
        <v>0</v>
      </c>
      <c r="F34" s="15">
        <f t="shared" si="6"/>
        <v>60</v>
      </c>
      <c r="G34" s="194">
        <f>'[2]09'!H36</f>
        <v>0</v>
      </c>
      <c r="H34" s="195">
        <f>'[2]09'!I36</f>
        <v>29</v>
      </c>
      <c r="I34" s="195">
        <f>'[2]09'!J36</f>
        <v>0</v>
      </c>
      <c r="J34" s="195">
        <f>'[2]09'!K36</f>
        <v>0</v>
      </c>
      <c r="K34" s="15">
        <f t="shared" si="3"/>
        <v>29</v>
      </c>
      <c r="L34" s="18">
        <f>frq!C34</f>
        <v>1</v>
      </c>
      <c r="M34" s="124">
        <f t="shared" si="4"/>
        <v>-0.4</v>
      </c>
      <c r="N34" s="16">
        <f t="shared" si="0"/>
        <v>29</v>
      </c>
      <c r="O34" s="16">
        <f t="shared" si="1"/>
        <v>0</v>
      </c>
      <c r="P34" s="16">
        <f t="shared" si="2"/>
        <v>0</v>
      </c>
      <c r="Q34" s="17">
        <f t="shared" si="5"/>
        <v>28.6</v>
      </c>
      <c r="R34" s="18">
        <v>0.4</v>
      </c>
    </row>
    <row r="35" spans="1:18">
      <c r="A35" s="8" t="s">
        <v>77</v>
      </c>
      <c r="B35" s="194">
        <f>'[2]09'!B37</f>
        <v>0</v>
      </c>
      <c r="C35" s="195">
        <f>'[2]09'!C37</f>
        <v>60</v>
      </c>
      <c r="D35" s="195">
        <f>'[2]09'!D37</f>
        <v>0</v>
      </c>
      <c r="E35" s="195">
        <f>'[2]09'!E37</f>
        <v>0</v>
      </c>
      <c r="F35" s="15">
        <f t="shared" si="6"/>
        <v>60</v>
      </c>
      <c r="G35" s="194">
        <f>'[2]09'!H37</f>
        <v>0</v>
      </c>
      <c r="H35" s="195">
        <f>'[2]09'!I37</f>
        <v>29</v>
      </c>
      <c r="I35" s="195">
        <f>'[2]09'!J37</f>
        <v>0</v>
      </c>
      <c r="J35" s="195">
        <f>'[2]09'!K37</f>
        <v>0</v>
      </c>
      <c r="K35" s="15">
        <f t="shared" si="3"/>
        <v>29</v>
      </c>
      <c r="L35" s="18">
        <f>frq!C35</f>
        <v>1</v>
      </c>
      <c r="M35" s="124">
        <f t="shared" si="4"/>
        <v>-0.4</v>
      </c>
      <c r="N35" s="16">
        <f t="shared" ref="N35:N66" si="7">IF($L35=1,H35,IF(AND($L35=0.985,H35&gt;0.985*C35),C35*0.985,IF(AND($L35=0.965,H35&gt;0.965*C35),0.965*C35,H35)))</f>
        <v>29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28.6</v>
      </c>
      <c r="R35" s="18">
        <v>0.4</v>
      </c>
    </row>
    <row r="36" spans="1:18">
      <c r="A36" s="8" t="s">
        <v>78</v>
      </c>
      <c r="B36" s="194">
        <f>'[2]09'!B38</f>
        <v>0</v>
      </c>
      <c r="C36" s="195">
        <f>'[2]09'!C38</f>
        <v>60</v>
      </c>
      <c r="D36" s="195">
        <f>'[2]09'!D38</f>
        <v>0</v>
      </c>
      <c r="E36" s="195">
        <f>'[2]09'!E38</f>
        <v>0</v>
      </c>
      <c r="F36" s="15">
        <f t="shared" si="6"/>
        <v>60</v>
      </c>
      <c r="G36" s="194">
        <f>'[2]09'!H38</f>
        <v>0</v>
      </c>
      <c r="H36" s="195">
        <f>'[2]09'!I38</f>
        <v>29</v>
      </c>
      <c r="I36" s="195">
        <f>'[2]09'!J38</f>
        <v>0</v>
      </c>
      <c r="J36" s="195">
        <f>'[2]09'!K38</f>
        <v>0</v>
      </c>
      <c r="K36" s="15">
        <f t="shared" si="3"/>
        <v>29</v>
      </c>
      <c r="L36" s="18">
        <f>frq!C36</f>
        <v>1</v>
      </c>
      <c r="M36" s="124">
        <f t="shared" si="4"/>
        <v>-0.4</v>
      </c>
      <c r="N36" s="16">
        <f t="shared" si="7"/>
        <v>29</v>
      </c>
      <c r="O36" s="16">
        <f t="shared" si="8"/>
        <v>0</v>
      </c>
      <c r="P36" s="16">
        <f t="shared" si="9"/>
        <v>0</v>
      </c>
      <c r="Q36" s="17">
        <f t="shared" si="5"/>
        <v>28.6</v>
      </c>
      <c r="R36" s="18">
        <v>0.4</v>
      </c>
    </row>
    <row r="37" spans="1:18">
      <c r="A37" s="8" t="s">
        <v>79</v>
      </c>
      <c r="B37" s="194">
        <f>'[2]09'!B39</f>
        <v>0</v>
      </c>
      <c r="C37" s="195">
        <f>'[2]09'!C39</f>
        <v>60</v>
      </c>
      <c r="D37" s="195">
        <f>'[2]09'!D39</f>
        <v>0</v>
      </c>
      <c r="E37" s="195">
        <f>'[2]09'!E39</f>
        <v>0</v>
      </c>
      <c r="F37" s="15">
        <f t="shared" si="6"/>
        <v>60</v>
      </c>
      <c r="G37" s="194">
        <f>'[2]09'!H39</f>
        <v>0</v>
      </c>
      <c r="H37" s="195">
        <f>'[2]09'!I39</f>
        <v>29</v>
      </c>
      <c r="I37" s="195">
        <f>'[2]09'!J39</f>
        <v>0</v>
      </c>
      <c r="J37" s="195">
        <f>'[2]09'!K39</f>
        <v>0</v>
      </c>
      <c r="K37" s="15">
        <f t="shared" si="3"/>
        <v>29</v>
      </c>
      <c r="L37" s="18">
        <f>frq!C37</f>
        <v>1</v>
      </c>
      <c r="M37" s="124">
        <f t="shared" si="4"/>
        <v>-0.4</v>
      </c>
      <c r="N37" s="16">
        <f t="shared" si="7"/>
        <v>29</v>
      </c>
      <c r="O37" s="16">
        <f t="shared" si="8"/>
        <v>0</v>
      </c>
      <c r="P37" s="16">
        <f t="shared" si="9"/>
        <v>0</v>
      </c>
      <c r="Q37" s="17">
        <f t="shared" si="5"/>
        <v>28.6</v>
      </c>
      <c r="R37" s="18">
        <v>0.4</v>
      </c>
    </row>
    <row r="38" spans="1:18">
      <c r="A38" s="8" t="s">
        <v>80</v>
      </c>
      <c r="B38" s="194">
        <f>'[2]09'!B40</f>
        <v>0</v>
      </c>
      <c r="C38" s="195">
        <f>'[2]09'!C40</f>
        <v>60</v>
      </c>
      <c r="D38" s="195">
        <f>'[2]09'!D40</f>
        <v>0</v>
      </c>
      <c r="E38" s="195">
        <f>'[2]09'!E40</f>
        <v>0</v>
      </c>
      <c r="F38" s="15">
        <f t="shared" si="6"/>
        <v>60</v>
      </c>
      <c r="G38" s="194">
        <f>'[2]09'!H40</f>
        <v>0</v>
      </c>
      <c r="H38" s="195">
        <f>'[2]09'!I40</f>
        <v>29</v>
      </c>
      <c r="I38" s="195">
        <f>'[2]09'!J40</f>
        <v>0</v>
      </c>
      <c r="J38" s="195">
        <f>'[2]09'!K40</f>
        <v>0</v>
      </c>
      <c r="K38" s="15">
        <f t="shared" si="3"/>
        <v>29</v>
      </c>
      <c r="L38" s="18">
        <f>frq!C38</f>
        <v>1</v>
      </c>
      <c r="M38" s="124">
        <f t="shared" si="4"/>
        <v>-0.4</v>
      </c>
      <c r="N38" s="16">
        <f t="shared" si="7"/>
        <v>29</v>
      </c>
      <c r="O38" s="16">
        <f t="shared" si="8"/>
        <v>0</v>
      </c>
      <c r="P38" s="16">
        <f t="shared" si="9"/>
        <v>0</v>
      </c>
      <c r="Q38" s="17">
        <f t="shared" si="5"/>
        <v>28.6</v>
      </c>
      <c r="R38" s="18">
        <v>0.4</v>
      </c>
    </row>
    <row r="39" spans="1:18">
      <c r="A39" s="8" t="s">
        <v>81</v>
      </c>
      <c r="B39" s="194">
        <f>'[2]09'!B41</f>
        <v>0</v>
      </c>
      <c r="C39" s="195">
        <f>'[2]09'!C41</f>
        <v>60</v>
      </c>
      <c r="D39" s="195">
        <f>'[2]09'!D41</f>
        <v>0</v>
      </c>
      <c r="E39" s="195">
        <f>'[2]09'!E41</f>
        <v>0</v>
      </c>
      <c r="F39" s="15">
        <f t="shared" si="6"/>
        <v>60</v>
      </c>
      <c r="G39" s="194">
        <f>'[2]09'!H41</f>
        <v>0</v>
      </c>
      <c r="H39" s="195">
        <f>'[2]09'!I41</f>
        <v>29</v>
      </c>
      <c r="I39" s="195">
        <f>'[2]09'!J41</f>
        <v>0</v>
      </c>
      <c r="J39" s="195">
        <f>'[2]09'!K41</f>
        <v>0</v>
      </c>
      <c r="K39" s="15">
        <f t="shared" si="3"/>
        <v>29</v>
      </c>
      <c r="L39" s="18">
        <f>frq!C39</f>
        <v>1</v>
      </c>
      <c r="M39" s="124">
        <f t="shared" si="4"/>
        <v>-0.4</v>
      </c>
      <c r="N39" s="16">
        <f t="shared" si="7"/>
        <v>29</v>
      </c>
      <c r="O39" s="16">
        <f t="shared" si="8"/>
        <v>0</v>
      </c>
      <c r="P39" s="16">
        <f t="shared" si="9"/>
        <v>0</v>
      </c>
      <c r="Q39" s="17">
        <f t="shared" si="5"/>
        <v>28.6</v>
      </c>
      <c r="R39" s="18">
        <v>0.4</v>
      </c>
    </row>
    <row r="40" spans="1:18">
      <c r="A40" s="8" t="s">
        <v>82</v>
      </c>
      <c r="B40" s="194">
        <f>'[2]09'!B42</f>
        <v>0</v>
      </c>
      <c r="C40" s="195">
        <f>'[2]09'!C42</f>
        <v>60</v>
      </c>
      <c r="D40" s="195">
        <f>'[2]09'!D42</f>
        <v>0</v>
      </c>
      <c r="E40" s="195">
        <f>'[2]09'!E42</f>
        <v>0</v>
      </c>
      <c r="F40" s="15">
        <f t="shared" si="6"/>
        <v>60</v>
      </c>
      <c r="G40" s="194">
        <f>'[2]09'!H42</f>
        <v>0</v>
      </c>
      <c r="H40" s="195">
        <f>'[2]09'!I42</f>
        <v>29</v>
      </c>
      <c r="I40" s="195">
        <f>'[2]09'!J42</f>
        <v>0</v>
      </c>
      <c r="J40" s="195">
        <f>'[2]09'!K42</f>
        <v>0</v>
      </c>
      <c r="K40" s="15">
        <f t="shared" si="3"/>
        <v>29</v>
      </c>
      <c r="L40" s="18">
        <f>frq!C40</f>
        <v>1</v>
      </c>
      <c r="M40" s="124">
        <f t="shared" si="4"/>
        <v>-0.4</v>
      </c>
      <c r="N40" s="16">
        <f t="shared" si="7"/>
        <v>29</v>
      </c>
      <c r="O40" s="16">
        <f t="shared" si="8"/>
        <v>0</v>
      </c>
      <c r="P40" s="16">
        <f t="shared" si="9"/>
        <v>0</v>
      </c>
      <c r="Q40" s="17">
        <f t="shared" si="5"/>
        <v>28.6</v>
      </c>
      <c r="R40" s="18">
        <v>0.4</v>
      </c>
    </row>
    <row r="41" spans="1:18">
      <c r="A41" s="8" t="s">
        <v>83</v>
      </c>
      <c r="B41" s="194">
        <f>'[2]09'!B43</f>
        <v>0</v>
      </c>
      <c r="C41" s="195">
        <f>'[2]09'!C43</f>
        <v>60</v>
      </c>
      <c r="D41" s="195">
        <f>'[2]09'!D43</f>
        <v>0</v>
      </c>
      <c r="E41" s="195">
        <f>'[2]09'!E43</f>
        <v>0</v>
      </c>
      <c r="F41" s="15">
        <f t="shared" si="6"/>
        <v>60</v>
      </c>
      <c r="G41" s="194">
        <f>'[2]09'!H43</f>
        <v>0</v>
      </c>
      <c r="H41" s="195">
        <f>'[2]09'!I43</f>
        <v>29</v>
      </c>
      <c r="I41" s="195">
        <f>'[2]09'!J43</f>
        <v>0</v>
      </c>
      <c r="J41" s="195">
        <f>'[2]09'!K43</f>
        <v>0</v>
      </c>
      <c r="K41" s="15">
        <f t="shared" si="3"/>
        <v>29</v>
      </c>
      <c r="L41" s="18">
        <f>frq!C41</f>
        <v>1</v>
      </c>
      <c r="M41" s="124">
        <f t="shared" si="4"/>
        <v>-0.4</v>
      </c>
      <c r="N41" s="16">
        <f t="shared" si="7"/>
        <v>29</v>
      </c>
      <c r="O41" s="16">
        <f t="shared" si="8"/>
        <v>0</v>
      </c>
      <c r="P41" s="16">
        <f t="shared" si="9"/>
        <v>0</v>
      </c>
      <c r="Q41" s="17">
        <f t="shared" si="5"/>
        <v>28.6</v>
      </c>
      <c r="R41" s="18">
        <v>0.4</v>
      </c>
    </row>
    <row r="42" spans="1:18">
      <c r="A42" s="8" t="s">
        <v>84</v>
      </c>
      <c r="B42" s="194">
        <f>'[2]09'!B44</f>
        <v>0</v>
      </c>
      <c r="C42" s="195">
        <f>'[2]09'!C44</f>
        <v>60</v>
      </c>
      <c r="D42" s="195">
        <f>'[2]09'!D44</f>
        <v>0</v>
      </c>
      <c r="E42" s="195">
        <f>'[2]09'!E44</f>
        <v>0</v>
      </c>
      <c r="F42" s="15">
        <f t="shared" si="6"/>
        <v>60</v>
      </c>
      <c r="G42" s="194">
        <f>'[2]09'!H44</f>
        <v>0</v>
      </c>
      <c r="H42" s="195">
        <f>'[2]09'!I44</f>
        <v>29</v>
      </c>
      <c r="I42" s="195">
        <f>'[2]09'!J44</f>
        <v>0</v>
      </c>
      <c r="J42" s="195">
        <f>'[2]09'!K44</f>
        <v>0</v>
      </c>
      <c r="K42" s="15">
        <f t="shared" si="3"/>
        <v>29</v>
      </c>
      <c r="L42" s="18">
        <f>frq!C42</f>
        <v>1</v>
      </c>
      <c r="M42" s="124">
        <f t="shared" si="4"/>
        <v>-0.4</v>
      </c>
      <c r="N42" s="16">
        <f t="shared" si="7"/>
        <v>29</v>
      </c>
      <c r="O42" s="16">
        <f t="shared" si="8"/>
        <v>0</v>
      </c>
      <c r="P42" s="16">
        <f t="shared" si="9"/>
        <v>0</v>
      </c>
      <c r="Q42" s="17">
        <f t="shared" si="5"/>
        <v>28.6</v>
      </c>
      <c r="R42" s="18">
        <v>0.4</v>
      </c>
    </row>
    <row r="43" spans="1:18">
      <c r="A43" s="8" t="s">
        <v>85</v>
      </c>
      <c r="B43" s="194">
        <f>'[2]09'!B45</f>
        <v>0</v>
      </c>
      <c r="C43" s="195">
        <f>'[2]09'!C45</f>
        <v>60</v>
      </c>
      <c r="D43" s="195">
        <f>'[2]09'!D45</f>
        <v>0</v>
      </c>
      <c r="E43" s="195">
        <f>'[2]09'!E45</f>
        <v>0</v>
      </c>
      <c r="F43" s="15">
        <f t="shared" si="6"/>
        <v>60</v>
      </c>
      <c r="G43" s="194">
        <f>'[2]09'!H45</f>
        <v>0</v>
      </c>
      <c r="H43" s="195">
        <f>'[2]09'!I45</f>
        <v>29</v>
      </c>
      <c r="I43" s="195">
        <f>'[2]09'!J45</f>
        <v>0</v>
      </c>
      <c r="J43" s="195">
        <f>'[2]09'!K45</f>
        <v>0</v>
      </c>
      <c r="K43" s="15">
        <f t="shared" si="3"/>
        <v>29</v>
      </c>
      <c r="L43" s="18">
        <f>frq!C43</f>
        <v>1</v>
      </c>
      <c r="M43" s="124">
        <f t="shared" si="4"/>
        <v>-0.4</v>
      </c>
      <c r="N43" s="16">
        <f t="shared" si="7"/>
        <v>29</v>
      </c>
      <c r="O43" s="16">
        <f t="shared" si="8"/>
        <v>0</v>
      </c>
      <c r="P43" s="16">
        <f t="shared" si="9"/>
        <v>0</v>
      </c>
      <c r="Q43" s="17">
        <f t="shared" si="5"/>
        <v>28.6</v>
      </c>
      <c r="R43" s="18">
        <v>0.4</v>
      </c>
    </row>
    <row r="44" spans="1:18">
      <c r="A44" s="8" t="s">
        <v>86</v>
      </c>
      <c r="B44" s="194">
        <f>'[2]09'!B46</f>
        <v>0</v>
      </c>
      <c r="C44" s="195">
        <f>'[2]09'!C46</f>
        <v>60</v>
      </c>
      <c r="D44" s="195">
        <f>'[2]09'!D46</f>
        <v>0</v>
      </c>
      <c r="E44" s="195">
        <f>'[2]09'!E46</f>
        <v>0</v>
      </c>
      <c r="F44" s="15">
        <f t="shared" si="6"/>
        <v>60</v>
      </c>
      <c r="G44" s="194">
        <f>'[2]09'!H46</f>
        <v>0</v>
      </c>
      <c r="H44" s="195">
        <f>'[2]09'!I46</f>
        <v>29</v>
      </c>
      <c r="I44" s="195">
        <f>'[2]09'!J46</f>
        <v>0</v>
      </c>
      <c r="J44" s="195">
        <f>'[2]09'!K46</f>
        <v>0</v>
      </c>
      <c r="K44" s="15">
        <f t="shared" si="3"/>
        <v>29</v>
      </c>
      <c r="L44" s="18">
        <f>frq!C44</f>
        <v>1</v>
      </c>
      <c r="M44" s="124">
        <f t="shared" si="4"/>
        <v>-0.4</v>
      </c>
      <c r="N44" s="16">
        <f t="shared" si="7"/>
        <v>29</v>
      </c>
      <c r="O44" s="16">
        <f t="shared" si="8"/>
        <v>0</v>
      </c>
      <c r="P44" s="16">
        <f t="shared" si="9"/>
        <v>0</v>
      </c>
      <c r="Q44" s="17">
        <f t="shared" si="5"/>
        <v>28.6</v>
      </c>
      <c r="R44" s="18">
        <v>0.4</v>
      </c>
    </row>
    <row r="45" spans="1:18">
      <c r="A45" s="8" t="s">
        <v>87</v>
      </c>
      <c r="B45" s="194">
        <f>'[2]09'!B47</f>
        <v>0</v>
      </c>
      <c r="C45" s="195">
        <f>'[2]09'!C47</f>
        <v>60</v>
      </c>
      <c r="D45" s="195">
        <f>'[2]09'!D47</f>
        <v>0</v>
      </c>
      <c r="E45" s="195">
        <f>'[2]09'!E47</f>
        <v>0</v>
      </c>
      <c r="F45" s="15">
        <f t="shared" si="6"/>
        <v>60</v>
      </c>
      <c r="G45" s="194">
        <f>'[2]09'!H47</f>
        <v>0</v>
      </c>
      <c r="H45" s="195">
        <f>'[2]09'!I47</f>
        <v>29</v>
      </c>
      <c r="I45" s="195">
        <f>'[2]09'!J47</f>
        <v>0</v>
      </c>
      <c r="J45" s="195">
        <f>'[2]09'!K47</f>
        <v>0</v>
      </c>
      <c r="K45" s="15">
        <f t="shared" si="3"/>
        <v>29</v>
      </c>
      <c r="L45" s="18">
        <f>frq!C45</f>
        <v>1</v>
      </c>
      <c r="M45" s="124">
        <f t="shared" si="4"/>
        <v>-0.4</v>
      </c>
      <c r="N45" s="16">
        <f t="shared" si="7"/>
        <v>29</v>
      </c>
      <c r="O45" s="16">
        <f t="shared" si="8"/>
        <v>0</v>
      </c>
      <c r="P45" s="16">
        <f t="shared" si="9"/>
        <v>0</v>
      </c>
      <c r="Q45" s="17">
        <f t="shared" si="5"/>
        <v>28.6</v>
      </c>
      <c r="R45" s="18">
        <v>0.4</v>
      </c>
    </row>
    <row r="46" spans="1:18">
      <c r="A46" s="8" t="s">
        <v>88</v>
      </c>
      <c r="B46" s="194">
        <f>'[2]09'!B48</f>
        <v>0</v>
      </c>
      <c r="C46" s="195">
        <f>'[2]09'!C48</f>
        <v>60</v>
      </c>
      <c r="D46" s="195">
        <f>'[2]09'!D48</f>
        <v>0</v>
      </c>
      <c r="E46" s="195">
        <f>'[2]09'!E48</f>
        <v>0</v>
      </c>
      <c r="F46" s="15">
        <f t="shared" si="6"/>
        <v>60</v>
      </c>
      <c r="G46" s="194">
        <f>'[2]09'!H48</f>
        <v>0</v>
      </c>
      <c r="H46" s="195">
        <f>'[2]09'!I48</f>
        <v>29</v>
      </c>
      <c r="I46" s="195">
        <f>'[2]09'!J48</f>
        <v>0</v>
      </c>
      <c r="J46" s="195">
        <f>'[2]09'!K48</f>
        <v>0</v>
      </c>
      <c r="K46" s="15">
        <f t="shared" si="3"/>
        <v>29</v>
      </c>
      <c r="L46" s="18">
        <f>frq!C46</f>
        <v>1</v>
      </c>
      <c r="M46" s="124">
        <f t="shared" si="4"/>
        <v>-0.4</v>
      </c>
      <c r="N46" s="16">
        <f t="shared" si="7"/>
        <v>29</v>
      </c>
      <c r="O46" s="16">
        <f t="shared" si="8"/>
        <v>0</v>
      </c>
      <c r="P46" s="16">
        <f t="shared" si="9"/>
        <v>0</v>
      </c>
      <c r="Q46" s="17">
        <f t="shared" si="5"/>
        <v>28.6</v>
      </c>
      <c r="R46" s="18">
        <v>0.4</v>
      </c>
    </row>
    <row r="47" spans="1:18">
      <c r="A47" s="8" t="s">
        <v>89</v>
      </c>
      <c r="B47" s="194">
        <f>'[2]09'!B49</f>
        <v>0</v>
      </c>
      <c r="C47" s="195">
        <f>'[2]09'!C49</f>
        <v>60</v>
      </c>
      <c r="D47" s="195">
        <f>'[2]09'!D49</f>
        <v>0</v>
      </c>
      <c r="E47" s="195">
        <f>'[2]09'!E49</f>
        <v>0</v>
      </c>
      <c r="F47" s="15">
        <f t="shared" si="6"/>
        <v>60</v>
      </c>
      <c r="G47" s="194">
        <f>'[2]09'!H49</f>
        <v>0</v>
      </c>
      <c r="H47" s="195">
        <f>'[2]09'!I49</f>
        <v>29</v>
      </c>
      <c r="I47" s="195">
        <f>'[2]09'!J49</f>
        <v>0</v>
      </c>
      <c r="J47" s="195">
        <f>'[2]09'!K49</f>
        <v>0</v>
      </c>
      <c r="K47" s="15">
        <f t="shared" si="3"/>
        <v>29</v>
      </c>
      <c r="L47" s="18">
        <f>frq!C47</f>
        <v>1</v>
      </c>
      <c r="M47" s="124">
        <f t="shared" si="4"/>
        <v>-0.4</v>
      </c>
      <c r="N47" s="16">
        <f t="shared" si="7"/>
        <v>29</v>
      </c>
      <c r="O47" s="16">
        <f t="shared" si="8"/>
        <v>0</v>
      </c>
      <c r="P47" s="16">
        <f t="shared" si="9"/>
        <v>0</v>
      </c>
      <c r="Q47" s="17">
        <f t="shared" si="5"/>
        <v>28.6</v>
      </c>
      <c r="R47" s="18">
        <v>0.4</v>
      </c>
    </row>
    <row r="48" spans="1:18">
      <c r="A48" s="8" t="s">
        <v>90</v>
      </c>
      <c r="B48" s="194">
        <f>'[2]09'!B50</f>
        <v>0</v>
      </c>
      <c r="C48" s="195">
        <f>'[2]09'!C50</f>
        <v>60</v>
      </c>
      <c r="D48" s="195">
        <f>'[2]09'!D50</f>
        <v>0</v>
      </c>
      <c r="E48" s="195">
        <f>'[2]09'!E50</f>
        <v>0</v>
      </c>
      <c r="F48" s="15">
        <f t="shared" si="6"/>
        <v>60</v>
      </c>
      <c r="G48" s="194">
        <f>'[2]09'!H50</f>
        <v>0</v>
      </c>
      <c r="H48" s="195">
        <f>'[2]09'!I50</f>
        <v>29</v>
      </c>
      <c r="I48" s="195">
        <f>'[2]09'!J50</f>
        <v>0</v>
      </c>
      <c r="J48" s="195">
        <f>'[2]09'!K50</f>
        <v>0</v>
      </c>
      <c r="K48" s="15">
        <f t="shared" si="3"/>
        <v>29</v>
      </c>
      <c r="L48" s="18">
        <f>frq!C48</f>
        <v>1</v>
      </c>
      <c r="M48" s="124">
        <f t="shared" si="4"/>
        <v>-0.4</v>
      </c>
      <c r="N48" s="16">
        <f t="shared" si="7"/>
        <v>29</v>
      </c>
      <c r="O48" s="16">
        <f t="shared" si="8"/>
        <v>0</v>
      </c>
      <c r="P48" s="16">
        <f t="shared" si="9"/>
        <v>0</v>
      </c>
      <c r="Q48" s="17">
        <f t="shared" si="5"/>
        <v>28.6</v>
      </c>
      <c r="R48" s="18">
        <v>0.4</v>
      </c>
    </row>
    <row r="49" spans="1:18">
      <c r="A49" s="8" t="s">
        <v>91</v>
      </c>
      <c r="B49" s="194">
        <f>'[2]09'!B51</f>
        <v>0</v>
      </c>
      <c r="C49" s="195">
        <f>'[2]09'!C51</f>
        <v>60</v>
      </c>
      <c r="D49" s="195">
        <f>'[2]09'!D51</f>
        <v>0</v>
      </c>
      <c r="E49" s="195">
        <f>'[2]09'!E51</f>
        <v>0</v>
      </c>
      <c r="F49" s="15">
        <f t="shared" si="6"/>
        <v>60</v>
      </c>
      <c r="G49" s="194">
        <f>'[2]09'!H51</f>
        <v>0</v>
      </c>
      <c r="H49" s="195">
        <f>'[2]09'!I51</f>
        <v>29</v>
      </c>
      <c r="I49" s="195">
        <f>'[2]09'!J51</f>
        <v>0</v>
      </c>
      <c r="J49" s="195">
        <f>'[2]09'!K51</f>
        <v>0</v>
      </c>
      <c r="K49" s="15">
        <f t="shared" si="3"/>
        <v>29</v>
      </c>
      <c r="L49" s="18">
        <f>frq!C49</f>
        <v>1</v>
      </c>
      <c r="M49" s="124">
        <f t="shared" si="4"/>
        <v>-0.4</v>
      </c>
      <c r="N49" s="16">
        <f t="shared" si="7"/>
        <v>29</v>
      </c>
      <c r="O49" s="16">
        <f t="shared" si="8"/>
        <v>0</v>
      </c>
      <c r="P49" s="16">
        <f t="shared" si="9"/>
        <v>0</v>
      </c>
      <c r="Q49" s="17">
        <f t="shared" si="5"/>
        <v>28.6</v>
      </c>
      <c r="R49" s="18">
        <v>0.4</v>
      </c>
    </row>
    <row r="50" spans="1:18">
      <c r="A50" s="8" t="s">
        <v>92</v>
      </c>
      <c r="B50" s="194">
        <f>'[2]09'!B52</f>
        <v>0</v>
      </c>
      <c r="C50" s="195">
        <f>'[2]09'!C52</f>
        <v>60</v>
      </c>
      <c r="D50" s="195">
        <f>'[2]09'!D52</f>
        <v>0</v>
      </c>
      <c r="E50" s="195">
        <f>'[2]09'!E52</f>
        <v>0</v>
      </c>
      <c r="F50" s="15">
        <f t="shared" si="6"/>
        <v>60</v>
      </c>
      <c r="G50" s="194">
        <f>'[2]09'!H52</f>
        <v>0</v>
      </c>
      <c r="H50" s="195">
        <f>'[2]09'!I52</f>
        <v>29</v>
      </c>
      <c r="I50" s="195">
        <f>'[2]09'!J52</f>
        <v>0</v>
      </c>
      <c r="J50" s="195">
        <f>'[2]09'!K52</f>
        <v>0</v>
      </c>
      <c r="K50" s="15">
        <f t="shared" si="3"/>
        <v>29</v>
      </c>
      <c r="L50" s="18">
        <f>frq!C50</f>
        <v>1</v>
      </c>
      <c r="M50" s="124">
        <f t="shared" si="4"/>
        <v>-0.4</v>
      </c>
      <c r="N50" s="16">
        <f t="shared" si="7"/>
        <v>29</v>
      </c>
      <c r="O50" s="16">
        <f t="shared" si="8"/>
        <v>0</v>
      </c>
      <c r="P50" s="16">
        <f t="shared" si="9"/>
        <v>0</v>
      </c>
      <c r="Q50" s="17">
        <f t="shared" si="5"/>
        <v>28.6</v>
      </c>
      <c r="R50" s="18">
        <v>0.4</v>
      </c>
    </row>
    <row r="51" spans="1:18">
      <c r="A51" s="8" t="s">
        <v>93</v>
      </c>
      <c r="B51" s="194">
        <f>'[2]09'!B53</f>
        <v>0</v>
      </c>
      <c r="C51" s="195">
        <f>'[2]09'!C53</f>
        <v>60</v>
      </c>
      <c r="D51" s="195">
        <f>'[2]09'!D53</f>
        <v>0</v>
      </c>
      <c r="E51" s="195">
        <f>'[2]09'!E53</f>
        <v>0</v>
      </c>
      <c r="F51" s="15">
        <f t="shared" si="6"/>
        <v>60</v>
      </c>
      <c r="G51" s="194">
        <f>'[2]09'!H53</f>
        <v>0</v>
      </c>
      <c r="H51" s="195">
        <f>'[2]09'!I53</f>
        <v>29</v>
      </c>
      <c r="I51" s="195">
        <f>'[2]09'!J53</f>
        <v>0</v>
      </c>
      <c r="J51" s="195">
        <f>'[2]09'!K53</f>
        <v>0</v>
      </c>
      <c r="K51" s="15">
        <f t="shared" si="3"/>
        <v>29</v>
      </c>
      <c r="L51" s="18">
        <f>frq!C51</f>
        <v>1</v>
      </c>
      <c r="M51" s="124">
        <f t="shared" si="4"/>
        <v>-0.4</v>
      </c>
      <c r="N51" s="16">
        <f t="shared" si="7"/>
        <v>29</v>
      </c>
      <c r="O51" s="16">
        <f t="shared" si="8"/>
        <v>0</v>
      </c>
      <c r="P51" s="16">
        <f t="shared" si="9"/>
        <v>0</v>
      </c>
      <c r="Q51" s="17">
        <f t="shared" si="5"/>
        <v>28.6</v>
      </c>
      <c r="R51" s="18">
        <v>0.4</v>
      </c>
    </row>
    <row r="52" spans="1:18">
      <c r="A52" s="8" t="s">
        <v>94</v>
      </c>
      <c r="B52" s="194">
        <f>'[2]09'!B54</f>
        <v>0</v>
      </c>
      <c r="C52" s="195">
        <f>'[2]09'!C54</f>
        <v>60</v>
      </c>
      <c r="D52" s="195">
        <f>'[2]09'!D54</f>
        <v>0</v>
      </c>
      <c r="E52" s="195">
        <f>'[2]09'!E54</f>
        <v>0</v>
      </c>
      <c r="F52" s="15">
        <f t="shared" si="6"/>
        <v>60</v>
      </c>
      <c r="G52" s="194">
        <f>'[2]09'!H54</f>
        <v>0</v>
      </c>
      <c r="H52" s="195">
        <f>'[2]09'!I54</f>
        <v>29</v>
      </c>
      <c r="I52" s="195">
        <f>'[2]09'!J54</f>
        <v>0</v>
      </c>
      <c r="J52" s="195">
        <f>'[2]09'!K54</f>
        <v>0</v>
      </c>
      <c r="K52" s="15">
        <f t="shared" si="3"/>
        <v>29</v>
      </c>
      <c r="L52" s="18">
        <f>frq!C52</f>
        <v>1</v>
      </c>
      <c r="M52" s="124">
        <f t="shared" si="4"/>
        <v>-0.4</v>
      </c>
      <c r="N52" s="16">
        <f t="shared" si="7"/>
        <v>29</v>
      </c>
      <c r="O52" s="16">
        <f t="shared" si="8"/>
        <v>0</v>
      </c>
      <c r="P52" s="16">
        <f t="shared" si="9"/>
        <v>0</v>
      </c>
      <c r="Q52" s="17">
        <f t="shared" si="5"/>
        <v>28.6</v>
      </c>
      <c r="R52" s="18">
        <v>0.4</v>
      </c>
    </row>
    <row r="53" spans="1:18">
      <c r="A53" s="8" t="s">
        <v>95</v>
      </c>
      <c r="B53" s="194">
        <f>'[2]09'!B55</f>
        <v>0</v>
      </c>
      <c r="C53" s="195">
        <f>'[2]09'!C55</f>
        <v>60</v>
      </c>
      <c r="D53" s="195">
        <f>'[2]09'!D55</f>
        <v>0</v>
      </c>
      <c r="E53" s="195">
        <f>'[2]09'!E55</f>
        <v>0</v>
      </c>
      <c r="F53" s="15">
        <f t="shared" si="6"/>
        <v>60</v>
      </c>
      <c r="G53" s="194">
        <f>'[2]09'!H55</f>
        <v>0</v>
      </c>
      <c r="H53" s="195">
        <f>'[2]09'!I55</f>
        <v>29</v>
      </c>
      <c r="I53" s="195">
        <f>'[2]09'!J55</f>
        <v>0</v>
      </c>
      <c r="J53" s="195">
        <f>'[2]09'!K55</f>
        <v>0</v>
      </c>
      <c r="K53" s="15">
        <f t="shared" si="3"/>
        <v>29</v>
      </c>
      <c r="L53" s="18">
        <f>frq!C53</f>
        <v>1</v>
      </c>
      <c r="M53" s="124">
        <f t="shared" si="4"/>
        <v>-0.4</v>
      </c>
      <c r="N53" s="16">
        <f t="shared" si="7"/>
        <v>29</v>
      </c>
      <c r="O53" s="16">
        <f t="shared" si="8"/>
        <v>0</v>
      </c>
      <c r="P53" s="16">
        <f t="shared" si="9"/>
        <v>0</v>
      </c>
      <c r="Q53" s="17">
        <f t="shared" si="5"/>
        <v>28.6</v>
      </c>
      <c r="R53" s="18">
        <v>0.4</v>
      </c>
    </row>
    <row r="54" spans="1:18">
      <c r="A54" s="8" t="s">
        <v>96</v>
      </c>
      <c r="B54" s="194">
        <f>'[2]09'!B56</f>
        <v>0</v>
      </c>
      <c r="C54" s="195">
        <f>'[2]09'!C56</f>
        <v>60</v>
      </c>
      <c r="D54" s="195">
        <f>'[2]09'!D56</f>
        <v>0</v>
      </c>
      <c r="E54" s="195">
        <f>'[2]09'!E56</f>
        <v>0</v>
      </c>
      <c r="F54" s="15">
        <f t="shared" si="6"/>
        <v>60</v>
      </c>
      <c r="G54" s="194">
        <f>'[2]09'!H56</f>
        <v>0</v>
      </c>
      <c r="H54" s="195">
        <f>'[2]09'!I56</f>
        <v>29</v>
      </c>
      <c r="I54" s="195">
        <f>'[2]09'!J56</f>
        <v>0</v>
      </c>
      <c r="J54" s="195">
        <f>'[2]09'!K56</f>
        <v>0</v>
      </c>
      <c r="K54" s="15">
        <f t="shared" si="3"/>
        <v>29</v>
      </c>
      <c r="L54" s="18">
        <f>frq!C54</f>
        <v>1</v>
      </c>
      <c r="M54" s="124">
        <f t="shared" si="4"/>
        <v>-0.4</v>
      </c>
      <c r="N54" s="16">
        <f t="shared" si="7"/>
        <v>29</v>
      </c>
      <c r="O54" s="16">
        <f t="shared" si="8"/>
        <v>0</v>
      </c>
      <c r="P54" s="16">
        <f t="shared" si="9"/>
        <v>0</v>
      </c>
      <c r="Q54" s="17">
        <f t="shared" si="5"/>
        <v>28.6</v>
      </c>
      <c r="R54" s="18">
        <v>0.4</v>
      </c>
    </row>
    <row r="55" spans="1:18">
      <c r="A55" s="8" t="s">
        <v>97</v>
      </c>
      <c r="B55" s="194">
        <f>'[2]09'!B57</f>
        <v>0</v>
      </c>
      <c r="C55" s="195">
        <f>'[2]09'!C57</f>
        <v>60</v>
      </c>
      <c r="D55" s="195">
        <f>'[2]09'!D57</f>
        <v>0</v>
      </c>
      <c r="E55" s="195">
        <f>'[2]09'!E57</f>
        <v>0</v>
      </c>
      <c r="F55" s="15">
        <f t="shared" si="6"/>
        <v>60</v>
      </c>
      <c r="G55" s="194">
        <f>'[2]09'!H57</f>
        <v>0</v>
      </c>
      <c r="H55" s="195">
        <f>'[2]09'!I57</f>
        <v>29</v>
      </c>
      <c r="I55" s="195">
        <f>'[2]09'!J57</f>
        <v>0</v>
      </c>
      <c r="J55" s="195">
        <f>'[2]09'!K57</f>
        <v>0</v>
      </c>
      <c r="K55" s="15">
        <f t="shared" si="3"/>
        <v>29</v>
      </c>
      <c r="L55" s="18">
        <f>frq!C55</f>
        <v>1</v>
      </c>
      <c r="M55" s="124">
        <f t="shared" si="4"/>
        <v>-0.4</v>
      </c>
      <c r="N55" s="16">
        <f t="shared" si="7"/>
        <v>29</v>
      </c>
      <c r="O55" s="16">
        <f t="shared" si="8"/>
        <v>0</v>
      </c>
      <c r="P55" s="16">
        <f t="shared" si="9"/>
        <v>0</v>
      </c>
      <c r="Q55" s="17">
        <f t="shared" si="5"/>
        <v>28.6</v>
      </c>
      <c r="R55" s="18">
        <v>0.4</v>
      </c>
    </row>
    <row r="56" spans="1:18">
      <c r="A56" s="8" t="s">
        <v>98</v>
      </c>
      <c r="B56" s="194">
        <f>'[2]09'!B58</f>
        <v>0</v>
      </c>
      <c r="C56" s="195">
        <f>'[2]09'!C58</f>
        <v>60</v>
      </c>
      <c r="D56" s="195">
        <f>'[2]09'!D58</f>
        <v>0</v>
      </c>
      <c r="E56" s="195">
        <f>'[2]09'!E58</f>
        <v>0</v>
      </c>
      <c r="F56" s="15">
        <f t="shared" si="6"/>
        <v>60</v>
      </c>
      <c r="G56" s="194">
        <f>'[2]09'!H58</f>
        <v>0</v>
      </c>
      <c r="H56" s="195">
        <f>'[2]09'!I58</f>
        <v>29</v>
      </c>
      <c r="I56" s="195">
        <f>'[2]09'!J58</f>
        <v>0</v>
      </c>
      <c r="J56" s="195">
        <f>'[2]09'!K58</f>
        <v>0</v>
      </c>
      <c r="K56" s="15">
        <f t="shared" si="3"/>
        <v>29</v>
      </c>
      <c r="L56" s="18">
        <f>frq!C56</f>
        <v>1</v>
      </c>
      <c r="M56" s="124">
        <f t="shared" si="4"/>
        <v>-0.4</v>
      </c>
      <c r="N56" s="16">
        <f t="shared" si="7"/>
        <v>29</v>
      </c>
      <c r="O56" s="16">
        <f t="shared" si="8"/>
        <v>0</v>
      </c>
      <c r="P56" s="16">
        <f t="shared" si="9"/>
        <v>0</v>
      </c>
      <c r="Q56" s="17">
        <f t="shared" si="5"/>
        <v>28.6</v>
      </c>
      <c r="R56" s="18">
        <v>0.4</v>
      </c>
    </row>
    <row r="57" spans="1:18">
      <c r="A57" s="8" t="s">
        <v>99</v>
      </c>
      <c r="B57" s="194">
        <f>'[2]09'!B59</f>
        <v>0</v>
      </c>
      <c r="C57" s="195">
        <f>'[2]09'!C59</f>
        <v>60</v>
      </c>
      <c r="D57" s="195">
        <f>'[2]09'!D59</f>
        <v>0</v>
      </c>
      <c r="E57" s="195">
        <f>'[2]09'!E59</f>
        <v>0</v>
      </c>
      <c r="F57" s="15">
        <f t="shared" si="6"/>
        <v>60</v>
      </c>
      <c r="G57" s="194">
        <f>'[2]09'!H59</f>
        <v>0</v>
      </c>
      <c r="H57" s="195">
        <f>'[2]09'!I59</f>
        <v>29</v>
      </c>
      <c r="I57" s="195">
        <f>'[2]09'!J59</f>
        <v>0</v>
      </c>
      <c r="J57" s="195">
        <f>'[2]09'!K59</f>
        <v>0</v>
      </c>
      <c r="K57" s="15">
        <f t="shared" si="3"/>
        <v>29</v>
      </c>
      <c r="L57" s="18">
        <f>frq!C57</f>
        <v>1</v>
      </c>
      <c r="M57" s="124">
        <f t="shared" si="4"/>
        <v>-0.4</v>
      </c>
      <c r="N57" s="16">
        <f t="shared" si="7"/>
        <v>29</v>
      </c>
      <c r="O57" s="16">
        <f t="shared" si="8"/>
        <v>0</v>
      </c>
      <c r="P57" s="16">
        <f t="shared" si="9"/>
        <v>0</v>
      </c>
      <c r="Q57" s="17">
        <f t="shared" si="5"/>
        <v>28.6</v>
      </c>
      <c r="R57" s="18">
        <v>0.4</v>
      </c>
    </row>
    <row r="58" spans="1:18">
      <c r="A58" s="8" t="s">
        <v>100</v>
      </c>
      <c r="B58" s="194">
        <f>'[2]09'!B60</f>
        <v>0</v>
      </c>
      <c r="C58" s="195">
        <f>'[2]09'!C60</f>
        <v>60</v>
      </c>
      <c r="D58" s="195">
        <f>'[2]09'!D60</f>
        <v>0</v>
      </c>
      <c r="E58" s="195">
        <f>'[2]09'!E60</f>
        <v>0</v>
      </c>
      <c r="F58" s="15">
        <f t="shared" si="6"/>
        <v>60</v>
      </c>
      <c r="G58" s="194">
        <f>'[2]09'!H60</f>
        <v>0</v>
      </c>
      <c r="H58" s="195">
        <f>'[2]09'!I60</f>
        <v>29</v>
      </c>
      <c r="I58" s="195">
        <f>'[2]09'!J60</f>
        <v>0</v>
      </c>
      <c r="J58" s="195">
        <f>'[2]09'!K60</f>
        <v>0</v>
      </c>
      <c r="K58" s="15">
        <f t="shared" si="3"/>
        <v>29</v>
      </c>
      <c r="L58" s="18">
        <f>frq!C58</f>
        <v>1</v>
      </c>
      <c r="M58" s="124">
        <f t="shared" si="4"/>
        <v>-0.4</v>
      </c>
      <c r="N58" s="16">
        <f t="shared" si="7"/>
        <v>29</v>
      </c>
      <c r="O58" s="16">
        <f t="shared" si="8"/>
        <v>0</v>
      </c>
      <c r="P58" s="16">
        <f t="shared" si="9"/>
        <v>0</v>
      </c>
      <c r="Q58" s="17">
        <f t="shared" si="5"/>
        <v>28.6</v>
      </c>
      <c r="R58" s="18">
        <v>0.4</v>
      </c>
    </row>
    <row r="59" spans="1:18">
      <c r="A59" s="8" t="s">
        <v>101</v>
      </c>
      <c r="B59" s="194">
        <f>'[2]09'!B61</f>
        <v>0</v>
      </c>
      <c r="C59" s="195">
        <f>'[2]09'!C61</f>
        <v>60</v>
      </c>
      <c r="D59" s="195">
        <f>'[2]09'!D61</f>
        <v>0</v>
      </c>
      <c r="E59" s="195">
        <f>'[2]09'!E61</f>
        <v>0</v>
      </c>
      <c r="F59" s="15">
        <f t="shared" si="6"/>
        <v>60</v>
      </c>
      <c r="G59" s="194">
        <f>'[2]09'!H61</f>
        <v>0</v>
      </c>
      <c r="H59" s="195">
        <f>'[2]09'!I61</f>
        <v>29</v>
      </c>
      <c r="I59" s="195">
        <f>'[2]09'!J61</f>
        <v>0</v>
      </c>
      <c r="J59" s="195">
        <f>'[2]09'!K61</f>
        <v>0</v>
      </c>
      <c r="K59" s="15">
        <f t="shared" si="3"/>
        <v>29</v>
      </c>
      <c r="L59" s="18">
        <f>frq!C59</f>
        <v>1</v>
      </c>
      <c r="M59" s="124">
        <f t="shared" si="4"/>
        <v>-0.4</v>
      </c>
      <c r="N59" s="16">
        <f t="shared" si="7"/>
        <v>29</v>
      </c>
      <c r="O59" s="16">
        <f t="shared" si="8"/>
        <v>0</v>
      </c>
      <c r="P59" s="16">
        <f t="shared" si="9"/>
        <v>0</v>
      </c>
      <c r="Q59" s="17">
        <f t="shared" si="5"/>
        <v>28.6</v>
      </c>
      <c r="R59" s="18">
        <v>0.4</v>
      </c>
    </row>
    <row r="60" spans="1:18">
      <c r="A60" s="8" t="s">
        <v>102</v>
      </c>
      <c r="B60" s="194">
        <f>'[2]09'!B62</f>
        <v>0</v>
      </c>
      <c r="C60" s="195">
        <f>'[2]09'!C62</f>
        <v>60</v>
      </c>
      <c r="D60" s="195">
        <f>'[2]09'!D62</f>
        <v>0</v>
      </c>
      <c r="E60" s="195">
        <f>'[2]09'!E62</f>
        <v>0</v>
      </c>
      <c r="F60" s="15">
        <f t="shared" si="6"/>
        <v>60</v>
      </c>
      <c r="G60" s="194">
        <f>'[2]09'!H62</f>
        <v>0</v>
      </c>
      <c r="H60" s="195">
        <f>'[2]09'!I62</f>
        <v>29</v>
      </c>
      <c r="I60" s="195">
        <f>'[2]09'!J62</f>
        <v>0</v>
      </c>
      <c r="J60" s="195">
        <f>'[2]09'!K62</f>
        <v>0</v>
      </c>
      <c r="K60" s="15">
        <f t="shared" si="3"/>
        <v>29</v>
      </c>
      <c r="L60" s="18">
        <f>frq!C60</f>
        <v>1</v>
      </c>
      <c r="M60" s="124">
        <f t="shared" si="4"/>
        <v>-0.4</v>
      </c>
      <c r="N60" s="16">
        <f t="shared" si="7"/>
        <v>29</v>
      </c>
      <c r="O60" s="16">
        <f t="shared" si="8"/>
        <v>0</v>
      </c>
      <c r="P60" s="16">
        <f t="shared" si="9"/>
        <v>0</v>
      </c>
      <c r="Q60" s="17">
        <f t="shared" si="5"/>
        <v>28.6</v>
      </c>
      <c r="R60" s="18">
        <v>0.4</v>
      </c>
    </row>
    <row r="61" spans="1:18">
      <c r="A61" s="8" t="s">
        <v>103</v>
      </c>
      <c r="B61" s="194">
        <f>'[2]09'!B63</f>
        <v>0</v>
      </c>
      <c r="C61" s="195">
        <f>'[2]09'!C63</f>
        <v>60</v>
      </c>
      <c r="D61" s="195">
        <f>'[2]09'!D63</f>
        <v>0</v>
      </c>
      <c r="E61" s="195">
        <f>'[2]09'!E63</f>
        <v>0</v>
      </c>
      <c r="F61" s="15">
        <f t="shared" si="6"/>
        <v>60</v>
      </c>
      <c r="G61" s="194">
        <f>'[2]09'!H63</f>
        <v>0</v>
      </c>
      <c r="H61" s="195">
        <f>'[2]09'!I63</f>
        <v>29</v>
      </c>
      <c r="I61" s="195">
        <f>'[2]09'!J63</f>
        <v>0</v>
      </c>
      <c r="J61" s="195">
        <f>'[2]09'!K63</f>
        <v>0</v>
      </c>
      <c r="K61" s="15">
        <f t="shared" si="3"/>
        <v>29</v>
      </c>
      <c r="L61" s="18">
        <f>frq!C61</f>
        <v>1</v>
      </c>
      <c r="M61" s="124">
        <f t="shared" si="4"/>
        <v>-0.4</v>
      </c>
      <c r="N61" s="16">
        <f t="shared" si="7"/>
        <v>29</v>
      </c>
      <c r="O61" s="16">
        <f t="shared" si="8"/>
        <v>0</v>
      </c>
      <c r="P61" s="16">
        <f t="shared" si="9"/>
        <v>0</v>
      </c>
      <c r="Q61" s="17">
        <f t="shared" si="5"/>
        <v>28.6</v>
      </c>
      <c r="R61" s="18">
        <v>0.4</v>
      </c>
    </row>
    <row r="62" spans="1:18">
      <c r="A62" s="8" t="s">
        <v>104</v>
      </c>
      <c r="B62" s="194">
        <f>'[2]09'!B64</f>
        <v>0</v>
      </c>
      <c r="C62" s="195">
        <f>'[2]09'!C64</f>
        <v>60</v>
      </c>
      <c r="D62" s="195">
        <f>'[2]09'!D64</f>
        <v>0</v>
      </c>
      <c r="E62" s="195">
        <f>'[2]09'!E64</f>
        <v>0</v>
      </c>
      <c r="F62" s="15">
        <f t="shared" si="6"/>
        <v>60</v>
      </c>
      <c r="G62" s="194">
        <f>'[2]09'!H64</f>
        <v>0</v>
      </c>
      <c r="H62" s="195">
        <f>'[2]09'!I64</f>
        <v>29</v>
      </c>
      <c r="I62" s="195">
        <f>'[2]09'!J64</f>
        <v>0</v>
      </c>
      <c r="J62" s="195">
        <f>'[2]09'!K64</f>
        <v>0</v>
      </c>
      <c r="K62" s="15">
        <f t="shared" si="3"/>
        <v>29</v>
      </c>
      <c r="L62" s="18">
        <f>frq!C62</f>
        <v>1</v>
      </c>
      <c r="M62" s="124">
        <f t="shared" si="4"/>
        <v>-0.4</v>
      </c>
      <c r="N62" s="16">
        <f t="shared" si="7"/>
        <v>29</v>
      </c>
      <c r="O62" s="16">
        <f t="shared" si="8"/>
        <v>0</v>
      </c>
      <c r="P62" s="16">
        <f t="shared" si="9"/>
        <v>0</v>
      </c>
      <c r="Q62" s="17">
        <f t="shared" si="5"/>
        <v>28.6</v>
      </c>
      <c r="R62" s="18">
        <v>0.4</v>
      </c>
    </row>
    <row r="63" spans="1:18">
      <c r="A63" s="8" t="s">
        <v>105</v>
      </c>
      <c r="B63" s="194">
        <f>'[2]09'!B65</f>
        <v>0</v>
      </c>
      <c r="C63" s="195">
        <f>'[2]09'!C65</f>
        <v>60</v>
      </c>
      <c r="D63" s="195">
        <f>'[2]09'!D65</f>
        <v>0</v>
      </c>
      <c r="E63" s="195">
        <f>'[2]09'!E65</f>
        <v>0</v>
      </c>
      <c r="F63" s="15">
        <f t="shared" si="6"/>
        <v>60</v>
      </c>
      <c r="G63" s="194">
        <f>'[2]09'!H65</f>
        <v>0</v>
      </c>
      <c r="H63" s="195">
        <f>'[2]09'!I65</f>
        <v>29</v>
      </c>
      <c r="I63" s="195">
        <f>'[2]09'!J65</f>
        <v>0</v>
      </c>
      <c r="J63" s="195">
        <f>'[2]09'!K65</f>
        <v>0</v>
      </c>
      <c r="K63" s="15">
        <f t="shared" si="3"/>
        <v>29</v>
      </c>
      <c r="L63" s="18">
        <f>frq!C63</f>
        <v>1</v>
      </c>
      <c r="M63" s="124">
        <f t="shared" si="4"/>
        <v>-0.4</v>
      </c>
      <c r="N63" s="16">
        <f t="shared" si="7"/>
        <v>29</v>
      </c>
      <c r="O63" s="16">
        <f t="shared" si="8"/>
        <v>0</v>
      </c>
      <c r="P63" s="16">
        <f t="shared" si="9"/>
        <v>0</v>
      </c>
      <c r="Q63" s="17">
        <f t="shared" si="5"/>
        <v>28.6</v>
      </c>
      <c r="R63" s="18">
        <v>0.4</v>
      </c>
    </row>
    <row r="64" spans="1:18">
      <c r="A64" s="8" t="s">
        <v>106</v>
      </c>
      <c r="B64" s="194">
        <f>'[2]09'!B66</f>
        <v>0</v>
      </c>
      <c r="C64" s="195">
        <f>'[2]09'!C66</f>
        <v>60</v>
      </c>
      <c r="D64" s="195">
        <f>'[2]09'!D66</f>
        <v>0</v>
      </c>
      <c r="E64" s="195">
        <f>'[2]09'!E66</f>
        <v>0</v>
      </c>
      <c r="F64" s="15">
        <f t="shared" si="6"/>
        <v>60</v>
      </c>
      <c r="G64" s="194">
        <f>'[2]09'!H66</f>
        <v>0</v>
      </c>
      <c r="H64" s="195">
        <f>'[2]09'!I66</f>
        <v>29</v>
      </c>
      <c r="I64" s="195">
        <f>'[2]09'!J66</f>
        <v>0</v>
      </c>
      <c r="J64" s="195">
        <f>'[2]09'!K66</f>
        <v>0</v>
      </c>
      <c r="K64" s="15">
        <f t="shared" si="3"/>
        <v>29</v>
      </c>
      <c r="L64" s="18">
        <f>frq!C64</f>
        <v>1</v>
      </c>
      <c r="M64" s="124">
        <f t="shared" si="4"/>
        <v>-0.4</v>
      </c>
      <c r="N64" s="16">
        <f t="shared" si="7"/>
        <v>29</v>
      </c>
      <c r="O64" s="16">
        <f t="shared" si="8"/>
        <v>0</v>
      </c>
      <c r="P64" s="16">
        <f t="shared" si="9"/>
        <v>0</v>
      </c>
      <c r="Q64" s="17">
        <f t="shared" si="5"/>
        <v>28.6</v>
      </c>
      <c r="R64" s="18">
        <v>0.4</v>
      </c>
    </row>
    <row r="65" spans="1:18">
      <c r="A65" s="8" t="s">
        <v>107</v>
      </c>
      <c r="B65" s="194">
        <f>'[2]09'!B67</f>
        <v>0</v>
      </c>
      <c r="C65" s="195">
        <f>'[2]09'!C67</f>
        <v>60</v>
      </c>
      <c r="D65" s="195">
        <f>'[2]09'!D67</f>
        <v>0</v>
      </c>
      <c r="E65" s="195">
        <f>'[2]09'!E67</f>
        <v>0</v>
      </c>
      <c r="F65" s="15">
        <f t="shared" si="6"/>
        <v>60</v>
      </c>
      <c r="G65" s="194">
        <f>'[2]09'!H67</f>
        <v>0</v>
      </c>
      <c r="H65" s="195">
        <f>'[2]09'!I67</f>
        <v>29</v>
      </c>
      <c r="I65" s="195">
        <f>'[2]09'!J67</f>
        <v>0</v>
      </c>
      <c r="J65" s="195">
        <f>'[2]09'!K67</f>
        <v>0</v>
      </c>
      <c r="K65" s="15">
        <f t="shared" si="3"/>
        <v>29</v>
      </c>
      <c r="L65" s="18">
        <f>frq!C65</f>
        <v>1</v>
      </c>
      <c r="M65" s="124">
        <f t="shared" si="4"/>
        <v>-0.4</v>
      </c>
      <c r="N65" s="16">
        <f t="shared" si="7"/>
        <v>29</v>
      </c>
      <c r="O65" s="16">
        <f t="shared" si="8"/>
        <v>0</v>
      </c>
      <c r="P65" s="16">
        <f t="shared" si="9"/>
        <v>0</v>
      </c>
      <c r="Q65" s="17">
        <f t="shared" si="5"/>
        <v>28.6</v>
      </c>
      <c r="R65" s="18">
        <v>0.4</v>
      </c>
    </row>
    <row r="66" spans="1:18">
      <c r="A66" s="8" t="s">
        <v>108</v>
      </c>
      <c r="B66" s="194">
        <f>'[2]09'!B68</f>
        <v>0</v>
      </c>
      <c r="C66" s="195">
        <f>'[2]09'!C68</f>
        <v>60</v>
      </c>
      <c r="D66" s="195">
        <f>'[2]09'!D68</f>
        <v>0</v>
      </c>
      <c r="E66" s="195">
        <f>'[2]09'!E68</f>
        <v>0</v>
      </c>
      <c r="F66" s="15">
        <f t="shared" si="6"/>
        <v>60</v>
      </c>
      <c r="G66" s="194">
        <f>'[2]09'!H68</f>
        <v>0</v>
      </c>
      <c r="H66" s="195">
        <f>'[2]09'!I68</f>
        <v>29</v>
      </c>
      <c r="I66" s="195">
        <f>'[2]09'!J68</f>
        <v>0</v>
      </c>
      <c r="J66" s="195">
        <f>'[2]09'!K68</f>
        <v>0</v>
      </c>
      <c r="K66" s="15">
        <f t="shared" si="3"/>
        <v>29</v>
      </c>
      <c r="L66" s="18">
        <f>frq!C66</f>
        <v>1</v>
      </c>
      <c r="M66" s="124">
        <f t="shared" si="4"/>
        <v>-0.4</v>
      </c>
      <c r="N66" s="16">
        <f t="shared" si="7"/>
        <v>29</v>
      </c>
      <c r="O66" s="16">
        <f t="shared" si="8"/>
        <v>0</v>
      </c>
      <c r="P66" s="16">
        <f t="shared" si="9"/>
        <v>0</v>
      </c>
      <c r="Q66" s="17">
        <f t="shared" si="5"/>
        <v>28.6</v>
      </c>
      <c r="R66" s="18">
        <v>0.4</v>
      </c>
    </row>
    <row r="67" spans="1:18">
      <c r="A67" s="8" t="s">
        <v>109</v>
      </c>
      <c r="B67" s="194">
        <f>'[2]09'!B69</f>
        <v>0</v>
      </c>
      <c r="C67" s="195">
        <f>'[2]09'!C69</f>
        <v>60</v>
      </c>
      <c r="D67" s="195">
        <f>'[2]09'!D69</f>
        <v>0</v>
      </c>
      <c r="E67" s="195">
        <f>'[2]09'!E69</f>
        <v>0</v>
      </c>
      <c r="F67" s="15">
        <f t="shared" si="6"/>
        <v>60</v>
      </c>
      <c r="G67" s="194">
        <f>'[2]09'!H69</f>
        <v>0</v>
      </c>
      <c r="H67" s="195">
        <f>'[2]09'!I69</f>
        <v>29</v>
      </c>
      <c r="I67" s="195">
        <f>'[2]09'!J69</f>
        <v>0</v>
      </c>
      <c r="J67" s="195">
        <f>'[2]09'!K69</f>
        <v>0</v>
      </c>
      <c r="K67" s="15">
        <f t="shared" si="3"/>
        <v>29</v>
      </c>
      <c r="L67" s="18">
        <f>frq!C67</f>
        <v>1</v>
      </c>
      <c r="M67" s="124">
        <f t="shared" si="4"/>
        <v>-0.4</v>
      </c>
      <c r="N67" s="16">
        <f t="shared" ref="N67:N98" si="10">IF($L67=1,H67,IF(AND($L67=0.985,H67&gt;0.985*C67),C67*0.985,IF(AND($L67=0.965,H67&gt;0.965*C67),0.965*C67,H67)))</f>
        <v>29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28.6</v>
      </c>
      <c r="R67" s="18">
        <v>0.4</v>
      </c>
    </row>
    <row r="68" spans="1:18">
      <c r="A68" s="8" t="s">
        <v>110</v>
      </c>
      <c r="B68" s="194">
        <f>'[2]09'!B70</f>
        <v>0</v>
      </c>
      <c r="C68" s="195">
        <f>'[2]09'!C70</f>
        <v>60</v>
      </c>
      <c r="D68" s="195">
        <f>'[2]09'!D70</f>
        <v>0</v>
      </c>
      <c r="E68" s="195">
        <f>'[2]09'!E70</f>
        <v>0</v>
      </c>
      <c r="F68" s="15">
        <f t="shared" si="6"/>
        <v>60</v>
      </c>
      <c r="G68" s="194">
        <f>'[2]09'!H70</f>
        <v>0</v>
      </c>
      <c r="H68" s="195">
        <f>'[2]09'!I70</f>
        <v>29</v>
      </c>
      <c r="I68" s="195">
        <f>'[2]09'!J70</f>
        <v>0</v>
      </c>
      <c r="J68" s="195">
        <f>'[2]09'!K70</f>
        <v>0</v>
      </c>
      <c r="K68" s="15">
        <f t="shared" ref="K68:K98" si="13">SUM(G68:J68)</f>
        <v>29</v>
      </c>
      <c r="L68" s="18">
        <f>frq!C68</f>
        <v>1</v>
      </c>
      <c r="M68" s="124">
        <f t="shared" ref="M68:M98" si="14">IF($L68=1,G68,IF(AND($L68=0.985,G68&gt;0.985*B68),B68*0.985,IF(AND($L68=0.965,G68&gt;0.965*B68),0.965*B68,G68)))-R68</f>
        <v>-0.4</v>
      </c>
      <c r="N68" s="16">
        <f t="shared" si="10"/>
        <v>29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28.6</v>
      </c>
      <c r="R68" s="18">
        <v>0.4</v>
      </c>
    </row>
    <row r="69" spans="1:18">
      <c r="A69" s="8" t="s">
        <v>111</v>
      </c>
      <c r="B69" s="194">
        <f>'[2]09'!B71</f>
        <v>0</v>
      </c>
      <c r="C69" s="195">
        <f>'[2]09'!C71</f>
        <v>60</v>
      </c>
      <c r="D69" s="195">
        <f>'[2]09'!D71</f>
        <v>0</v>
      </c>
      <c r="E69" s="195">
        <f>'[2]09'!E71</f>
        <v>0</v>
      </c>
      <c r="F69" s="15">
        <f t="shared" ref="F69:F98" si="16">SUM(B69:E69)</f>
        <v>60</v>
      </c>
      <c r="G69" s="194">
        <f>'[2]09'!H71</f>
        <v>0</v>
      </c>
      <c r="H69" s="195">
        <f>'[2]09'!I71</f>
        <v>29</v>
      </c>
      <c r="I69" s="195">
        <f>'[2]09'!J71</f>
        <v>0</v>
      </c>
      <c r="J69" s="195">
        <f>'[2]09'!K71</f>
        <v>0</v>
      </c>
      <c r="K69" s="15">
        <f t="shared" si="13"/>
        <v>29</v>
      </c>
      <c r="L69" s="18">
        <f>frq!C69</f>
        <v>1</v>
      </c>
      <c r="M69" s="124">
        <f t="shared" si="14"/>
        <v>-0.4</v>
      </c>
      <c r="N69" s="16">
        <f t="shared" si="10"/>
        <v>29</v>
      </c>
      <c r="O69" s="16">
        <f t="shared" si="11"/>
        <v>0</v>
      </c>
      <c r="P69" s="16">
        <f t="shared" si="12"/>
        <v>0</v>
      </c>
      <c r="Q69" s="17">
        <f t="shared" si="15"/>
        <v>28.6</v>
      </c>
      <c r="R69" s="18">
        <v>0.4</v>
      </c>
    </row>
    <row r="70" spans="1:18">
      <c r="A70" s="8" t="s">
        <v>112</v>
      </c>
      <c r="B70" s="194">
        <f>'[2]09'!B72</f>
        <v>0</v>
      </c>
      <c r="C70" s="195">
        <f>'[2]09'!C72</f>
        <v>60</v>
      </c>
      <c r="D70" s="195">
        <f>'[2]09'!D72</f>
        <v>0</v>
      </c>
      <c r="E70" s="195">
        <f>'[2]09'!E72</f>
        <v>0</v>
      </c>
      <c r="F70" s="15">
        <f t="shared" si="16"/>
        <v>60</v>
      </c>
      <c r="G70" s="194">
        <f>'[2]09'!H72</f>
        <v>0</v>
      </c>
      <c r="H70" s="195">
        <f>'[2]09'!I72</f>
        <v>29</v>
      </c>
      <c r="I70" s="195">
        <f>'[2]09'!J72</f>
        <v>0</v>
      </c>
      <c r="J70" s="195">
        <f>'[2]09'!K72</f>
        <v>0</v>
      </c>
      <c r="K70" s="15">
        <f t="shared" si="13"/>
        <v>29</v>
      </c>
      <c r="L70" s="18">
        <f>frq!C70</f>
        <v>1</v>
      </c>
      <c r="M70" s="124">
        <f t="shared" si="14"/>
        <v>-0.4</v>
      </c>
      <c r="N70" s="16">
        <f t="shared" si="10"/>
        <v>29</v>
      </c>
      <c r="O70" s="16">
        <f t="shared" si="11"/>
        <v>0</v>
      </c>
      <c r="P70" s="16">
        <f t="shared" si="12"/>
        <v>0</v>
      </c>
      <c r="Q70" s="17">
        <f t="shared" si="15"/>
        <v>28.6</v>
      </c>
      <c r="R70" s="18">
        <v>0.4</v>
      </c>
    </row>
    <row r="71" spans="1:18">
      <c r="A71" s="8" t="s">
        <v>113</v>
      </c>
      <c r="B71" s="194">
        <f>'[2]09'!B73</f>
        <v>0</v>
      </c>
      <c r="C71" s="195">
        <f>'[2]09'!C73</f>
        <v>60</v>
      </c>
      <c r="D71" s="195">
        <f>'[2]09'!D73</f>
        <v>0</v>
      </c>
      <c r="E71" s="195">
        <f>'[2]09'!E73</f>
        <v>0</v>
      </c>
      <c r="F71" s="15">
        <f t="shared" si="16"/>
        <v>60</v>
      </c>
      <c r="G71" s="194">
        <f>'[2]09'!H73</f>
        <v>0</v>
      </c>
      <c r="H71" s="195">
        <f>'[2]09'!I73</f>
        <v>29</v>
      </c>
      <c r="I71" s="195">
        <f>'[2]09'!J73</f>
        <v>0</v>
      </c>
      <c r="J71" s="195">
        <f>'[2]09'!K73</f>
        <v>0</v>
      </c>
      <c r="K71" s="15">
        <f t="shared" si="13"/>
        <v>29</v>
      </c>
      <c r="L71" s="18">
        <f>frq!C71</f>
        <v>1</v>
      </c>
      <c r="M71" s="124">
        <f t="shared" si="14"/>
        <v>-0.4</v>
      </c>
      <c r="N71" s="16">
        <f t="shared" si="10"/>
        <v>29</v>
      </c>
      <c r="O71" s="16">
        <f t="shared" si="11"/>
        <v>0</v>
      </c>
      <c r="P71" s="16">
        <f t="shared" si="12"/>
        <v>0</v>
      </c>
      <c r="Q71" s="17">
        <f t="shared" si="15"/>
        <v>28.6</v>
      </c>
      <c r="R71" s="18">
        <v>0.4</v>
      </c>
    </row>
    <row r="72" spans="1:18">
      <c r="A72" s="8" t="s">
        <v>114</v>
      </c>
      <c r="B72" s="194">
        <f>'[2]09'!B74</f>
        <v>0</v>
      </c>
      <c r="C72" s="195">
        <f>'[2]09'!C74</f>
        <v>60</v>
      </c>
      <c r="D72" s="195">
        <f>'[2]09'!D74</f>
        <v>0</v>
      </c>
      <c r="E72" s="195">
        <f>'[2]09'!E74</f>
        <v>0</v>
      </c>
      <c r="F72" s="15">
        <f t="shared" si="16"/>
        <v>60</v>
      </c>
      <c r="G72" s="194">
        <f>'[2]09'!H74</f>
        <v>0</v>
      </c>
      <c r="H72" s="195">
        <f>'[2]09'!I74</f>
        <v>29</v>
      </c>
      <c r="I72" s="195">
        <f>'[2]09'!J74</f>
        <v>0</v>
      </c>
      <c r="J72" s="195">
        <f>'[2]09'!K74</f>
        <v>0</v>
      </c>
      <c r="K72" s="15">
        <f t="shared" si="13"/>
        <v>29</v>
      </c>
      <c r="L72" s="18">
        <f>frq!C72</f>
        <v>1</v>
      </c>
      <c r="M72" s="124">
        <f t="shared" si="14"/>
        <v>-0.4</v>
      </c>
      <c r="N72" s="16">
        <f t="shared" si="10"/>
        <v>29</v>
      </c>
      <c r="O72" s="16">
        <f t="shared" si="11"/>
        <v>0</v>
      </c>
      <c r="P72" s="16">
        <f t="shared" si="12"/>
        <v>0</v>
      </c>
      <c r="Q72" s="17">
        <f t="shared" si="15"/>
        <v>28.6</v>
      </c>
      <c r="R72" s="18">
        <v>0.4</v>
      </c>
    </row>
    <row r="73" spans="1:18">
      <c r="A73" s="8" t="s">
        <v>115</v>
      </c>
      <c r="B73" s="194">
        <f>'[2]09'!B75</f>
        <v>0</v>
      </c>
      <c r="C73" s="195">
        <f>'[2]09'!C75</f>
        <v>60</v>
      </c>
      <c r="D73" s="195">
        <f>'[2]09'!D75</f>
        <v>0</v>
      </c>
      <c r="E73" s="195">
        <f>'[2]09'!E75</f>
        <v>0</v>
      </c>
      <c r="F73" s="15">
        <f t="shared" si="16"/>
        <v>60</v>
      </c>
      <c r="G73" s="194">
        <f>'[2]09'!H75</f>
        <v>0</v>
      </c>
      <c r="H73" s="195">
        <f>'[2]09'!I75</f>
        <v>29</v>
      </c>
      <c r="I73" s="195">
        <f>'[2]09'!J75</f>
        <v>0</v>
      </c>
      <c r="J73" s="195">
        <f>'[2]09'!K75</f>
        <v>0</v>
      </c>
      <c r="K73" s="15">
        <f t="shared" si="13"/>
        <v>29</v>
      </c>
      <c r="L73" s="18">
        <f>frq!C73</f>
        <v>1</v>
      </c>
      <c r="M73" s="124">
        <f t="shared" si="14"/>
        <v>-0.4</v>
      </c>
      <c r="N73" s="16">
        <f t="shared" si="10"/>
        <v>29</v>
      </c>
      <c r="O73" s="16">
        <f t="shared" si="11"/>
        <v>0</v>
      </c>
      <c r="P73" s="16">
        <f t="shared" si="12"/>
        <v>0</v>
      </c>
      <c r="Q73" s="17">
        <f t="shared" si="15"/>
        <v>28.6</v>
      </c>
      <c r="R73" s="18">
        <v>0.4</v>
      </c>
    </row>
    <row r="74" spans="1:18">
      <c r="A74" s="8" t="s">
        <v>116</v>
      </c>
      <c r="B74" s="194">
        <f>'[2]09'!B76</f>
        <v>0</v>
      </c>
      <c r="C74" s="195">
        <f>'[2]09'!C76</f>
        <v>60</v>
      </c>
      <c r="D74" s="195">
        <f>'[2]09'!D76</f>
        <v>0</v>
      </c>
      <c r="E74" s="195">
        <f>'[2]09'!E76</f>
        <v>0</v>
      </c>
      <c r="F74" s="15">
        <f t="shared" si="16"/>
        <v>60</v>
      </c>
      <c r="G74" s="194">
        <f>'[2]09'!H76</f>
        <v>0</v>
      </c>
      <c r="H74" s="195">
        <f>'[2]09'!I76</f>
        <v>29</v>
      </c>
      <c r="I74" s="195">
        <f>'[2]09'!J76</f>
        <v>0</v>
      </c>
      <c r="J74" s="195">
        <f>'[2]09'!K76</f>
        <v>0</v>
      </c>
      <c r="K74" s="15">
        <f t="shared" si="13"/>
        <v>29</v>
      </c>
      <c r="L74" s="18">
        <f>frq!C74</f>
        <v>1</v>
      </c>
      <c r="M74" s="124">
        <f t="shared" si="14"/>
        <v>-0.4</v>
      </c>
      <c r="N74" s="16">
        <f t="shared" si="10"/>
        <v>29</v>
      </c>
      <c r="O74" s="16">
        <f t="shared" si="11"/>
        <v>0</v>
      </c>
      <c r="P74" s="16">
        <f t="shared" si="12"/>
        <v>0</v>
      </c>
      <c r="Q74" s="17">
        <f t="shared" si="15"/>
        <v>28.6</v>
      </c>
      <c r="R74" s="18">
        <v>0.4</v>
      </c>
    </row>
    <row r="75" spans="1:18">
      <c r="A75" s="8" t="s">
        <v>117</v>
      </c>
      <c r="B75" s="194">
        <f>'[2]09'!B77</f>
        <v>42</v>
      </c>
      <c r="C75" s="195">
        <f>'[2]09'!C77</f>
        <v>30</v>
      </c>
      <c r="D75" s="195">
        <f>'[2]09'!D77</f>
        <v>0</v>
      </c>
      <c r="E75" s="195">
        <f>'[2]09'!E77</f>
        <v>0</v>
      </c>
      <c r="F75" s="15">
        <f t="shared" si="16"/>
        <v>72</v>
      </c>
      <c r="G75" s="194">
        <f>'[2]09'!H77</f>
        <v>0</v>
      </c>
      <c r="H75" s="195">
        <f>'[2]09'!I77</f>
        <v>0</v>
      </c>
      <c r="I75" s="195">
        <f>'[2]09'!J77</f>
        <v>0</v>
      </c>
      <c r="J75" s="195">
        <f>'[2]09'!K77</f>
        <v>0</v>
      </c>
      <c r="K75" s="15">
        <f t="shared" si="13"/>
        <v>0</v>
      </c>
      <c r="L75" s="18">
        <f>frq!C75</f>
        <v>1</v>
      </c>
      <c r="M75" s="124">
        <f t="shared" si="14"/>
        <v>-0.4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-0.4</v>
      </c>
      <c r="R75" s="18">
        <v>0.4</v>
      </c>
    </row>
    <row r="76" spans="1:18">
      <c r="A76" s="8" t="s">
        <v>118</v>
      </c>
      <c r="B76" s="194">
        <f>'[2]09'!B78</f>
        <v>42</v>
      </c>
      <c r="C76" s="195">
        <f>'[2]09'!C78</f>
        <v>30</v>
      </c>
      <c r="D76" s="195">
        <f>'[2]09'!D78</f>
        <v>0</v>
      </c>
      <c r="E76" s="195">
        <f>'[2]09'!E78</f>
        <v>0</v>
      </c>
      <c r="F76" s="15">
        <f t="shared" si="16"/>
        <v>72</v>
      </c>
      <c r="G76" s="194">
        <f>'[2]09'!H78</f>
        <v>37</v>
      </c>
      <c r="H76" s="195">
        <f>'[2]09'!I78</f>
        <v>0</v>
      </c>
      <c r="I76" s="195">
        <f>'[2]09'!J78</f>
        <v>0</v>
      </c>
      <c r="J76" s="195">
        <f>'[2]09'!K78</f>
        <v>0</v>
      </c>
      <c r="K76" s="15">
        <f t="shared" si="13"/>
        <v>37</v>
      </c>
      <c r="L76" s="18">
        <f>frq!C76</f>
        <v>1</v>
      </c>
      <c r="M76" s="124">
        <f t="shared" si="14"/>
        <v>36.6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36.6</v>
      </c>
      <c r="R76" s="18">
        <v>0.4</v>
      </c>
    </row>
    <row r="77" spans="1:18">
      <c r="A77" s="8" t="s">
        <v>119</v>
      </c>
      <c r="B77" s="194">
        <f>'[2]09'!B79</f>
        <v>42</v>
      </c>
      <c r="C77" s="195">
        <f>'[2]09'!C79</f>
        <v>30</v>
      </c>
      <c r="D77" s="195">
        <f>'[2]09'!D79</f>
        <v>0</v>
      </c>
      <c r="E77" s="195">
        <f>'[2]09'!E79</f>
        <v>0</v>
      </c>
      <c r="F77" s="15">
        <f t="shared" si="16"/>
        <v>72</v>
      </c>
      <c r="G77" s="194">
        <f>'[2]09'!H79</f>
        <v>37</v>
      </c>
      <c r="H77" s="195">
        <f>'[2]09'!I79</f>
        <v>0</v>
      </c>
      <c r="I77" s="195">
        <f>'[2]09'!J79</f>
        <v>0</v>
      </c>
      <c r="J77" s="195">
        <f>'[2]09'!K79</f>
        <v>0</v>
      </c>
      <c r="K77" s="15">
        <f t="shared" si="13"/>
        <v>37</v>
      </c>
      <c r="L77" s="18">
        <f>frq!C77</f>
        <v>1</v>
      </c>
      <c r="M77" s="124">
        <f t="shared" si="14"/>
        <v>36.6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36.6</v>
      </c>
      <c r="R77" s="18">
        <v>0.4</v>
      </c>
    </row>
    <row r="78" spans="1:18">
      <c r="A78" s="8" t="s">
        <v>120</v>
      </c>
      <c r="B78" s="194">
        <f>'[2]09'!B80</f>
        <v>42</v>
      </c>
      <c r="C78" s="195">
        <f>'[2]09'!C80</f>
        <v>30</v>
      </c>
      <c r="D78" s="195">
        <f>'[2]09'!D80</f>
        <v>0</v>
      </c>
      <c r="E78" s="195">
        <f>'[2]09'!E80</f>
        <v>0</v>
      </c>
      <c r="F78" s="15">
        <f t="shared" si="16"/>
        <v>72</v>
      </c>
      <c r="G78" s="194">
        <f>'[2]09'!H80</f>
        <v>37</v>
      </c>
      <c r="H78" s="195">
        <f>'[2]09'!I80</f>
        <v>0</v>
      </c>
      <c r="I78" s="195">
        <f>'[2]09'!J80</f>
        <v>0</v>
      </c>
      <c r="J78" s="195">
        <f>'[2]09'!K80</f>
        <v>0</v>
      </c>
      <c r="K78" s="15">
        <f t="shared" si="13"/>
        <v>37</v>
      </c>
      <c r="L78" s="18">
        <f>frq!C78</f>
        <v>1</v>
      </c>
      <c r="M78" s="124">
        <f t="shared" si="14"/>
        <v>36.6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36.6</v>
      </c>
      <c r="R78" s="18">
        <v>0.4</v>
      </c>
    </row>
    <row r="79" spans="1:18">
      <c r="A79" s="8" t="s">
        <v>121</v>
      </c>
      <c r="B79" s="194">
        <f>'[2]09'!B81</f>
        <v>42</v>
      </c>
      <c r="C79" s="195">
        <f>'[2]09'!C81</f>
        <v>30</v>
      </c>
      <c r="D79" s="195">
        <f>'[2]09'!D81</f>
        <v>0</v>
      </c>
      <c r="E79" s="195">
        <f>'[2]09'!E81</f>
        <v>0</v>
      </c>
      <c r="F79" s="15">
        <f t="shared" si="16"/>
        <v>72</v>
      </c>
      <c r="G79" s="194">
        <f>'[2]09'!H81</f>
        <v>38</v>
      </c>
      <c r="H79" s="195">
        <f>'[2]09'!I81</f>
        <v>0</v>
      </c>
      <c r="I79" s="195">
        <f>'[2]09'!J81</f>
        <v>0</v>
      </c>
      <c r="J79" s="195">
        <f>'[2]09'!K81</f>
        <v>0</v>
      </c>
      <c r="K79" s="15">
        <f t="shared" si="13"/>
        <v>38</v>
      </c>
      <c r="L79" s="18">
        <f>frq!C79</f>
        <v>1</v>
      </c>
      <c r="M79" s="124">
        <f t="shared" si="14"/>
        <v>37.6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37.6</v>
      </c>
      <c r="R79" s="18">
        <v>0.4</v>
      </c>
    </row>
    <row r="80" spans="1:18">
      <c r="A80" s="8" t="s">
        <v>122</v>
      </c>
      <c r="B80" s="194">
        <f>'[2]09'!B82</f>
        <v>42</v>
      </c>
      <c r="C80" s="195">
        <f>'[2]09'!C82</f>
        <v>30</v>
      </c>
      <c r="D80" s="195">
        <f>'[2]09'!D82</f>
        <v>0</v>
      </c>
      <c r="E80" s="195">
        <f>'[2]09'!E82</f>
        <v>0</v>
      </c>
      <c r="F80" s="15">
        <f t="shared" si="16"/>
        <v>72</v>
      </c>
      <c r="G80" s="194">
        <f>'[2]09'!H82</f>
        <v>38</v>
      </c>
      <c r="H80" s="195">
        <f>'[2]09'!I82</f>
        <v>0</v>
      </c>
      <c r="I80" s="195">
        <f>'[2]09'!J82</f>
        <v>0</v>
      </c>
      <c r="J80" s="195">
        <f>'[2]09'!K82</f>
        <v>0</v>
      </c>
      <c r="K80" s="15">
        <f t="shared" si="13"/>
        <v>38</v>
      </c>
      <c r="L80" s="18">
        <f>frq!C80</f>
        <v>1</v>
      </c>
      <c r="M80" s="124">
        <f t="shared" si="14"/>
        <v>37.6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37.6</v>
      </c>
      <c r="R80" s="18">
        <v>0.4</v>
      </c>
    </row>
    <row r="81" spans="1:18">
      <c r="A81" s="8" t="s">
        <v>123</v>
      </c>
      <c r="B81" s="194">
        <f>'[2]09'!B83</f>
        <v>42</v>
      </c>
      <c r="C81" s="195">
        <f>'[2]09'!C83</f>
        <v>30</v>
      </c>
      <c r="D81" s="195">
        <f>'[2]09'!D83</f>
        <v>0</v>
      </c>
      <c r="E81" s="195">
        <f>'[2]09'!E83</f>
        <v>0</v>
      </c>
      <c r="F81" s="15">
        <f t="shared" si="16"/>
        <v>72</v>
      </c>
      <c r="G81" s="194">
        <f>'[2]09'!H83</f>
        <v>36</v>
      </c>
      <c r="H81" s="195">
        <f>'[2]09'!I83</f>
        <v>0</v>
      </c>
      <c r="I81" s="195">
        <f>'[2]09'!J83</f>
        <v>0</v>
      </c>
      <c r="J81" s="195">
        <f>'[2]09'!K83</f>
        <v>0</v>
      </c>
      <c r="K81" s="15">
        <f t="shared" si="13"/>
        <v>36</v>
      </c>
      <c r="L81" s="18">
        <f>frq!C81</f>
        <v>1</v>
      </c>
      <c r="M81" s="124">
        <f t="shared" si="14"/>
        <v>35.6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35.6</v>
      </c>
      <c r="R81" s="18">
        <v>0.4</v>
      </c>
    </row>
    <row r="82" spans="1:18">
      <c r="A82" s="8" t="s">
        <v>124</v>
      </c>
      <c r="B82" s="194">
        <f>'[2]09'!B84</f>
        <v>42</v>
      </c>
      <c r="C82" s="195">
        <f>'[2]09'!C84</f>
        <v>30</v>
      </c>
      <c r="D82" s="195">
        <f>'[2]09'!D84</f>
        <v>0</v>
      </c>
      <c r="E82" s="195">
        <f>'[2]09'!E84</f>
        <v>0</v>
      </c>
      <c r="F82" s="15">
        <f t="shared" si="16"/>
        <v>72</v>
      </c>
      <c r="G82" s="194">
        <f>'[2]09'!H84</f>
        <v>36</v>
      </c>
      <c r="H82" s="195">
        <f>'[2]09'!I84</f>
        <v>0</v>
      </c>
      <c r="I82" s="195">
        <f>'[2]09'!J84</f>
        <v>0</v>
      </c>
      <c r="J82" s="195">
        <f>'[2]09'!K84</f>
        <v>0</v>
      </c>
      <c r="K82" s="15">
        <f t="shared" si="13"/>
        <v>36</v>
      </c>
      <c r="L82" s="18">
        <f>frq!C82</f>
        <v>1</v>
      </c>
      <c r="M82" s="124">
        <f t="shared" si="14"/>
        <v>35.6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35.6</v>
      </c>
      <c r="R82" s="18">
        <v>0.4</v>
      </c>
    </row>
    <row r="83" spans="1:18">
      <c r="A83" s="8" t="s">
        <v>125</v>
      </c>
      <c r="B83" s="194">
        <f>'[2]09'!B85</f>
        <v>42</v>
      </c>
      <c r="C83" s="195">
        <f>'[2]09'!C85</f>
        <v>30</v>
      </c>
      <c r="D83" s="195">
        <f>'[2]09'!D85</f>
        <v>0</v>
      </c>
      <c r="E83" s="195">
        <f>'[2]09'!E85</f>
        <v>0</v>
      </c>
      <c r="F83" s="15">
        <f t="shared" si="16"/>
        <v>72</v>
      </c>
      <c r="G83" s="194">
        <f>'[2]09'!H85</f>
        <v>36</v>
      </c>
      <c r="H83" s="195">
        <f>'[2]09'!I85</f>
        <v>0</v>
      </c>
      <c r="I83" s="195">
        <f>'[2]09'!J85</f>
        <v>0</v>
      </c>
      <c r="J83" s="195">
        <f>'[2]09'!K85</f>
        <v>0</v>
      </c>
      <c r="K83" s="15">
        <f t="shared" si="13"/>
        <v>36</v>
      </c>
      <c r="L83" s="18">
        <f>frq!C83</f>
        <v>1</v>
      </c>
      <c r="M83" s="124">
        <f t="shared" si="14"/>
        <v>35.6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35.6</v>
      </c>
      <c r="R83" s="18">
        <v>0.4</v>
      </c>
    </row>
    <row r="84" spans="1:18">
      <c r="A84" s="8" t="s">
        <v>126</v>
      </c>
      <c r="B84" s="194">
        <f>'[2]09'!B86</f>
        <v>42</v>
      </c>
      <c r="C84" s="195">
        <f>'[2]09'!C86</f>
        <v>30</v>
      </c>
      <c r="D84" s="195">
        <f>'[2]09'!D86</f>
        <v>0</v>
      </c>
      <c r="E84" s="195">
        <f>'[2]09'!E86</f>
        <v>0</v>
      </c>
      <c r="F84" s="15">
        <f t="shared" si="16"/>
        <v>72</v>
      </c>
      <c r="G84" s="194">
        <f>'[2]09'!H86</f>
        <v>36</v>
      </c>
      <c r="H84" s="195">
        <f>'[2]09'!I86</f>
        <v>0</v>
      </c>
      <c r="I84" s="195">
        <f>'[2]09'!J86</f>
        <v>0</v>
      </c>
      <c r="J84" s="195">
        <f>'[2]09'!K86</f>
        <v>0</v>
      </c>
      <c r="K84" s="15">
        <f t="shared" si="13"/>
        <v>36</v>
      </c>
      <c r="L84" s="18">
        <f>frq!C84</f>
        <v>1</v>
      </c>
      <c r="M84" s="124">
        <f t="shared" si="14"/>
        <v>35.6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35.6</v>
      </c>
      <c r="R84" s="18">
        <v>0.4</v>
      </c>
    </row>
    <row r="85" spans="1:18">
      <c r="A85" s="8" t="s">
        <v>127</v>
      </c>
      <c r="B85" s="194">
        <f>'[2]09'!B87</f>
        <v>42</v>
      </c>
      <c r="C85" s="195">
        <f>'[2]09'!C87</f>
        <v>30</v>
      </c>
      <c r="D85" s="195">
        <f>'[2]09'!D87</f>
        <v>0</v>
      </c>
      <c r="E85" s="195">
        <f>'[2]09'!E87</f>
        <v>0</v>
      </c>
      <c r="F85" s="15">
        <f t="shared" si="16"/>
        <v>72</v>
      </c>
      <c r="G85" s="194">
        <f>'[2]09'!H87</f>
        <v>36</v>
      </c>
      <c r="H85" s="195">
        <f>'[2]09'!I87</f>
        <v>0</v>
      </c>
      <c r="I85" s="195">
        <f>'[2]09'!J87</f>
        <v>0</v>
      </c>
      <c r="J85" s="195">
        <f>'[2]09'!K87</f>
        <v>0</v>
      </c>
      <c r="K85" s="15">
        <f t="shared" si="13"/>
        <v>36</v>
      </c>
      <c r="L85" s="18">
        <f>frq!C85</f>
        <v>1</v>
      </c>
      <c r="M85" s="124">
        <f t="shared" si="14"/>
        <v>35.6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35.6</v>
      </c>
      <c r="R85" s="18">
        <v>0.4</v>
      </c>
    </row>
    <row r="86" spans="1:18">
      <c r="A86" s="8" t="s">
        <v>128</v>
      </c>
      <c r="B86" s="194">
        <f>'[2]09'!B88</f>
        <v>42</v>
      </c>
      <c r="C86" s="195">
        <f>'[2]09'!C88</f>
        <v>30</v>
      </c>
      <c r="D86" s="195">
        <f>'[2]09'!D88</f>
        <v>0</v>
      </c>
      <c r="E86" s="195">
        <f>'[2]09'!E88</f>
        <v>0</v>
      </c>
      <c r="F86" s="15">
        <f t="shared" si="16"/>
        <v>72</v>
      </c>
      <c r="G86" s="194">
        <f>'[2]09'!H88</f>
        <v>36</v>
      </c>
      <c r="H86" s="195">
        <f>'[2]09'!I88</f>
        <v>0</v>
      </c>
      <c r="I86" s="195">
        <f>'[2]09'!J88</f>
        <v>0</v>
      </c>
      <c r="J86" s="195">
        <f>'[2]09'!K88</f>
        <v>0</v>
      </c>
      <c r="K86" s="15">
        <f t="shared" si="13"/>
        <v>36</v>
      </c>
      <c r="L86" s="18">
        <f>frq!C86</f>
        <v>1</v>
      </c>
      <c r="M86" s="124">
        <f t="shared" si="14"/>
        <v>35.6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35.6</v>
      </c>
      <c r="R86" s="18">
        <v>0.4</v>
      </c>
    </row>
    <row r="87" spans="1:18">
      <c r="A87" s="8" t="s">
        <v>129</v>
      </c>
      <c r="B87" s="194">
        <f>'[2]09'!B89</f>
        <v>42</v>
      </c>
      <c r="C87" s="195">
        <f>'[2]09'!C89</f>
        <v>30</v>
      </c>
      <c r="D87" s="195">
        <f>'[2]09'!D89</f>
        <v>0</v>
      </c>
      <c r="E87" s="195">
        <f>'[2]09'!E89</f>
        <v>0</v>
      </c>
      <c r="F87" s="15">
        <f t="shared" si="16"/>
        <v>72</v>
      </c>
      <c r="G87" s="194">
        <f>'[2]09'!H89</f>
        <v>36</v>
      </c>
      <c r="H87" s="195">
        <f>'[2]09'!I89</f>
        <v>0</v>
      </c>
      <c r="I87" s="195">
        <f>'[2]09'!J89</f>
        <v>0</v>
      </c>
      <c r="J87" s="195">
        <f>'[2]09'!K89</f>
        <v>0</v>
      </c>
      <c r="K87" s="15">
        <f t="shared" si="13"/>
        <v>36</v>
      </c>
      <c r="L87" s="18">
        <f>frq!C87</f>
        <v>1</v>
      </c>
      <c r="M87" s="124">
        <f t="shared" si="14"/>
        <v>35.6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35.6</v>
      </c>
      <c r="R87" s="18">
        <v>0.4</v>
      </c>
    </row>
    <row r="88" spans="1:18">
      <c r="A88" s="8" t="s">
        <v>130</v>
      </c>
      <c r="B88" s="194">
        <f>'[2]09'!B90</f>
        <v>42</v>
      </c>
      <c r="C88" s="195">
        <f>'[2]09'!C90</f>
        <v>30</v>
      </c>
      <c r="D88" s="195">
        <f>'[2]09'!D90</f>
        <v>0</v>
      </c>
      <c r="E88" s="195">
        <f>'[2]09'!E90</f>
        <v>0</v>
      </c>
      <c r="F88" s="15">
        <f t="shared" si="16"/>
        <v>72</v>
      </c>
      <c r="G88" s="194">
        <f>'[2]09'!H90</f>
        <v>36</v>
      </c>
      <c r="H88" s="195">
        <f>'[2]09'!I90</f>
        <v>0</v>
      </c>
      <c r="I88" s="195">
        <f>'[2]09'!J90</f>
        <v>0</v>
      </c>
      <c r="J88" s="195">
        <f>'[2]09'!K90</f>
        <v>0</v>
      </c>
      <c r="K88" s="15">
        <f t="shared" si="13"/>
        <v>36</v>
      </c>
      <c r="L88" s="18">
        <f>frq!C88</f>
        <v>1</v>
      </c>
      <c r="M88" s="124">
        <f t="shared" si="14"/>
        <v>35.6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35.6</v>
      </c>
      <c r="R88" s="18">
        <v>0.4</v>
      </c>
    </row>
    <row r="89" spans="1:18">
      <c r="A89" s="8" t="s">
        <v>131</v>
      </c>
      <c r="B89" s="194">
        <f>'[2]09'!B91</f>
        <v>42</v>
      </c>
      <c r="C89" s="195">
        <f>'[2]09'!C91</f>
        <v>30</v>
      </c>
      <c r="D89" s="195">
        <f>'[2]09'!D91</f>
        <v>0</v>
      </c>
      <c r="E89" s="195">
        <f>'[2]09'!E91</f>
        <v>0</v>
      </c>
      <c r="F89" s="15">
        <f t="shared" si="16"/>
        <v>72</v>
      </c>
      <c r="G89" s="194">
        <f>'[2]09'!H91</f>
        <v>36</v>
      </c>
      <c r="H89" s="195">
        <f>'[2]09'!I91</f>
        <v>0</v>
      </c>
      <c r="I89" s="195">
        <f>'[2]09'!J91</f>
        <v>0</v>
      </c>
      <c r="J89" s="195">
        <f>'[2]09'!K91</f>
        <v>0</v>
      </c>
      <c r="K89" s="15">
        <f t="shared" si="13"/>
        <v>36</v>
      </c>
      <c r="L89" s="18">
        <f>frq!C89</f>
        <v>1</v>
      </c>
      <c r="M89" s="124">
        <f t="shared" si="14"/>
        <v>35.6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35.6</v>
      </c>
      <c r="R89" s="18">
        <v>0.4</v>
      </c>
    </row>
    <row r="90" spans="1:18">
      <c r="A90" s="8" t="s">
        <v>132</v>
      </c>
      <c r="B90" s="194">
        <f>'[2]09'!B92</f>
        <v>42</v>
      </c>
      <c r="C90" s="195">
        <f>'[2]09'!C92</f>
        <v>30</v>
      </c>
      <c r="D90" s="195">
        <f>'[2]09'!D92</f>
        <v>0</v>
      </c>
      <c r="E90" s="195">
        <f>'[2]09'!E92</f>
        <v>0</v>
      </c>
      <c r="F90" s="15">
        <f t="shared" si="16"/>
        <v>72</v>
      </c>
      <c r="G90" s="194">
        <f>'[2]09'!H92</f>
        <v>36</v>
      </c>
      <c r="H90" s="195">
        <f>'[2]09'!I92</f>
        <v>0</v>
      </c>
      <c r="I90" s="195">
        <f>'[2]09'!J92</f>
        <v>0</v>
      </c>
      <c r="J90" s="195">
        <f>'[2]09'!K92</f>
        <v>0</v>
      </c>
      <c r="K90" s="15">
        <f t="shared" si="13"/>
        <v>36</v>
      </c>
      <c r="L90" s="18">
        <f>frq!C90</f>
        <v>1</v>
      </c>
      <c r="M90" s="124">
        <f t="shared" si="14"/>
        <v>35.6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35.6</v>
      </c>
      <c r="R90" s="18">
        <v>0.4</v>
      </c>
    </row>
    <row r="91" spans="1:18">
      <c r="A91" s="8" t="s">
        <v>133</v>
      </c>
      <c r="B91" s="194">
        <f>'[2]09'!B93</f>
        <v>42</v>
      </c>
      <c r="C91" s="195">
        <f>'[2]09'!C93</f>
        <v>30</v>
      </c>
      <c r="D91" s="195">
        <f>'[2]09'!D93</f>
        <v>0</v>
      </c>
      <c r="E91" s="195">
        <f>'[2]09'!E93</f>
        <v>0</v>
      </c>
      <c r="F91" s="15">
        <f t="shared" si="16"/>
        <v>72</v>
      </c>
      <c r="G91" s="194">
        <f>'[2]09'!H93</f>
        <v>36</v>
      </c>
      <c r="H91" s="195">
        <f>'[2]09'!I93</f>
        <v>0</v>
      </c>
      <c r="I91" s="195">
        <f>'[2]09'!J93</f>
        <v>0</v>
      </c>
      <c r="J91" s="195">
        <f>'[2]09'!K93</f>
        <v>0</v>
      </c>
      <c r="K91" s="15">
        <f t="shared" si="13"/>
        <v>36</v>
      </c>
      <c r="L91" s="18">
        <f>frq!C91</f>
        <v>1</v>
      </c>
      <c r="M91" s="124">
        <f t="shared" si="14"/>
        <v>35.6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35.6</v>
      </c>
      <c r="R91" s="18">
        <v>0.4</v>
      </c>
    </row>
    <row r="92" spans="1:18">
      <c r="A92" s="8" t="s">
        <v>134</v>
      </c>
      <c r="B92" s="194">
        <f>'[2]09'!B94</f>
        <v>42</v>
      </c>
      <c r="C92" s="195">
        <f>'[2]09'!C94</f>
        <v>30</v>
      </c>
      <c r="D92" s="195">
        <f>'[2]09'!D94</f>
        <v>0</v>
      </c>
      <c r="E92" s="195">
        <f>'[2]09'!E94</f>
        <v>0</v>
      </c>
      <c r="F92" s="15">
        <f t="shared" si="16"/>
        <v>72</v>
      </c>
      <c r="G92" s="194">
        <f>'[2]09'!H94</f>
        <v>36</v>
      </c>
      <c r="H92" s="195">
        <f>'[2]09'!I94</f>
        <v>0</v>
      </c>
      <c r="I92" s="195">
        <f>'[2]09'!J94</f>
        <v>0</v>
      </c>
      <c r="J92" s="195">
        <f>'[2]09'!K94</f>
        <v>0</v>
      </c>
      <c r="K92" s="15">
        <f t="shared" si="13"/>
        <v>36</v>
      </c>
      <c r="L92" s="18">
        <f>frq!C92</f>
        <v>1</v>
      </c>
      <c r="M92" s="124">
        <f t="shared" si="14"/>
        <v>35.6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35.6</v>
      </c>
      <c r="R92" s="18">
        <v>0.4</v>
      </c>
    </row>
    <row r="93" spans="1:18">
      <c r="A93" s="8" t="s">
        <v>135</v>
      </c>
      <c r="B93" s="194">
        <f>'[2]09'!B95</f>
        <v>42</v>
      </c>
      <c r="C93" s="195">
        <f>'[2]09'!C95</f>
        <v>30</v>
      </c>
      <c r="D93" s="195">
        <f>'[2]09'!D95</f>
        <v>0</v>
      </c>
      <c r="E93" s="195">
        <f>'[2]09'!E95</f>
        <v>0</v>
      </c>
      <c r="F93" s="15">
        <f t="shared" si="16"/>
        <v>72</v>
      </c>
      <c r="G93" s="194">
        <f>'[2]09'!H95</f>
        <v>36</v>
      </c>
      <c r="H93" s="195">
        <f>'[2]09'!I95</f>
        <v>0</v>
      </c>
      <c r="I93" s="195">
        <f>'[2]09'!J95</f>
        <v>0</v>
      </c>
      <c r="J93" s="195">
        <f>'[2]09'!K95</f>
        <v>0</v>
      </c>
      <c r="K93" s="15">
        <f t="shared" si="13"/>
        <v>36</v>
      </c>
      <c r="L93" s="18">
        <f>frq!C93</f>
        <v>1</v>
      </c>
      <c r="M93" s="124">
        <f t="shared" si="14"/>
        <v>35.6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35.6</v>
      </c>
      <c r="R93" s="18">
        <v>0.4</v>
      </c>
    </row>
    <row r="94" spans="1:18">
      <c r="A94" s="8" t="s">
        <v>136</v>
      </c>
      <c r="B94" s="194">
        <f>'[2]09'!B96</f>
        <v>42</v>
      </c>
      <c r="C94" s="195">
        <f>'[2]09'!C96</f>
        <v>30</v>
      </c>
      <c r="D94" s="195">
        <f>'[2]09'!D96</f>
        <v>0</v>
      </c>
      <c r="E94" s="195">
        <f>'[2]09'!E96</f>
        <v>0</v>
      </c>
      <c r="F94" s="15">
        <f t="shared" si="16"/>
        <v>72</v>
      </c>
      <c r="G94" s="194">
        <f>'[2]09'!H96</f>
        <v>36</v>
      </c>
      <c r="H94" s="195">
        <f>'[2]09'!I96</f>
        <v>0</v>
      </c>
      <c r="I94" s="195">
        <f>'[2]09'!J96</f>
        <v>0</v>
      </c>
      <c r="J94" s="195">
        <f>'[2]09'!K96</f>
        <v>0</v>
      </c>
      <c r="K94" s="15">
        <f t="shared" si="13"/>
        <v>36</v>
      </c>
      <c r="L94" s="18">
        <f>frq!C94</f>
        <v>1</v>
      </c>
      <c r="M94" s="124">
        <f t="shared" si="14"/>
        <v>35.6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35.6</v>
      </c>
      <c r="R94" s="18">
        <v>0.4</v>
      </c>
    </row>
    <row r="95" spans="1:18">
      <c r="A95" s="8" t="s">
        <v>137</v>
      </c>
      <c r="B95" s="194">
        <f>'[2]09'!B97</f>
        <v>42</v>
      </c>
      <c r="C95" s="195">
        <f>'[2]09'!C97</f>
        <v>30</v>
      </c>
      <c r="D95" s="195">
        <f>'[2]09'!D97</f>
        <v>0</v>
      </c>
      <c r="E95" s="195">
        <f>'[2]09'!E97</f>
        <v>0</v>
      </c>
      <c r="F95" s="15">
        <f t="shared" si="16"/>
        <v>72</v>
      </c>
      <c r="G95" s="194">
        <f>'[2]09'!H97</f>
        <v>36</v>
      </c>
      <c r="H95" s="195">
        <f>'[2]09'!I97</f>
        <v>0</v>
      </c>
      <c r="I95" s="195">
        <f>'[2]09'!J97</f>
        <v>0</v>
      </c>
      <c r="J95" s="195">
        <f>'[2]09'!K97</f>
        <v>0</v>
      </c>
      <c r="K95" s="15">
        <f t="shared" si="13"/>
        <v>36</v>
      </c>
      <c r="L95" s="18">
        <f>frq!C95</f>
        <v>1</v>
      </c>
      <c r="M95" s="124">
        <f t="shared" si="14"/>
        <v>35.6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35.6</v>
      </c>
      <c r="R95" s="18">
        <v>0.4</v>
      </c>
    </row>
    <row r="96" spans="1:18">
      <c r="A96" s="8" t="s">
        <v>138</v>
      </c>
      <c r="B96" s="194">
        <f>'[2]09'!B98</f>
        <v>42</v>
      </c>
      <c r="C96" s="195">
        <f>'[2]09'!C98</f>
        <v>30</v>
      </c>
      <c r="D96" s="195">
        <f>'[2]09'!D98</f>
        <v>0</v>
      </c>
      <c r="E96" s="195">
        <f>'[2]09'!E98</f>
        <v>0</v>
      </c>
      <c r="F96" s="15">
        <f t="shared" si="16"/>
        <v>72</v>
      </c>
      <c r="G96" s="194">
        <f>'[2]09'!H98</f>
        <v>36</v>
      </c>
      <c r="H96" s="195">
        <f>'[2]09'!I98</f>
        <v>0</v>
      </c>
      <c r="I96" s="195">
        <f>'[2]09'!J98</f>
        <v>0</v>
      </c>
      <c r="J96" s="195">
        <f>'[2]09'!K98</f>
        <v>0</v>
      </c>
      <c r="K96" s="15">
        <f t="shared" si="13"/>
        <v>36</v>
      </c>
      <c r="L96" s="18">
        <f>frq!C96</f>
        <v>1</v>
      </c>
      <c r="M96" s="124">
        <f t="shared" si="14"/>
        <v>35.6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35.6</v>
      </c>
      <c r="R96" s="18">
        <v>0.4</v>
      </c>
    </row>
    <row r="97" spans="1:18">
      <c r="A97" s="8" t="s">
        <v>139</v>
      </c>
      <c r="B97" s="194">
        <f>'[2]09'!B99</f>
        <v>42</v>
      </c>
      <c r="C97" s="195">
        <f>'[2]09'!C99</f>
        <v>30</v>
      </c>
      <c r="D97" s="195">
        <f>'[2]09'!D99</f>
        <v>0</v>
      </c>
      <c r="E97" s="195">
        <f>'[2]09'!E99</f>
        <v>0</v>
      </c>
      <c r="F97" s="15">
        <f t="shared" si="16"/>
        <v>72</v>
      </c>
      <c r="G97" s="194">
        <f>'[2]09'!H99</f>
        <v>36</v>
      </c>
      <c r="H97" s="195">
        <f>'[2]09'!I99</f>
        <v>0</v>
      </c>
      <c r="I97" s="195">
        <f>'[2]09'!J99</f>
        <v>0</v>
      </c>
      <c r="J97" s="195">
        <f>'[2]09'!K99</f>
        <v>0</v>
      </c>
      <c r="K97" s="15">
        <f t="shared" si="13"/>
        <v>36</v>
      </c>
      <c r="L97" s="18">
        <f>frq!C97</f>
        <v>1</v>
      </c>
      <c r="M97" s="124">
        <f t="shared" si="14"/>
        <v>35.6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35.6</v>
      </c>
      <c r="R97" s="18">
        <v>0.4</v>
      </c>
    </row>
    <row r="98" spans="1:18" ht="15.75" thickBot="1">
      <c r="A98" s="8" t="s">
        <v>140</v>
      </c>
      <c r="B98" s="194">
        <f>'[2]09'!B100</f>
        <v>42</v>
      </c>
      <c r="C98" s="195">
        <f>'[2]09'!C100</f>
        <v>30</v>
      </c>
      <c r="D98" s="195">
        <f>'[2]09'!D100</f>
        <v>0</v>
      </c>
      <c r="E98" s="195">
        <f>'[2]09'!E100</f>
        <v>0</v>
      </c>
      <c r="F98" s="15">
        <f t="shared" si="16"/>
        <v>72</v>
      </c>
      <c r="G98" s="194">
        <f>'[2]09'!H100</f>
        <v>36</v>
      </c>
      <c r="H98" s="195">
        <f>'[2]09'!I100</f>
        <v>0</v>
      </c>
      <c r="I98" s="195">
        <f>'[2]09'!J100</f>
        <v>0</v>
      </c>
      <c r="J98" s="195">
        <f>'[2]09'!K100</f>
        <v>0</v>
      </c>
      <c r="K98" s="15">
        <f t="shared" si="13"/>
        <v>36</v>
      </c>
      <c r="L98" s="18">
        <f>frq!C98</f>
        <v>1</v>
      </c>
      <c r="M98" s="124">
        <f t="shared" si="14"/>
        <v>35.6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35.6</v>
      </c>
      <c r="R98" s="18">
        <v>0.4</v>
      </c>
    </row>
    <row r="99" spans="1:18" ht="15.75" thickBot="1">
      <c r="A99" s="128" t="s">
        <v>171</v>
      </c>
      <c r="B99" s="128">
        <f t="shared" ref="B99:R99" si="17">SUM(B3:B98)/4000</f>
        <v>0.252</v>
      </c>
      <c r="C99" s="128">
        <f t="shared" si="17"/>
        <v>1.26</v>
      </c>
      <c r="D99" s="128">
        <f t="shared" si="17"/>
        <v>0</v>
      </c>
      <c r="E99" s="128">
        <f t="shared" si="17"/>
        <v>0</v>
      </c>
      <c r="F99" s="128">
        <f t="shared" si="17"/>
        <v>1.512</v>
      </c>
      <c r="G99" s="128">
        <f t="shared" si="17"/>
        <v>0.20874999999999999</v>
      </c>
      <c r="H99" s="128">
        <f t="shared" si="17"/>
        <v>0.51441499999999996</v>
      </c>
      <c r="I99" s="128">
        <f t="shared" si="17"/>
        <v>0</v>
      </c>
      <c r="J99" s="128">
        <f t="shared" si="17"/>
        <v>0</v>
      </c>
      <c r="K99" s="128">
        <f t="shared" si="17"/>
        <v>0.72316499999999995</v>
      </c>
      <c r="L99" s="128">
        <f t="shared" si="17"/>
        <v>2.4E-2</v>
      </c>
      <c r="M99" s="128">
        <f t="shared" si="17"/>
        <v>0.1991500000000001</v>
      </c>
      <c r="N99" s="128">
        <f t="shared" si="17"/>
        <v>0.51441499999999996</v>
      </c>
      <c r="O99" s="128">
        <f t="shared" si="17"/>
        <v>0</v>
      </c>
      <c r="P99" s="128">
        <f t="shared" si="17"/>
        <v>0</v>
      </c>
      <c r="Q99" s="128">
        <f t="shared" si="17"/>
        <v>0.71356499999999878</v>
      </c>
      <c r="R99" s="129">
        <f t="shared" si="17"/>
        <v>9.5999999999999818E-3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AI3" activePane="bottomRight" state="frozen"/>
      <selection activeCell="B3" sqref="B3"/>
      <selection pane="topRight" activeCell="B3" sqref="B3"/>
      <selection pane="bottomLeft" activeCell="B3" sqref="B3"/>
      <selection pane="bottomRight" activeCell="AU3" sqref="AU3:AU98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191">
        <f>Allocation_SG!A1</f>
        <v>45269</v>
      </c>
      <c r="B1" s="3" t="s">
        <v>152</v>
      </c>
      <c r="C1" s="4" t="s">
        <v>152</v>
      </c>
      <c r="D1" s="4" t="s">
        <v>152</v>
      </c>
      <c r="E1" s="4" t="s">
        <v>152</v>
      </c>
      <c r="F1" s="4" t="s">
        <v>152</v>
      </c>
      <c r="G1" s="4" t="s">
        <v>152</v>
      </c>
      <c r="H1" s="5" t="s">
        <v>153</v>
      </c>
      <c r="I1" s="3" t="s">
        <v>154</v>
      </c>
      <c r="J1" s="4" t="s">
        <v>154</v>
      </c>
      <c r="K1" s="4" t="s">
        <v>154</v>
      </c>
      <c r="L1" s="4" t="s">
        <v>154</v>
      </c>
      <c r="M1" s="4" t="s">
        <v>154</v>
      </c>
      <c r="N1" s="4" t="s">
        <v>154</v>
      </c>
      <c r="O1" s="5" t="s">
        <v>154</v>
      </c>
      <c r="P1" s="6" t="s">
        <v>155</v>
      </c>
      <c r="Q1" s="7" t="s">
        <v>156</v>
      </c>
      <c r="R1" s="4" t="s">
        <v>156</v>
      </c>
      <c r="S1" s="4" t="s">
        <v>156</v>
      </c>
      <c r="T1" s="4" t="s">
        <v>156</v>
      </c>
      <c r="U1" s="4" t="s">
        <v>156</v>
      </c>
      <c r="V1" s="4" t="s">
        <v>156</v>
      </c>
      <c r="W1" s="5" t="s">
        <v>156</v>
      </c>
      <c r="X1" s="3" t="s">
        <v>157</v>
      </c>
      <c r="Y1" s="4" t="s">
        <v>157</v>
      </c>
      <c r="Z1" s="4" t="s">
        <v>157</v>
      </c>
      <c r="AA1" s="4" t="s">
        <v>157</v>
      </c>
      <c r="AB1" s="4" t="s">
        <v>157</v>
      </c>
      <c r="AC1" s="4" t="s">
        <v>157</v>
      </c>
      <c r="AD1" s="5" t="s">
        <v>157</v>
      </c>
      <c r="AE1" s="3" t="s">
        <v>158</v>
      </c>
      <c r="AF1" s="4" t="s">
        <v>158</v>
      </c>
      <c r="AG1" s="4" t="s">
        <v>158</v>
      </c>
      <c r="AH1" s="4" t="s">
        <v>158</v>
      </c>
      <c r="AI1" s="4" t="s">
        <v>158</v>
      </c>
      <c r="AJ1" s="4" t="s">
        <v>158</v>
      </c>
      <c r="AK1" s="5" t="s">
        <v>158</v>
      </c>
      <c r="AL1" s="3" t="s">
        <v>159</v>
      </c>
      <c r="AM1" s="4" t="s">
        <v>159</v>
      </c>
      <c r="AN1" s="4" t="s">
        <v>159</v>
      </c>
      <c r="AO1" s="4" t="s">
        <v>159</v>
      </c>
      <c r="AP1" s="4" t="s">
        <v>159</v>
      </c>
      <c r="AQ1" s="4" t="s">
        <v>159</v>
      </c>
      <c r="AR1" s="5" t="s">
        <v>159</v>
      </c>
      <c r="AT1" t="s">
        <v>199</v>
      </c>
      <c r="AU1" t="s">
        <v>200</v>
      </c>
      <c r="AW1" s="229" t="s">
        <v>169</v>
      </c>
      <c r="AX1" s="229"/>
      <c r="AY1" s="229"/>
      <c r="AZ1" s="229"/>
      <c r="BA1" s="229"/>
      <c r="BB1" s="229"/>
      <c r="BD1" s="229" t="s">
        <v>170</v>
      </c>
      <c r="BE1" s="229"/>
      <c r="BF1" s="229"/>
      <c r="BG1" s="229"/>
      <c r="BH1" s="229"/>
      <c r="BI1" s="229"/>
      <c r="BL1" s="8" t="s">
        <v>199</v>
      </c>
      <c r="BM1" s="8" t="s">
        <v>200</v>
      </c>
      <c r="BN1" s="229" t="s">
        <v>346</v>
      </c>
      <c r="BO1" s="229"/>
      <c r="BP1" s="230" t="s">
        <v>345</v>
      </c>
      <c r="BQ1" s="230"/>
    </row>
    <row r="2" spans="1:69" ht="38.25">
      <c r="A2" s="9" t="s">
        <v>160</v>
      </c>
      <c r="B2" s="10" t="s">
        <v>161</v>
      </c>
      <c r="C2" s="11" t="s">
        <v>162</v>
      </c>
      <c r="D2" s="11" t="s">
        <v>163</v>
      </c>
      <c r="E2" s="11" t="s">
        <v>164</v>
      </c>
      <c r="F2" s="11" t="s">
        <v>165</v>
      </c>
      <c r="G2" s="11" t="s">
        <v>166</v>
      </c>
      <c r="H2" s="12" t="s">
        <v>167</v>
      </c>
      <c r="I2" s="10" t="s">
        <v>161</v>
      </c>
      <c r="J2" s="11" t="s">
        <v>162</v>
      </c>
      <c r="K2" s="11" t="s">
        <v>163</v>
      </c>
      <c r="L2" s="11" t="s">
        <v>164</v>
      </c>
      <c r="M2" s="11" t="s">
        <v>165</v>
      </c>
      <c r="N2" s="11" t="s">
        <v>166</v>
      </c>
      <c r="O2" s="12" t="s">
        <v>167</v>
      </c>
      <c r="P2" s="13" t="s">
        <v>168</v>
      </c>
      <c r="Q2" s="10" t="s">
        <v>161</v>
      </c>
      <c r="R2" s="11" t="s">
        <v>162</v>
      </c>
      <c r="S2" s="11" t="s">
        <v>163</v>
      </c>
      <c r="T2" s="11" t="s">
        <v>164</v>
      </c>
      <c r="U2" s="11" t="s">
        <v>165</v>
      </c>
      <c r="V2" s="11" t="s">
        <v>166</v>
      </c>
      <c r="W2" s="14" t="s">
        <v>167</v>
      </c>
      <c r="X2" s="10" t="s">
        <v>161</v>
      </c>
      <c r="Y2" s="11" t="s">
        <v>162</v>
      </c>
      <c r="Z2" s="11" t="s">
        <v>163</v>
      </c>
      <c r="AA2" s="11" t="s">
        <v>164</v>
      </c>
      <c r="AB2" s="11" t="s">
        <v>165</v>
      </c>
      <c r="AC2" s="11" t="s">
        <v>166</v>
      </c>
      <c r="AD2" s="12" t="s">
        <v>167</v>
      </c>
      <c r="AE2" s="10" t="s">
        <v>161</v>
      </c>
      <c r="AF2" s="11" t="s">
        <v>162</v>
      </c>
      <c r="AG2" s="11" t="s">
        <v>163</v>
      </c>
      <c r="AH2" s="11" t="s">
        <v>164</v>
      </c>
      <c r="AI2" s="11" t="s">
        <v>165</v>
      </c>
      <c r="AJ2" s="11" t="s">
        <v>166</v>
      </c>
      <c r="AK2" s="12" t="s">
        <v>167</v>
      </c>
      <c r="AL2" s="10" t="s">
        <v>161</v>
      </c>
      <c r="AM2" s="11" t="s">
        <v>162</v>
      </c>
      <c r="AN2" s="11" t="s">
        <v>163</v>
      </c>
      <c r="AO2" s="11" t="s">
        <v>164</v>
      </c>
      <c r="AP2" s="11" t="s">
        <v>165</v>
      </c>
      <c r="AQ2" s="11" t="s">
        <v>166</v>
      </c>
      <c r="AR2" s="12" t="s">
        <v>167</v>
      </c>
      <c r="AT2" s="8" t="s">
        <v>169</v>
      </c>
      <c r="AU2" s="8" t="s">
        <v>170</v>
      </c>
      <c r="AW2" s="10" t="s">
        <v>161</v>
      </c>
      <c r="AX2" s="11" t="s">
        <v>162</v>
      </c>
      <c r="AY2" s="11" t="s">
        <v>163</v>
      </c>
      <c r="AZ2" s="11" t="s">
        <v>164</v>
      </c>
      <c r="BA2" s="11" t="s">
        <v>165</v>
      </c>
      <c r="BB2" s="11" t="s">
        <v>166</v>
      </c>
      <c r="BC2" s="8" t="s">
        <v>142</v>
      </c>
      <c r="BD2" s="10" t="s">
        <v>161</v>
      </c>
      <c r="BE2" s="11" t="s">
        <v>162</v>
      </c>
      <c r="BF2" s="11" t="s">
        <v>163</v>
      </c>
      <c r="BG2" s="11" t="s">
        <v>164</v>
      </c>
      <c r="BH2" s="11" t="s">
        <v>165</v>
      </c>
      <c r="BI2" s="11" t="s">
        <v>166</v>
      </c>
      <c r="BJ2" s="8" t="s">
        <v>142</v>
      </c>
      <c r="BL2" s="8" t="s">
        <v>169</v>
      </c>
      <c r="BM2" s="8" t="s">
        <v>170</v>
      </c>
      <c r="BN2" s="8" t="s">
        <v>169</v>
      </c>
      <c r="BO2" s="8" t="s">
        <v>170</v>
      </c>
      <c r="BP2" s="137" t="s">
        <v>327</v>
      </c>
      <c r="BQ2" s="137" t="s">
        <v>328</v>
      </c>
    </row>
    <row r="3" spans="1:69">
      <c r="A3" s="8" t="s">
        <v>45</v>
      </c>
      <c r="B3" s="15">
        <f>'[3]09'!B5</f>
        <v>320</v>
      </c>
      <c r="C3" s="16">
        <f>'[3]09'!C5</f>
        <v>0</v>
      </c>
      <c r="D3" s="16">
        <f>'[3]09'!D5</f>
        <v>0</v>
      </c>
      <c r="E3" s="16">
        <f>'[3]09'!E5</f>
        <v>0</v>
      </c>
      <c r="F3" s="16">
        <f>'[3]09'!F5</f>
        <v>1030</v>
      </c>
      <c r="G3" s="16">
        <f>'[3]09'!G5</f>
        <v>0</v>
      </c>
      <c r="H3" s="17">
        <f>SUM(B3:G3)</f>
        <v>1350</v>
      </c>
      <c r="I3" s="15">
        <f>'[3]09'!J5</f>
        <v>216.02</v>
      </c>
      <c r="J3" s="16">
        <f>'[3]09'!K5</f>
        <v>0</v>
      </c>
      <c r="K3" s="16">
        <f>'[3]09'!L5</f>
        <v>0</v>
      </c>
      <c r="L3" s="16">
        <f>'[3]09'!M5</f>
        <v>0</v>
      </c>
      <c r="M3" s="16">
        <f>'[3]09'!N5</f>
        <v>0</v>
      </c>
      <c r="N3" s="16">
        <f>'[3]09'!O5</f>
        <v>0</v>
      </c>
      <c r="O3" s="17">
        <f>SUM(I3:N3)</f>
        <v>216.02</v>
      </c>
      <c r="P3" s="18">
        <f>frq!C3</f>
        <v>1</v>
      </c>
      <c r="Q3" s="15">
        <f t="shared" ref="Q3:V18" si="0">IF($P3=1,I3,IF(AND($P3=0.985,I3&gt;0.985*B3),B3*0.985,IF(AND($P3=0.965,I3&gt;0.965*B3),0.965*B3,I3)))</f>
        <v>216.02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216.02</v>
      </c>
      <c r="X3" s="8">
        <f>AW3</f>
        <v>26.99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26.99</v>
      </c>
      <c r="AE3" s="8">
        <f>BD3</f>
        <v>26.99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26.99</v>
      </c>
      <c r="AL3" s="8">
        <f t="shared" ref="AL3:AQ18" si="3">Q3-X3-AE3</f>
        <v>162.04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162.04</v>
      </c>
      <c r="AT3" s="8">
        <v>25.95</v>
      </c>
      <c r="AU3" s="8">
        <v>25.95</v>
      </c>
      <c r="AW3" s="198">
        <v>26.99</v>
      </c>
      <c r="AX3" s="198">
        <v>0</v>
      </c>
      <c r="AY3" s="198">
        <v>0</v>
      </c>
      <c r="AZ3" s="198">
        <v>0</v>
      </c>
      <c r="BA3" s="198">
        <v>0</v>
      </c>
      <c r="BB3" s="198">
        <v>0</v>
      </c>
      <c r="BC3" s="8">
        <f>SUM(AW3:BB3)</f>
        <v>26.99</v>
      </c>
      <c r="BD3" s="198">
        <v>26.99</v>
      </c>
      <c r="BE3" s="198">
        <v>0</v>
      </c>
      <c r="BF3" s="198">
        <v>0</v>
      </c>
      <c r="BG3" s="198">
        <v>0</v>
      </c>
      <c r="BH3" s="198">
        <v>0</v>
      </c>
      <c r="BI3" s="198">
        <v>0</v>
      </c>
      <c r="BJ3" s="8">
        <f>SUM(BD3:BI3)</f>
        <v>26.99</v>
      </c>
      <c r="BL3" s="8">
        <f>AT3</f>
        <v>25.95</v>
      </c>
      <c r="BM3" s="8">
        <f>AU3</f>
        <v>25.95</v>
      </c>
      <c r="BN3" s="8">
        <f>BC3</f>
        <v>26.99</v>
      </c>
      <c r="BO3" s="8">
        <f>BJ3</f>
        <v>26.99</v>
      </c>
      <c r="BP3" s="139">
        <f>BL3-BN3</f>
        <v>-1.0399999999999991</v>
      </c>
      <c r="BQ3" s="139">
        <f>BM3-BO3</f>
        <v>-1.0399999999999991</v>
      </c>
    </row>
    <row r="4" spans="1:69">
      <c r="A4" s="8" t="s">
        <v>46</v>
      </c>
      <c r="B4" s="15">
        <f>'[3]09'!B6</f>
        <v>320</v>
      </c>
      <c r="C4" s="16">
        <f>'[3]09'!C6</f>
        <v>0</v>
      </c>
      <c r="D4" s="16">
        <f>'[3]09'!D6</f>
        <v>0</v>
      </c>
      <c r="E4" s="16">
        <f>'[3]09'!E6</f>
        <v>0</v>
      </c>
      <c r="F4" s="16">
        <f>'[3]09'!F6</f>
        <v>1030</v>
      </c>
      <c r="G4" s="16">
        <f>'[3]09'!G6</f>
        <v>0</v>
      </c>
      <c r="H4" s="17">
        <f>SUM(B4:G4)</f>
        <v>1350</v>
      </c>
      <c r="I4" s="15">
        <f>'[3]09'!J6</f>
        <v>216.02</v>
      </c>
      <c r="J4" s="16">
        <f>'[3]09'!K6</f>
        <v>0</v>
      </c>
      <c r="K4" s="16">
        <f>'[3]09'!L6</f>
        <v>0</v>
      </c>
      <c r="L4" s="16">
        <f>'[3]09'!M6</f>
        <v>0</v>
      </c>
      <c r="M4" s="16">
        <f>'[3]09'!N6</f>
        <v>0</v>
      </c>
      <c r="N4" s="16">
        <f>'[3]09'!O6</f>
        <v>0</v>
      </c>
      <c r="O4" s="17">
        <f>SUM(I4:N4)</f>
        <v>216.02</v>
      </c>
      <c r="P4" s="18">
        <f>frq!C4</f>
        <v>1</v>
      </c>
      <c r="Q4" s="15">
        <f>IF($P4=1,I4,IF(AND($P4=0.985,I4&gt;0.985*B4),B4*0.985,IF(AND($P4=0.965,I4&gt;0.965*B4),0.965*B4,I4)))</f>
        <v>216.02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216.02</v>
      </c>
      <c r="X4" s="8">
        <f t="shared" ref="X4:X67" si="4">AW4</f>
        <v>26.99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26.99</v>
      </c>
      <c r="AE4" s="8">
        <f t="shared" ref="AE4:AE67" si="11">BD4</f>
        <v>26.99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26.99</v>
      </c>
      <c r="AL4" s="8">
        <f t="shared" si="3"/>
        <v>162.04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162.04</v>
      </c>
      <c r="AT4" s="8">
        <v>25.95</v>
      </c>
      <c r="AU4" s="8">
        <v>25.95</v>
      </c>
      <c r="AW4" s="198">
        <v>26.99</v>
      </c>
      <c r="AX4" s="198">
        <v>0</v>
      </c>
      <c r="AY4" s="198">
        <v>0</v>
      </c>
      <c r="AZ4" s="198">
        <v>0</v>
      </c>
      <c r="BA4" s="198">
        <v>0</v>
      </c>
      <c r="BB4" s="198">
        <v>0</v>
      </c>
      <c r="BC4" s="8">
        <f t="shared" ref="BC4:BC67" si="19">SUM(AW4:BB4)</f>
        <v>26.99</v>
      </c>
      <c r="BD4" s="198">
        <v>26.99</v>
      </c>
      <c r="BE4" s="198">
        <v>0</v>
      </c>
      <c r="BF4" s="198">
        <v>0</v>
      </c>
      <c r="BG4" s="198">
        <v>0</v>
      </c>
      <c r="BH4" s="198">
        <v>0</v>
      </c>
      <c r="BI4" s="198">
        <v>0</v>
      </c>
      <c r="BJ4" s="8">
        <f t="shared" ref="BJ4:BJ67" si="20">SUM(BD4:BI4)</f>
        <v>26.99</v>
      </c>
      <c r="BL4" s="8">
        <f t="shared" ref="BL4:BL67" si="21">AT4</f>
        <v>25.95</v>
      </c>
      <c r="BM4" s="8">
        <f t="shared" ref="BM4:BM67" si="22">AU4</f>
        <v>25.95</v>
      </c>
      <c r="BN4" s="8">
        <f t="shared" ref="BN4:BN67" si="23">BC4</f>
        <v>26.99</v>
      </c>
      <c r="BO4" s="8">
        <f t="shared" ref="BO4:BO67" si="24">BJ4</f>
        <v>26.99</v>
      </c>
      <c r="BP4" s="139">
        <f t="shared" ref="BP4:BP67" si="25">BL4-BN4</f>
        <v>-1.0399999999999991</v>
      </c>
      <c r="BQ4" s="139">
        <f t="shared" ref="BQ4:BQ67" si="26">BM4-BO4</f>
        <v>-1.0399999999999991</v>
      </c>
    </row>
    <row r="5" spans="1:69">
      <c r="A5" s="8" t="s">
        <v>47</v>
      </c>
      <c r="B5" s="15">
        <f>'[3]09'!B7</f>
        <v>320</v>
      </c>
      <c r="C5" s="16">
        <f>'[3]09'!C7</f>
        <v>0</v>
      </c>
      <c r="D5" s="16">
        <f>'[3]09'!D7</f>
        <v>0</v>
      </c>
      <c r="E5" s="16">
        <f>'[3]09'!E7</f>
        <v>0</v>
      </c>
      <c r="F5" s="16">
        <f>'[3]09'!F7</f>
        <v>1030</v>
      </c>
      <c r="G5" s="16">
        <f>'[3]09'!G7</f>
        <v>0</v>
      </c>
      <c r="H5" s="17">
        <f t="shared" ref="H5:H68" si="27">SUM(B5:G5)</f>
        <v>1350</v>
      </c>
      <c r="I5" s="15">
        <f>'[3]09'!J7</f>
        <v>270</v>
      </c>
      <c r="J5" s="16">
        <f>'[3]09'!K7</f>
        <v>0</v>
      </c>
      <c r="K5" s="16">
        <f>'[3]09'!L7</f>
        <v>0</v>
      </c>
      <c r="L5" s="16">
        <f>'[3]09'!M7</f>
        <v>0</v>
      </c>
      <c r="M5" s="16">
        <f>'[3]09'!N7</f>
        <v>0</v>
      </c>
      <c r="N5" s="16">
        <f>'[3]09'!O7</f>
        <v>0</v>
      </c>
      <c r="O5" s="17">
        <f t="shared" ref="O5:O68" si="28">SUM(I5:N5)</f>
        <v>270</v>
      </c>
      <c r="P5" s="18">
        <f>frq!C5</f>
        <v>1</v>
      </c>
      <c r="Q5" s="15">
        <f t="shared" ref="Q5:V56" si="29">IF($P5=1,I5,IF(AND($P5=0.985,I5&gt;0.985*B5),B5*0.985,IF(AND($P5=0.965,I5&gt;0.965*B5),0.965*B5,I5)))</f>
        <v>270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270</v>
      </c>
      <c r="X5" s="8">
        <f t="shared" si="4"/>
        <v>26.99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26.99</v>
      </c>
      <c r="AE5" s="8">
        <f t="shared" si="11"/>
        <v>26.99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26.99</v>
      </c>
      <c r="AL5" s="8">
        <f t="shared" si="3"/>
        <v>216.01999999999998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216.01999999999998</v>
      </c>
      <c r="AT5" s="8">
        <v>25.95</v>
      </c>
      <c r="AU5" s="8">
        <v>25.95</v>
      </c>
      <c r="AW5" s="198">
        <v>26.99</v>
      </c>
      <c r="AX5" s="198">
        <v>0</v>
      </c>
      <c r="AY5" s="198">
        <v>0</v>
      </c>
      <c r="AZ5" s="198">
        <v>0</v>
      </c>
      <c r="BA5" s="198">
        <v>0</v>
      </c>
      <c r="BB5" s="198">
        <v>0</v>
      </c>
      <c r="BC5" s="8">
        <f t="shared" si="19"/>
        <v>26.99</v>
      </c>
      <c r="BD5" s="198">
        <v>26.99</v>
      </c>
      <c r="BE5" s="198">
        <v>0</v>
      </c>
      <c r="BF5" s="198">
        <v>0</v>
      </c>
      <c r="BG5" s="198">
        <v>0</v>
      </c>
      <c r="BH5" s="198">
        <v>0</v>
      </c>
      <c r="BI5" s="198">
        <v>0</v>
      </c>
      <c r="BJ5" s="8">
        <f t="shared" si="20"/>
        <v>26.99</v>
      </c>
      <c r="BL5" s="8">
        <f t="shared" si="21"/>
        <v>25.95</v>
      </c>
      <c r="BM5" s="8">
        <f t="shared" si="22"/>
        <v>25.95</v>
      </c>
      <c r="BN5" s="8">
        <f t="shared" si="23"/>
        <v>26.99</v>
      </c>
      <c r="BO5" s="8">
        <f t="shared" si="24"/>
        <v>26.99</v>
      </c>
      <c r="BP5" s="139">
        <f t="shared" si="25"/>
        <v>-1.0399999999999991</v>
      </c>
      <c r="BQ5" s="139">
        <f t="shared" si="26"/>
        <v>-1.0399999999999991</v>
      </c>
    </row>
    <row r="6" spans="1:69">
      <c r="A6" s="8" t="s">
        <v>48</v>
      </c>
      <c r="B6" s="15">
        <f>'[3]09'!B8</f>
        <v>320</v>
      </c>
      <c r="C6" s="16">
        <f>'[3]09'!C8</f>
        <v>0</v>
      </c>
      <c r="D6" s="16">
        <f>'[3]09'!D8</f>
        <v>0</v>
      </c>
      <c r="E6" s="16">
        <f>'[3]09'!E8</f>
        <v>0</v>
      </c>
      <c r="F6" s="16">
        <f>'[3]09'!F8</f>
        <v>1030</v>
      </c>
      <c r="G6" s="16">
        <f>'[3]09'!G8</f>
        <v>0</v>
      </c>
      <c r="H6" s="17">
        <f t="shared" si="27"/>
        <v>1350</v>
      </c>
      <c r="I6" s="15">
        <f>'[3]09'!J8</f>
        <v>270</v>
      </c>
      <c r="J6" s="16">
        <f>'[3]09'!K8</f>
        <v>0</v>
      </c>
      <c r="K6" s="16">
        <f>'[3]09'!L8</f>
        <v>0</v>
      </c>
      <c r="L6" s="16">
        <f>'[3]09'!M8</f>
        <v>0</v>
      </c>
      <c r="M6" s="16">
        <f>'[3]09'!N8</f>
        <v>0</v>
      </c>
      <c r="N6" s="16">
        <f>'[3]09'!O8</f>
        <v>0</v>
      </c>
      <c r="O6" s="17">
        <f t="shared" si="28"/>
        <v>270</v>
      </c>
      <c r="P6" s="18">
        <f>frq!C6</f>
        <v>1</v>
      </c>
      <c r="Q6" s="15">
        <f t="shared" si="29"/>
        <v>270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270</v>
      </c>
      <c r="X6" s="8">
        <f t="shared" si="4"/>
        <v>26.99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26.99</v>
      </c>
      <c r="AE6" s="8">
        <f t="shared" si="11"/>
        <v>26.99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26.99</v>
      </c>
      <c r="AL6" s="8">
        <f t="shared" si="3"/>
        <v>216.01999999999998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216.01999999999998</v>
      </c>
      <c r="AT6" s="8">
        <v>25.95</v>
      </c>
      <c r="AU6" s="8">
        <v>25.95</v>
      </c>
      <c r="AW6" s="198">
        <v>26.99</v>
      </c>
      <c r="AX6" s="198">
        <v>0</v>
      </c>
      <c r="AY6" s="198">
        <v>0</v>
      </c>
      <c r="AZ6" s="198">
        <v>0</v>
      </c>
      <c r="BA6" s="198">
        <v>0</v>
      </c>
      <c r="BB6" s="198">
        <v>0</v>
      </c>
      <c r="BC6" s="8">
        <f t="shared" si="19"/>
        <v>26.99</v>
      </c>
      <c r="BD6" s="198">
        <v>26.99</v>
      </c>
      <c r="BE6" s="198">
        <v>0</v>
      </c>
      <c r="BF6" s="198">
        <v>0</v>
      </c>
      <c r="BG6" s="198">
        <v>0</v>
      </c>
      <c r="BH6" s="198">
        <v>0</v>
      </c>
      <c r="BI6" s="198">
        <v>0</v>
      </c>
      <c r="BJ6" s="8">
        <f t="shared" si="20"/>
        <v>26.99</v>
      </c>
      <c r="BL6" s="8">
        <f t="shared" si="21"/>
        <v>25.95</v>
      </c>
      <c r="BM6" s="8">
        <f t="shared" si="22"/>
        <v>25.95</v>
      </c>
      <c r="BN6" s="8">
        <f t="shared" si="23"/>
        <v>26.99</v>
      </c>
      <c r="BO6" s="8">
        <f t="shared" si="24"/>
        <v>26.99</v>
      </c>
      <c r="BP6" s="139">
        <f t="shared" si="25"/>
        <v>-1.0399999999999991</v>
      </c>
      <c r="BQ6" s="139">
        <f t="shared" si="26"/>
        <v>-1.0399999999999991</v>
      </c>
    </row>
    <row r="7" spans="1:69">
      <c r="A7" s="8" t="s">
        <v>49</v>
      </c>
      <c r="B7" s="15">
        <f>'[3]09'!B9</f>
        <v>320</v>
      </c>
      <c r="C7" s="16">
        <f>'[3]09'!C9</f>
        <v>0</v>
      </c>
      <c r="D7" s="16">
        <f>'[3]09'!D9</f>
        <v>0</v>
      </c>
      <c r="E7" s="16">
        <f>'[3]09'!E9</f>
        <v>0</v>
      </c>
      <c r="F7" s="16">
        <f>'[3]09'!F9</f>
        <v>1030</v>
      </c>
      <c r="G7" s="16">
        <f>'[3]09'!G9</f>
        <v>0</v>
      </c>
      <c r="H7" s="17">
        <f t="shared" si="27"/>
        <v>1350</v>
      </c>
      <c r="I7" s="15">
        <f>'[3]09'!J9</f>
        <v>270</v>
      </c>
      <c r="J7" s="16">
        <f>'[3]09'!K9</f>
        <v>0</v>
      </c>
      <c r="K7" s="16">
        <f>'[3]09'!L9</f>
        <v>0</v>
      </c>
      <c r="L7" s="16">
        <f>'[3]09'!M9</f>
        <v>0</v>
      </c>
      <c r="M7" s="16">
        <f>'[3]09'!N9</f>
        <v>0</v>
      </c>
      <c r="N7" s="16">
        <f>'[3]09'!O9</f>
        <v>0</v>
      </c>
      <c r="O7" s="17">
        <f t="shared" si="28"/>
        <v>270</v>
      </c>
      <c r="P7" s="18">
        <f>frq!C7</f>
        <v>1</v>
      </c>
      <c r="Q7" s="15">
        <f t="shared" si="29"/>
        <v>270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270</v>
      </c>
      <c r="X7" s="8">
        <f t="shared" si="4"/>
        <v>26.99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26.99</v>
      </c>
      <c r="AE7" s="8">
        <f t="shared" si="11"/>
        <v>26.99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26.99</v>
      </c>
      <c r="AL7" s="8">
        <f t="shared" si="3"/>
        <v>216.01999999999998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216.01999999999998</v>
      </c>
      <c r="AT7" s="8">
        <v>25.95</v>
      </c>
      <c r="AU7" s="8">
        <v>25.95</v>
      </c>
      <c r="AW7" s="198">
        <v>26.99</v>
      </c>
      <c r="AX7" s="198">
        <v>0</v>
      </c>
      <c r="AY7" s="198">
        <v>0</v>
      </c>
      <c r="AZ7" s="198">
        <v>0</v>
      </c>
      <c r="BA7" s="198">
        <v>0</v>
      </c>
      <c r="BB7" s="198">
        <v>0</v>
      </c>
      <c r="BC7" s="8">
        <f t="shared" si="19"/>
        <v>26.99</v>
      </c>
      <c r="BD7" s="198">
        <v>26.99</v>
      </c>
      <c r="BE7" s="198">
        <v>0</v>
      </c>
      <c r="BF7" s="198">
        <v>0</v>
      </c>
      <c r="BG7" s="198">
        <v>0</v>
      </c>
      <c r="BH7" s="198">
        <v>0</v>
      </c>
      <c r="BI7" s="198">
        <v>0</v>
      </c>
      <c r="BJ7" s="8">
        <f t="shared" si="20"/>
        <v>26.99</v>
      </c>
      <c r="BL7" s="8">
        <f t="shared" si="21"/>
        <v>25.95</v>
      </c>
      <c r="BM7" s="8">
        <f t="shared" si="22"/>
        <v>25.95</v>
      </c>
      <c r="BN7" s="8">
        <f t="shared" si="23"/>
        <v>26.99</v>
      </c>
      <c r="BO7" s="8">
        <f t="shared" si="24"/>
        <v>26.99</v>
      </c>
      <c r="BP7" s="139">
        <f t="shared" si="25"/>
        <v>-1.0399999999999991</v>
      </c>
      <c r="BQ7" s="139">
        <f t="shared" si="26"/>
        <v>-1.0399999999999991</v>
      </c>
    </row>
    <row r="8" spans="1:69">
      <c r="A8" s="8" t="s">
        <v>50</v>
      </c>
      <c r="B8" s="15">
        <f>'[3]09'!B10</f>
        <v>320</v>
      </c>
      <c r="C8" s="16">
        <f>'[3]09'!C10</f>
        <v>0</v>
      </c>
      <c r="D8" s="16">
        <f>'[3]09'!D10</f>
        <v>0</v>
      </c>
      <c r="E8" s="16">
        <f>'[3]09'!E10</f>
        <v>0</v>
      </c>
      <c r="F8" s="16">
        <f>'[3]09'!F10</f>
        <v>1030</v>
      </c>
      <c r="G8" s="16">
        <f>'[3]09'!G10</f>
        <v>0</v>
      </c>
      <c r="H8" s="17">
        <f t="shared" si="27"/>
        <v>1350</v>
      </c>
      <c r="I8" s="15">
        <f>'[3]09'!J10</f>
        <v>270</v>
      </c>
      <c r="J8" s="16">
        <f>'[3]09'!K10</f>
        <v>0</v>
      </c>
      <c r="K8" s="16">
        <f>'[3]09'!L10</f>
        <v>0</v>
      </c>
      <c r="L8" s="16">
        <f>'[3]09'!M10</f>
        <v>0</v>
      </c>
      <c r="M8" s="16">
        <f>'[3]09'!N10</f>
        <v>0</v>
      </c>
      <c r="N8" s="16">
        <f>'[3]09'!O10</f>
        <v>0</v>
      </c>
      <c r="O8" s="17">
        <f t="shared" si="28"/>
        <v>270</v>
      </c>
      <c r="P8" s="18">
        <f>frq!C8</f>
        <v>1</v>
      </c>
      <c r="Q8" s="15">
        <f t="shared" si="29"/>
        <v>270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270</v>
      </c>
      <c r="X8" s="8">
        <f t="shared" si="4"/>
        <v>26.99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26.99</v>
      </c>
      <c r="AE8" s="8">
        <f t="shared" si="11"/>
        <v>26.99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26.99</v>
      </c>
      <c r="AL8" s="8">
        <f t="shared" si="3"/>
        <v>216.01999999999998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216.01999999999998</v>
      </c>
      <c r="AT8" s="8">
        <v>25.95</v>
      </c>
      <c r="AU8" s="8">
        <v>25.95</v>
      </c>
      <c r="AW8" s="198">
        <v>26.99</v>
      </c>
      <c r="AX8" s="198">
        <v>0</v>
      </c>
      <c r="AY8" s="198">
        <v>0</v>
      </c>
      <c r="AZ8" s="198">
        <v>0</v>
      </c>
      <c r="BA8" s="198">
        <v>0</v>
      </c>
      <c r="BB8" s="198">
        <v>0</v>
      </c>
      <c r="BC8" s="8">
        <f t="shared" si="19"/>
        <v>26.99</v>
      </c>
      <c r="BD8" s="198">
        <v>26.99</v>
      </c>
      <c r="BE8" s="198">
        <v>0</v>
      </c>
      <c r="BF8" s="198">
        <v>0</v>
      </c>
      <c r="BG8" s="198">
        <v>0</v>
      </c>
      <c r="BH8" s="198">
        <v>0</v>
      </c>
      <c r="BI8" s="198">
        <v>0</v>
      </c>
      <c r="BJ8" s="8">
        <f t="shared" si="20"/>
        <v>26.99</v>
      </c>
      <c r="BL8" s="8">
        <f t="shared" si="21"/>
        <v>25.95</v>
      </c>
      <c r="BM8" s="8">
        <f t="shared" si="22"/>
        <v>25.95</v>
      </c>
      <c r="BN8" s="8">
        <f t="shared" si="23"/>
        <v>26.99</v>
      </c>
      <c r="BO8" s="8">
        <f t="shared" si="24"/>
        <v>26.99</v>
      </c>
      <c r="BP8" s="139">
        <f t="shared" si="25"/>
        <v>-1.0399999999999991</v>
      </c>
      <c r="BQ8" s="139">
        <f t="shared" si="26"/>
        <v>-1.0399999999999991</v>
      </c>
    </row>
    <row r="9" spans="1:69">
      <c r="A9" s="8" t="s">
        <v>51</v>
      </c>
      <c r="B9" s="15">
        <f>'[3]09'!B11</f>
        <v>320</v>
      </c>
      <c r="C9" s="16">
        <f>'[3]09'!C11</f>
        <v>0</v>
      </c>
      <c r="D9" s="16">
        <f>'[3]09'!D11</f>
        <v>0</v>
      </c>
      <c r="E9" s="16">
        <f>'[3]09'!E11</f>
        <v>0</v>
      </c>
      <c r="F9" s="16">
        <f>'[3]09'!F11</f>
        <v>1030</v>
      </c>
      <c r="G9" s="16">
        <f>'[3]09'!G11</f>
        <v>0</v>
      </c>
      <c r="H9" s="17">
        <f t="shared" si="27"/>
        <v>1350</v>
      </c>
      <c r="I9" s="15">
        <f>'[3]09'!J11</f>
        <v>270</v>
      </c>
      <c r="J9" s="16">
        <f>'[3]09'!K11</f>
        <v>0</v>
      </c>
      <c r="K9" s="16">
        <f>'[3]09'!L11</f>
        <v>0</v>
      </c>
      <c r="L9" s="16">
        <f>'[3]09'!M11</f>
        <v>0</v>
      </c>
      <c r="M9" s="16">
        <f>'[3]09'!N11</f>
        <v>0</v>
      </c>
      <c r="N9" s="16">
        <f>'[3]09'!O11</f>
        <v>0</v>
      </c>
      <c r="O9" s="17">
        <f t="shared" si="28"/>
        <v>270</v>
      </c>
      <c r="P9" s="18">
        <f>frq!C9</f>
        <v>1</v>
      </c>
      <c r="Q9" s="15">
        <f t="shared" si="29"/>
        <v>270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270</v>
      </c>
      <c r="X9" s="8">
        <f t="shared" si="4"/>
        <v>26.99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26.99</v>
      </c>
      <c r="AE9" s="8">
        <f t="shared" si="11"/>
        <v>26.99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26.99</v>
      </c>
      <c r="AL9" s="8">
        <f t="shared" si="3"/>
        <v>216.01999999999998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216.01999999999998</v>
      </c>
      <c r="AT9" s="8">
        <v>25.95</v>
      </c>
      <c r="AU9" s="8">
        <v>25.95</v>
      </c>
      <c r="AW9" s="198">
        <v>26.99</v>
      </c>
      <c r="AX9" s="198">
        <v>0</v>
      </c>
      <c r="AY9" s="198">
        <v>0</v>
      </c>
      <c r="AZ9" s="198">
        <v>0</v>
      </c>
      <c r="BA9" s="198">
        <v>0</v>
      </c>
      <c r="BB9" s="198">
        <v>0</v>
      </c>
      <c r="BC9" s="8">
        <f t="shared" si="19"/>
        <v>26.99</v>
      </c>
      <c r="BD9" s="198">
        <v>26.99</v>
      </c>
      <c r="BE9" s="198">
        <v>0</v>
      </c>
      <c r="BF9" s="198">
        <v>0</v>
      </c>
      <c r="BG9" s="198">
        <v>0</v>
      </c>
      <c r="BH9" s="198">
        <v>0</v>
      </c>
      <c r="BI9" s="198">
        <v>0</v>
      </c>
      <c r="BJ9" s="8">
        <f t="shared" si="20"/>
        <v>26.99</v>
      </c>
      <c r="BL9" s="8">
        <f t="shared" si="21"/>
        <v>25.95</v>
      </c>
      <c r="BM9" s="8">
        <f t="shared" si="22"/>
        <v>25.95</v>
      </c>
      <c r="BN9" s="8">
        <f t="shared" si="23"/>
        <v>26.99</v>
      </c>
      <c r="BO9" s="8">
        <f t="shared" si="24"/>
        <v>26.99</v>
      </c>
      <c r="BP9" s="139">
        <f t="shared" si="25"/>
        <v>-1.0399999999999991</v>
      </c>
      <c r="BQ9" s="139">
        <f t="shared" si="26"/>
        <v>-1.0399999999999991</v>
      </c>
    </row>
    <row r="10" spans="1:69">
      <c r="A10" s="8" t="s">
        <v>52</v>
      </c>
      <c r="B10" s="15">
        <f>'[3]09'!B12</f>
        <v>320</v>
      </c>
      <c r="C10" s="16">
        <f>'[3]09'!C12</f>
        <v>0</v>
      </c>
      <c r="D10" s="16">
        <f>'[3]09'!D12</f>
        <v>0</v>
      </c>
      <c r="E10" s="16">
        <f>'[3]09'!E12</f>
        <v>0</v>
      </c>
      <c r="F10" s="16">
        <f>'[3]09'!F12</f>
        <v>1030</v>
      </c>
      <c r="G10" s="16">
        <f>'[3]09'!G12</f>
        <v>0</v>
      </c>
      <c r="H10" s="17">
        <f t="shared" si="27"/>
        <v>1350</v>
      </c>
      <c r="I10" s="15">
        <f>'[3]09'!J12</f>
        <v>270</v>
      </c>
      <c r="J10" s="16">
        <f>'[3]09'!K12</f>
        <v>0</v>
      </c>
      <c r="K10" s="16">
        <f>'[3]09'!L12</f>
        <v>0</v>
      </c>
      <c r="L10" s="16">
        <f>'[3]09'!M12</f>
        <v>0</v>
      </c>
      <c r="M10" s="16">
        <f>'[3]09'!N12</f>
        <v>0</v>
      </c>
      <c r="N10" s="16">
        <f>'[3]09'!O12</f>
        <v>0</v>
      </c>
      <c r="O10" s="17">
        <f t="shared" si="28"/>
        <v>270</v>
      </c>
      <c r="P10" s="18">
        <f>frq!C10</f>
        <v>1</v>
      </c>
      <c r="Q10" s="15">
        <f t="shared" si="29"/>
        <v>270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270</v>
      </c>
      <c r="X10" s="8">
        <f t="shared" si="4"/>
        <v>26.99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26.99</v>
      </c>
      <c r="AE10" s="8">
        <f t="shared" si="11"/>
        <v>26.99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26.99</v>
      </c>
      <c r="AL10" s="8">
        <f t="shared" si="3"/>
        <v>216.01999999999998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216.01999999999998</v>
      </c>
      <c r="AT10" s="8">
        <v>25.95</v>
      </c>
      <c r="AU10" s="8">
        <v>25.95</v>
      </c>
      <c r="AW10" s="198">
        <v>26.99</v>
      </c>
      <c r="AX10" s="198">
        <v>0</v>
      </c>
      <c r="AY10" s="198">
        <v>0</v>
      </c>
      <c r="AZ10" s="198">
        <v>0</v>
      </c>
      <c r="BA10" s="198">
        <v>0</v>
      </c>
      <c r="BB10" s="198">
        <v>0</v>
      </c>
      <c r="BC10" s="8">
        <f t="shared" si="19"/>
        <v>26.99</v>
      </c>
      <c r="BD10" s="198">
        <v>26.99</v>
      </c>
      <c r="BE10" s="198">
        <v>0</v>
      </c>
      <c r="BF10" s="198">
        <v>0</v>
      </c>
      <c r="BG10" s="198">
        <v>0</v>
      </c>
      <c r="BH10" s="198">
        <v>0</v>
      </c>
      <c r="BI10" s="198">
        <v>0</v>
      </c>
      <c r="BJ10" s="8">
        <f t="shared" si="20"/>
        <v>26.99</v>
      </c>
      <c r="BL10" s="8">
        <f t="shared" si="21"/>
        <v>25.95</v>
      </c>
      <c r="BM10" s="8">
        <f t="shared" si="22"/>
        <v>25.95</v>
      </c>
      <c r="BN10" s="8">
        <f t="shared" si="23"/>
        <v>26.99</v>
      </c>
      <c r="BO10" s="8">
        <f t="shared" si="24"/>
        <v>26.99</v>
      </c>
      <c r="BP10" s="139">
        <f t="shared" si="25"/>
        <v>-1.0399999999999991</v>
      </c>
      <c r="BQ10" s="139">
        <f t="shared" si="26"/>
        <v>-1.0399999999999991</v>
      </c>
    </row>
    <row r="11" spans="1:69">
      <c r="A11" s="8" t="s">
        <v>53</v>
      </c>
      <c r="B11" s="15">
        <f>'[3]09'!B13</f>
        <v>320</v>
      </c>
      <c r="C11" s="16">
        <f>'[3]09'!C13</f>
        <v>0</v>
      </c>
      <c r="D11" s="16">
        <f>'[3]09'!D13</f>
        <v>0</v>
      </c>
      <c r="E11" s="16">
        <f>'[3]09'!E13</f>
        <v>0</v>
      </c>
      <c r="F11" s="16">
        <f>'[3]09'!F13</f>
        <v>1030</v>
      </c>
      <c r="G11" s="16">
        <f>'[3]09'!G13</f>
        <v>0</v>
      </c>
      <c r="H11" s="17">
        <f t="shared" si="27"/>
        <v>1350</v>
      </c>
      <c r="I11" s="15">
        <f>'[3]09'!J13</f>
        <v>270</v>
      </c>
      <c r="J11" s="16">
        <f>'[3]09'!K13</f>
        <v>0</v>
      </c>
      <c r="K11" s="16">
        <f>'[3]09'!L13</f>
        <v>0</v>
      </c>
      <c r="L11" s="16">
        <f>'[3]09'!M13</f>
        <v>0</v>
      </c>
      <c r="M11" s="16">
        <f>'[3]09'!N13</f>
        <v>0</v>
      </c>
      <c r="N11" s="16">
        <f>'[3]09'!O13</f>
        <v>0</v>
      </c>
      <c r="O11" s="17">
        <f t="shared" si="28"/>
        <v>270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270</v>
      </c>
      <c r="X11" s="8">
        <f t="shared" si="4"/>
        <v>26.99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26.99</v>
      </c>
      <c r="AE11" s="8">
        <f t="shared" si="11"/>
        <v>26.99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26.99</v>
      </c>
      <c r="AL11" s="8">
        <f t="shared" si="3"/>
        <v>216.01999999999998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216.01999999999998</v>
      </c>
      <c r="AT11" s="8">
        <v>25.95</v>
      </c>
      <c r="AU11" s="8">
        <v>25.95</v>
      </c>
      <c r="AW11" s="198">
        <v>26.99</v>
      </c>
      <c r="AX11" s="198">
        <v>0</v>
      </c>
      <c r="AY11" s="198">
        <v>0</v>
      </c>
      <c r="AZ11" s="198">
        <v>0</v>
      </c>
      <c r="BA11" s="198">
        <v>0</v>
      </c>
      <c r="BB11" s="198">
        <v>0</v>
      </c>
      <c r="BC11" s="8">
        <f t="shared" si="19"/>
        <v>26.99</v>
      </c>
      <c r="BD11" s="198">
        <v>26.99</v>
      </c>
      <c r="BE11" s="198">
        <v>0</v>
      </c>
      <c r="BF11" s="198">
        <v>0</v>
      </c>
      <c r="BG11" s="198">
        <v>0</v>
      </c>
      <c r="BH11" s="198">
        <v>0</v>
      </c>
      <c r="BI11" s="198">
        <v>0</v>
      </c>
      <c r="BJ11" s="8">
        <f t="shared" si="20"/>
        <v>26.99</v>
      </c>
      <c r="BL11" s="8">
        <f t="shared" si="21"/>
        <v>25.95</v>
      </c>
      <c r="BM11" s="8">
        <f t="shared" si="22"/>
        <v>25.95</v>
      </c>
      <c r="BN11" s="8">
        <f t="shared" si="23"/>
        <v>26.99</v>
      </c>
      <c r="BO11" s="8">
        <f t="shared" si="24"/>
        <v>26.99</v>
      </c>
      <c r="BP11" s="139">
        <f t="shared" si="25"/>
        <v>-1.0399999999999991</v>
      </c>
      <c r="BQ11" s="139">
        <f t="shared" si="26"/>
        <v>-1.0399999999999991</v>
      </c>
    </row>
    <row r="12" spans="1:69">
      <c r="A12" s="8" t="s">
        <v>54</v>
      </c>
      <c r="B12" s="15">
        <f>'[3]09'!B14</f>
        <v>320</v>
      </c>
      <c r="C12" s="16">
        <f>'[3]09'!C14</f>
        <v>0</v>
      </c>
      <c r="D12" s="16">
        <f>'[3]09'!D14</f>
        <v>0</v>
      </c>
      <c r="E12" s="16">
        <f>'[3]09'!E14</f>
        <v>0</v>
      </c>
      <c r="F12" s="16">
        <f>'[3]09'!F14</f>
        <v>1030</v>
      </c>
      <c r="G12" s="16">
        <f>'[3]09'!G14</f>
        <v>0</v>
      </c>
      <c r="H12" s="17">
        <f t="shared" si="27"/>
        <v>1350</v>
      </c>
      <c r="I12" s="15">
        <f>'[3]09'!J14</f>
        <v>270</v>
      </c>
      <c r="J12" s="16">
        <f>'[3]09'!K14</f>
        <v>0</v>
      </c>
      <c r="K12" s="16">
        <f>'[3]09'!L14</f>
        <v>0</v>
      </c>
      <c r="L12" s="16">
        <f>'[3]09'!M14</f>
        <v>0</v>
      </c>
      <c r="M12" s="16">
        <f>'[3]09'!N14</f>
        <v>0</v>
      </c>
      <c r="N12" s="16">
        <f>'[3]09'!O14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26.99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26.99</v>
      </c>
      <c r="AE12" s="8">
        <f t="shared" si="11"/>
        <v>26.99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26.99</v>
      </c>
      <c r="AL12" s="8">
        <f t="shared" si="3"/>
        <v>216.01999999999998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216.01999999999998</v>
      </c>
      <c r="AT12" s="8">
        <v>25.95</v>
      </c>
      <c r="AU12" s="8">
        <v>25.95</v>
      </c>
      <c r="AW12" s="198">
        <v>26.99</v>
      </c>
      <c r="AX12" s="198">
        <v>0</v>
      </c>
      <c r="AY12" s="198">
        <v>0</v>
      </c>
      <c r="AZ12" s="198">
        <v>0</v>
      </c>
      <c r="BA12" s="198">
        <v>0</v>
      </c>
      <c r="BB12" s="198">
        <v>0</v>
      </c>
      <c r="BC12" s="8">
        <f t="shared" si="19"/>
        <v>26.99</v>
      </c>
      <c r="BD12" s="198">
        <v>26.99</v>
      </c>
      <c r="BE12" s="198">
        <v>0</v>
      </c>
      <c r="BF12" s="198">
        <v>0</v>
      </c>
      <c r="BG12" s="198">
        <v>0</v>
      </c>
      <c r="BH12" s="198">
        <v>0</v>
      </c>
      <c r="BI12" s="198">
        <v>0</v>
      </c>
      <c r="BJ12" s="8">
        <f t="shared" si="20"/>
        <v>26.99</v>
      </c>
      <c r="BL12" s="8">
        <f t="shared" si="21"/>
        <v>25.95</v>
      </c>
      <c r="BM12" s="8">
        <f t="shared" si="22"/>
        <v>25.95</v>
      </c>
      <c r="BN12" s="8">
        <f t="shared" si="23"/>
        <v>26.99</v>
      </c>
      <c r="BO12" s="8">
        <f t="shared" si="24"/>
        <v>26.99</v>
      </c>
      <c r="BP12" s="139">
        <f t="shared" si="25"/>
        <v>-1.0399999999999991</v>
      </c>
      <c r="BQ12" s="139">
        <f t="shared" si="26"/>
        <v>-1.0399999999999991</v>
      </c>
    </row>
    <row r="13" spans="1:69">
      <c r="A13" s="8" t="s">
        <v>55</v>
      </c>
      <c r="B13" s="15">
        <f>'[3]09'!B15</f>
        <v>320</v>
      </c>
      <c r="C13" s="16">
        <f>'[3]09'!C15</f>
        <v>0</v>
      </c>
      <c r="D13" s="16">
        <f>'[3]09'!D15</f>
        <v>0</v>
      </c>
      <c r="E13" s="16">
        <f>'[3]09'!E15</f>
        <v>0</v>
      </c>
      <c r="F13" s="16">
        <f>'[3]09'!F15</f>
        <v>1030</v>
      </c>
      <c r="G13" s="16">
        <f>'[3]09'!G15</f>
        <v>0</v>
      </c>
      <c r="H13" s="17">
        <f t="shared" si="27"/>
        <v>1350</v>
      </c>
      <c r="I13" s="15">
        <f>'[3]09'!J15</f>
        <v>270</v>
      </c>
      <c r="J13" s="16">
        <f>'[3]09'!K15</f>
        <v>0</v>
      </c>
      <c r="K13" s="16">
        <f>'[3]09'!L15</f>
        <v>0</v>
      </c>
      <c r="L13" s="16">
        <f>'[3]09'!M15</f>
        <v>0</v>
      </c>
      <c r="M13" s="16">
        <f>'[3]09'!N15</f>
        <v>0</v>
      </c>
      <c r="N13" s="16">
        <f>'[3]09'!O15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26.99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26.99</v>
      </c>
      <c r="AE13" s="8">
        <f t="shared" si="11"/>
        <v>26.99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26.99</v>
      </c>
      <c r="AL13" s="8">
        <f t="shared" si="3"/>
        <v>216.01999999999998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216.01999999999998</v>
      </c>
      <c r="AT13" s="8">
        <v>25.95</v>
      </c>
      <c r="AU13" s="8">
        <v>25.95</v>
      </c>
      <c r="AW13" s="198">
        <v>26.99</v>
      </c>
      <c r="AX13" s="198">
        <v>0</v>
      </c>
      <c r="AY13" s="198">
        <v>0</v>
      </c>
      <c r="AZ13" s="198">
        <v>0</v>
      </c>
      <c r="BA13" s="198">
        <v>0</v>
      </c>
      <c r="BB13" s="198">
        <v>0</v>
      </c>
      <c r="BC13" s="8">
        <f t="shared" si="19"/>
        <v>26.99</v>
      </c>
      <c r="BD13" s="198">
        <v>26.99</v>
      </c>
      <c r="BE13" s="198">
        <v>0</v>
      </c>
      <c r="BF13" s="198">
        <v>0</v>
      </c>
      <c r="BG13" s="198">
        <v>0</v>
      </c>
      <c r="BH13" s="198">
        <v>0</v>
      </c>
      <c r="BI13" s="198">
        <v>0</v>
      </c>
      <c r="BJ13" s="8">
        <f t="shared" si="20"/>
        <v>26.99</v>
      </c>
      <c r="BL13" s="8">
        <f t="shared" si="21"/>
        <v>25.95</v>
      </c>
      <c r="BM13" s="8">
        <f t="shared" si="22"/>
        <v>25.95</v>
      </c>
      <c r="BN13" s="8">
        <f t="shared" si="23"/>
        <v>26.99</v>
      </c>
      <c r="BO13" s="8">
        <f t="shared" si="24"/>
        <v>26.99</v>
      </c>
      <c r="BP13" s="139">
        <f t="shared" si="25"/>
        <v>-1.0399999999999991</v>
      </c>
      <c r="BQ13" s="139">
        <f t="shared" si="26"/>
        <v>-1.0399999999999991</v>
      </c>
    </row>
    <row r="14" spans="1:69">
      <c r="A14" s="8" t="s">
        <v>56</v>
      </c>
      <c r="B14" s="15">
        <f>'[3]09'!B16</f>
        <v>320</v>
      </c>
      <c r="C14" s="16">
        <f>'[3]09'!C16</f>
        <v>0</v>
      </c>
      <c r="D14" s="16">
        <f>'[3]09'!D16</f>
        <v>0</v>
      </c>
      <c r="E14" s="16">
        <f>'[3]09'!E16</f>
        <v>0</v>
      </c>
      <c r="F14" s="16">
        <f>'[3]09'!F16</f>
        <v>1030</v>
      </c>
      <c r="G14" s="16">
        <f>'[3]09'!G16</f>
        <v>0</v>
      </c>
      <c r="H14" s="17">
        <f t="shared" si="27"/>
        <v>1350</v>
      </c>
      <c r="I14" s="15">
        <f>'[3]09'!J16</f>
        <v>270</v>
      </c>
      <c r="J14" s="16">
        <f>'[3]09'!K16</f>
        <v>0</v>
      </c>
      <c r="K14" s="16">
        <f>'[3]09'!L16</f>
        <v>0</v>
      </c>
      <c r="L14" s="16">
        <f>'[3]09'!M16</f>
        <v>0</v>
      </c>
      <c r="M14" s="16">
        <f>'[3]09'!N16</f>
        <v>0</v>
      </c>
      <c r="N14" s="16">
        <f>'[3]09'!O16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26.99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26.99</v>
      </c>
      <c r="AE14" s="8">
        <f t="shared" si="11"/>
        <v>26.99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26.99</v>
      </c>
      <c r="AL14" s="8">
        <f t="shared" si="3"/>
        <v>216.01999999999998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216.01999999999998</v>
      </c>
      <c r="AT14" s="8">
        <v>25.95</v>
      </c>
      <c r="AU14" s="8">
        <v>25.95</v>
      </c>
      <c r="AW14" s="198">
        <v>26.99</v>
      </c>
      <c r="AX14" s="198">
        <v>0</v>
      </c>
      <c r="AY14" s="198">
        <v>0</v>
      </c>
      <c r="AZ14" s="198">
        <v>0</v>
      </c>
      <c r="BA14" s="198">
        <v>0</v>
      </c>
      <c r="BB14" s="198">
        <v>0</v>
      </c>
      <c r="BC14" s="8">
        <f t="shared" si="19"/>
        <v>26.99</v>
      </c>
      <c r="BD14" s="198">
        <v>26.99</v>
      </c>
      <c r="BE14" s="198">
        <v>0</v>
      </c>
      <c r="BF14" s="198">
        <v>0</v>
      </c>
      <c r="BG14" s="198">
        <v>0</v>
      </c>
      <c r="BH14" s="198">
        <v>0</v>
      </c>
      <c r="BI14" s="198">
        <v>0</v>
      </c>
      <c r="BJ14" s="8">
        <f t="shared" si="20"/>
        <v>26.99</v>
      </c>
      <c r="BL14" s="8">
        <f t="shared" si="21"/>
        <v>25.95</v>
      </c>
      <c r="BM14" s="8">
        <f t="shared" si="22"/>
        <v>25.95</v>
      </c>
      <c r="BN14" s="8">
        <f t="shared" si="23"/>
        <v>26.99</v>
      </c>
      <c r="BO14" s="8">
        <f t="shared" si="24"/>
        <v>26.99</v>
      </c>
      <c r="BP14" s="139">
        <f t="shared" si="25"/>
        <v>-1.0399999999999991</v>
      </c>
      <c r="BQ14" s="139">
        <f t="shared" si="26"/>
        <v>-1.0399999999999991</v>
      </c>
    </row>
    <row r="15" spans="1:69">
      <c r="A15" s="8" t="s">
        <v>57</v>
      </c>
      <c r="B15" s="15">
        <f>'[3]09'!B17</f>
        <v>320</v>
      </c>
      <c r="C15" s="16">
        <f>'[3]09'!C17</f>
        <v>0</v>
      </c>
      <c r="D15" s="16">
        <f>'[3]09'!D17</f>
        <v>0</v>
      </c>
      <c r="E15" s="16">
        <f>'[3]09'!E17</f>
        <v>0</v>
      </c>
      <c r="F15" s="16">
        <f>'[3]09'!F17</f>
        <v>1030</v>
      </c>
      <c r="G15" s="16">
        <f>'[3]09'!G17</f>
        <v>0</v>
      </c>
      <c r="H15" s="17">
        <f t="shared" si="27"/>
        <v>1350</v>
      </c>
      <c r="I15" s="15">
        <f>'[3]09'!J17</f>
        <v>270</v>
      </c>
      <c r="J15" s="16">
        <f>'[3]09'!K17</f>
        <v>0</v>
      </c>
      <c r="K15" s="16">
        <f>'[3]09'!L17</f>
        <v>0</v>
      </c>
      <c r="L15" s="16">
        <f>'[3]09'!M17</f>
        <v>0</v>
      </c>
      <c r="M15" s="16">
        <f>'[3]09'!N17</f>
        <v>0</v>
      </c>
      <c r="N15" s="16">
        <f>'[3]09'!O17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26.99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26.99</v>
      </c>
      <c r="AE15" s="8">
        <f t="shared" si="11"/>
        <v>26.99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26.99</v>
      </c>
      <c r="AL15" s="8">
        <f t="shared" si="3"/>
        <v>216.01999999999998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216.01999999999998</v>
      </c>
      <c r="AT15" s="8">
        <v>25.95</v>
      </c>
      <c r="AU15" s="8">
        <v>25.95</v>
      </c>
      <c r="AW15" s="198">
        <v>26.99</v>
      </c>
      <c r="AX15" s="198">
        <v>0</v>
      </c>
      <c r="AY15" s="198">
        <v>0</v>
      </c>
      <c r="AZ15" s="198">
        <v>0</v>
      </c>
      <c r="BA15" s="198">
        <v>0</v>
      </c>
      <c r="BB15" s="198">
        <v>0</v>
      </c>
      <c r="BC15" s="8">
        <f t="shared" si="19"/>
        <v>26.99</v>
      </c>
      <c r="BD15" s="198">
        <v>26.99</v>
      </c>
      <c r="BE15" s="198">
        <v>0</v>
      </c>
      <c r="BF15" s="198">
        <v>0</v>
      </c>
      <c r="BG15" s="198">
        <v>0</v>
      </c>
      <c r="BH15" s="198">
        <v>0</v>
      </c>
      <c r="BI15" s="198">
        <v>0</v>
      </c>
      <c r="BJ15" s="8">
        <f t="shared" si="20"/>
        <v>26.99</v>
      </c>
      <c r="BL15" s="8">
        <f t="shared" si="21"/>
        <v>25.95</v>
      </c>
      <c r="BM15" s="8">
        <f t="shared" si="22"/>
        <v>25.95</v>
      </c>
      <c r="BN15" s="8">
        <f t="shared" si="23"/>
        <v>26.99</v>
      </c>
      <c r="BO15" s="8">
        <f t="shared" si="24"/>
        <v>26.99</v>
      </c>
      <c r="BP15" s="139">
        <f t="shared" si="25"/>
        <v>-1.0399999999999991</v>
      </c>
      <c r="BQ15" s="139">
        <f t="shared" si="26"/>
        <v>-1.0399999999999991</v>
      </c>
    </row>
    <row r="16" spans="1:69">
      <c r="A16" s="8" t="s">
        <v>58</v>
      </c>
      <c r="B16" s="15">
        <f>'[3]09'!B18</f>
        <v>320</v>
      </c>
      <c r="C16" s="16">
        <f>'[3]09'!C18</f>
        <v>0</v>
      </c>
      <c r="D16" s="16">
        <f>'[3]09'!D18</f>
        <v>0</v>
      </c>
      <c r="E16" s="16">
        <f>'[3]09'!E18</f>
        <v>0</v>
      </c>
      <c r="F16" s="16">
        <f>'[3]09'!F18</f>
        <v>1030</v>
      </c>
      <c r="G16" s="16">
        <f>'[3]09'!G18</f>
        <v>0</v>
      </c>
      <c r="H16" s="17">
        <f t="shared" si="27"/>
        <v>1350</v>
      </c>
      <c r="I16" s="15">
        <f>'[3]09'!J18</f>
        <v>270</v>
      </c>
      <c r="J16" s="16">
        <f>'[3]09'!K18</f>
        <v>0</v>
      </c>
      <c r="K16" s="16">
        <f>'[3]09'!L18</f>
        <v>0</v>
      </c>
      <c r="L16" s="16">
        <f>'[3]09'!M18</f>
        <v>0</v>
      </c>
      <c r="M16" s="16">
        <f>'[3]09'!N18</f>
        <v>0</v>
      </c>
      <c r="N16" s="16">
        <f>'[3]09'!O18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26.99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26.99</v>
      </c>
      <c r="AE16" s="8">
        <f t="shared" si="11"/>
        <v>26.99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26.99</v>
      </c>
      <c r="AL16" s="8">
        <f t="shared" si="3"/>
        <v>216.01999999999998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216.01999999999998</v>
      </c>
      <c r="AT16" s="8">
        <v>25.95</v>
      </c>
      <c r="AU16" s="8">
        <v>25.95</v>
      </c>
      <c r="AW16" s="198">
        <v>26.99</v>
      </c>
      <c r="AX16" s="198">
        <v>0</v>
      </c>
      <c r="AY16" s="198">
        <v>0</v>
      </c>
      <c r="AZ16" s="198">
        <v>0</v>
      </c>
      <c r="BA16" s="198">
        <v>0</v>
      </c>
      <c r="BB16" s="198">
        <v>0</v>
      </c>
      <c r="BC16" s="8">
        <f t="shared" si="19"/>
        <v>26.99</v>
      </c>
      <c r="BD16" s="198">
        <v>26.99</v>
      </c>
      <c r="BE16" s="198">
        <v>0</v>
      </c>
      <c r="BF16" s="198">
        <v>0</v>
      </c>
      <c r="BG16" s="198">
        <v>0</v>
      </c>
      <c r="BH16" s="198">
        <v>0</v>
      </c>
      <c r="BI16" s="198">
        <v>0</v>
      </c>
      <c r="BJ16" s="8">
        <f t="shared" si="20"/>
        <v>26.99</v>
      </c>
      <c r="BL16" s="8">
        <f t="shared" si="21"/>
        <v>25.95</v>
      </c>
      <c r="BM16" s="8">
        <f t="shared" si="22"/>
        <v>25.95</v>
      </c>
      <c r="BN16" s="8">
        <f t="shared" si="23"/>
        <v>26.99</v>
      </c>
      <c r="BO16" s="8">
        <f t="shared" si="24"/>
        <v>26.99</v>
      </c>
      <c r="BP16" s="139">
        <f t="shared" si="25"/>
        <v>-1.0399999999999991</v>
      </c>
      <c r="BQ16" s="139">
        <f t="shared" si="26"/>
        <v>-1.0399999999999991</v>
      </c>
    </row>
    <row r="17" spans="1:69">
      <c r="A17" s="8" t="s">
        <v>59</v>
      </c>
      <c r="B17" s="15">
        <f>'[3]09'!B19</f>
        <v>320</v>
      </c>
      <c r="C17" s="16">
        <f>'[3]09'!C19</f>
        <v>0</v>
      </c>
      <c r="D17" s="16">
        <f>'[3]09'!D19</f>
        <v>0</v>
      </c>
      <c r="E17" s="16">
        <f>'[3]09'!E19</f>
        <v>0</v>
      </c>
      <c r="F17" s="16">
        <f>'[3]09'!F19</f>
        <v>1030</v>
      </c>
      <c r="G17" s="16">
        <f>'[3]09'!G19</f>
        <v>0</v>
      </c>
      <c r="H17" s="17">
        <f t="shared" si="27"/>
        <v>1350</v>
      </c>
      <c r="I17" s="15">
        <f>'[3]09'!J19</f>
        <v>270</v>
      </c>
      <c r="J17" s="16">
        <f>'[3]09'!K19</f>
        <v>0</v>
      </c>
      <c r="K17" s="16">
        <f>'[3]09'!L19</f>
        <v>0</v>
      </c>
      <c r="L17" s="16">
        <f>'[3]09'!M19</f>
        <v>0</v>
      </c>
      <c r="M17" s="16">
        <f>'[3]09'!N19</f>
        <v>0</v>
      </c>
      <c r="N17" s="16">
        <f>'[3]09'!O19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26.99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26.99</v>
      </c>
      <c r="AE17" s="8">
        <f t="shared" si="11"/>
        <v>26.99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26.99</v>
      </c>
      <c r="AL17" s="8">
        <f t="shared" si="3"/>
        <v>216.01999999999998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216.01999999999998</v>
      </c>
      <c r="AT17" s="8">
        <v>25.95</v>
      </c>
      <c r="AU17" s="8">
        <v>25.95</v>
      </c>
      <c r="AW17" s="198">
        <v>26.99</v>
      </c>
      <c r="AX17" s="198">
        <v>0</v>
      </c>
      <c r="AY17" s="198">
        <v>0</v>
      </c>
      <c r="AZ17" s="198">
        <v>0</v>
      </c>
      <c r="BA17" s="198">
        <v>0</v>
      </c>
      <c r="BB17" s="198">
        <v>0</v>
      </c>
      <c r="BC17" s="8">
        <f t="shared" si="19"/>
        <v>26.99</v>
      </c>
      <c r="BD17" s="198">
        <v>26.99</v>
      </c>
      <c r="BE17" s="198">
        <v>0</v>
      </c>
      <c r="BF17" s="198">
        <v>0</v>
      </c>
      <c r="BG17" s="198">
        <v>0</v>
      </c>
      <c r="BH17" s="198">
        <v>0</v>
      </c>
      <c r="BI17" s="198">
        <v>0</v>
      </c>
      <c r="BJ17" s="8">
        <f t="shared" si="20"/>
        <v>26.99</v>
      </c>
      <c r="BL17" s="8">
        <f t="shared" si="21"/>
        <v>25.95</v>
      </c>
      <c r="BM17" s="8">
        <f t="shared" si="22"/>
        <v>25.95</v>
      </c>
      <c r="BN17" s="8">
        <f t="shared" si="23"/>
        <v>26.99</v>
      </c>
      <c r="BO17" s="8">
        <f t="shared" si="24"/>
        <v>26.99</v>
      </c>
      <c r="BP17" s="139">
        <f t="shared" si="25"/>
        <v>-1.0399999999999991</v>
      </c>
      <c r="BQ17" s="139">
        <f t="shared" si="26"/>
        <v>-1.0399999999999991</v>
      </c>
    </row>
    <row r="18" spans="1:69">
      <c r="A18" s="8" t="s">
        <v>60</v>
      </c>
      <c r="B18" s="15">
        <f>'[3]09'!B20</f>
        <v>320</v>
      </c>
      <c r="C18" s="16">
        <f>'[3]09'!C20</f>
        <v>0</v>
      </c>
      <c r="D18" s="16">
        <f>'[3]09'!D20</f>
        <v>0</v>
      </c>
      <c r="E18" s="16">
        <f>'[3]09'!E20</f>
        <v>0</v>
      </c>
      <c r="F18" s="16">
        <f>'[3]09'!F20</f>
        <v>1030</v>
      </c>
      <c r="G18" s="16">
        <f>'[3]09'!G20</f>
        <v>0</v>
      </c>
      <c r="H18" s="17">
        <f t="shared" si="27"/>
        <v>1350</v>
      </c>
      <c r="I18" s="15">
        <f>'[3]09'!J20</f>
        <v>270</v>
      </c>
      <c r="J18" s="16">
        <f>'[3]09'!K20</f>
        <v>0</v>
      </c>
      <c r="K18" s="16">
        <f>'[3]09'!L20</f>
        <v>0</v>
      </c>
      <c r="L18" s="16">
        <f>'[3]09'!M20</f>
        <v>0</v>
      </c>
      <c r="M18" s="16">
        <f>'[3]09'!N20</f>
        <v>0</v>
      </c>
      <c r="N18" s="16">
        <f>'[3]09'!O20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26.99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26.99</v>
      </c>
      <c r="AE18" s="8">
        <f t="shared" si="11"/>
        <v>26.99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26.99</v>
      </c>
      <c r="AL18" s="8">
        <f t="shared" si="3"/>
        <v>216.01999999999998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216.01999999999998</v>
      </c>
      <c r="AT18" s="8">
        <v>25.95</v>
      </c>
      <c r="AU18" s="8">
        <v>25.95</v>
      </c>
      <c r="AW18" s="198">
        <v>26.99</v>
      </c>
      <c r="AX18" s="198">
        <v>0</v>
      </c>
      <c r="AY18" s="198">
        <v>0</v>
      </c>
      <c r="AZ18" s="198">
        <v>0</v>
      </c>
      <c r="BA18" s="198">
        <v>0</v>
      </c>
      <c r="BB18" s="198">
        <v>0</v>
      </c>
      <c r="BC18" s="8">
        <f t="shared" si="19"/>
        <v>26.99</v>
      </c>
      <c r="BD18" s="198">
        <v>26.99</v>
      </c>
      <c r="BE18" s="198">
        <v>0</v>
      </c>
      <c r="BF18" s="198">
        <v>0</v>
      </c>
      <c r="BG18" s="198">
        <v>0</v>
      </c>
      <c r="BH18" s="198">
        <v>0</v>
      </c>
      <c r="BI18" s="198">
        <v>0</v>
      </c>
      <c r="BJ18" s="8">
        <f t="shared" si="20"/>
        <v>26.99</v>
      </c>
      <c r="BL18" s="8">
        <f t="shared" si="21"/>
        <v>25.95</v>
      </c>
      <c r="BM18" s="8">
        <f t="shared" si="22"/>
        <v>25.95</v>
      </c>
      <c r="BN18" s="8">
        <f t="shared" si="23"/>
        <v>26.99</v>
      </c>
      <c r="BO18" s="8">
        <f t="shared" si="24"/>
        <v>26.99</v>
      </c>
      <c r="BP18" s="139">
        <f t="shared" si="25"/>
        <v>-1.0399999999999991</v>
      </c>
      <c r="BQ18" s="139">
        <f t="shared" si="26"/>
        <v>-1.0399999999999991</v>
      </c>
    </row>
    <row r="19" spans="1:69">
      <c r="A19" s="8" t="s">
        <v>61</v>
      </c>
      <c r="B19" s="15">
        <f>'[3]09'!B21</f>
        <v>320</v>
      </c>
      <c r="C19" s="16">
        <f>'[3]09'!C21</f>
        <v>0</v>
      </c>
      <c r="D19" s="16">
        <f>'[3]09'!D21</f>
        <v>0</v>
      </c>
      <c r="E19" s="16">
        <f>'[3]09'!E21</f>
        <v>0</v>
      </c>
      <c r="F19" s="16">
        <f>'[3]09'!F21</f>
        <v>1030</v>
      </c>
      <c r="G19" s="16">
        <f>'[3]09'!G21</f>
        <v>0</v>
      </c>
      <c r="H19" s="17">
        <f t="shared" si="27"/>
        <v>1350</v>
      </c>
      <c r="I19" s="15">
        <f>'[3]09'!J21</f>
        <v>270</v>
      </c>
      <c r="J19" s="16">
        <f>'[3]09'!K21</f>
        <v>0</v>
      </c>
      <c r="K19" s="16">
        <f>'[3]09'!L21</f>
        <v>0</v>
      </c>
      <c r="L19" s="16">
        <f>'[3]09'!M21</f>
        <v>0</v>
      </c>
      <c r="M19" s="16">
        <f>'[3]09'!N21</f>
        <v>0</v>
      </c>
      <c r="N19" s="16">
        <f>'[3]09'!O21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26.99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26.99</v>
      </c>
      <c r="AE19" s="8">
        <f t="shared" si="11"/>
        <v>26.99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26.99</v>
      </c>
      <c r="AL19" s="8">
        <f t="shared" ref="AL19:AQ61" si="31">Q19-X19-AE19</f>
        <v>216.01999999999998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216.01999999999998</v>
      </c>
      <c r="AT19" s="8">
        <v>25.95</v>
      </c>
      <c r="AU19" s="8">
        <v>25.95</v>
      </c>
      <c r="AW19" s="198">
        <v>26.99</v>
      </c>
      <c r="AX19" s="198">
        <v>0</v>
      </c>
      <c r="AY19" s="198">
        <v>0</v>
      </c>
      <c r="AZ19" s="198">
        <v>0</v>
      </c>
      <c r="BA19" s="198">
        <v>0</v>
      </c>
      <c r="BB19" s="198">
        <v>0</v>
      </c>
      <c r="BC19" s="8">
        <f t="shared" si="19"/>
        <v>26.99</v>
      </c>
      <c r="BD19" s="198">
        <v>26.99</v>
      </c>
      <c r="BE19" s="198">
        <v>0</v>
      </c>
      <c r="BF19" s="198">
        <v>0</v>
      </c>
      <c r="BG19" s="198">
        <v>0</v>
      </c>
      <c r="BH19" s="198">
        <v>0</v>
      </c>
      <c r="BI19" s="198">
        <v>0</v>
      </c>
      <c r="BJ19" s="8">
        <f t="shared" si="20"/>
        <v>26.99</v>
      </c>
      <c r="BL19" s="8">
        <f t="shared" si="21"/>
        <v>25.95</v>
      </c>
      <c r="BM19" s="8">
        <f t="shared" si="22"/>
        <v>25.95</v>
      </c>
      <c r="BN19" s="8">
        <f t="shared" si="23"/>
        <v>26.99</v>
      </c>
      <c r="BO19" s="8">
        <f t="shared" si="24"/>
        <v>26.99</v>
      </c>
      <c r="BP19" s="139">
        <f t="shared" si="25"/>
        <v>-1.0399999999999991</v>
      </c>
      <c r="BQ19" s="139">
        <f t="shared" si="26"/>
        <v>-1.0399999999999991</v>
      </c>
    </row>
    <row r="20" spans="1:69">
      <c r="A20" s="8" t="s">
        <v>62</v>
      </c>
      <c r="B20" s="15">
        <f>'[3]09'!B22</f>
        <v>320</v>
      </c>
      <c r="C20" s="16">
        <f>'[3]09'!C22</f>
        <v>0</v>
      </c>
      <c r="D20" s="16">
        <f>'[3]09'!D22</f>
        <v>0</v>
      </c>
      <c r="E20" s="16">
        <f>'[3]09'!E22</f>
        <v>0</v>
      </c>
      <c r="F20" s="16">
        <f>'[3]09'!F22</f>
        <v>1030</v>
      </c>
      <c r="G20" s="16">
        <f>'[3]09'!G22</f>
        <v>0</v>
      </c>
      <c r="H20" s="17">
        <f t="shared" si="27"/>
        <v>1350</v>
      </c>
      <c r="I20" s="15">
        <f>'[3]09'!J22</f>
        <v>270</v>
      </c>
      <c r="J20" s="16">
        <f>'[3]09'!K22</f>
        <v>0</v>
      </c>
      <c r="K20" s="16">
        <f>'[3]09'!L22</f>
        <v>0</v>
      </c>
      <c r="L20" s="16">
        <f>'[3]09'!M22</f>
        <v>0</v>
      </c>
      <c r="M20" s="16">
        <f>'[3]09'!N22</f>
        <v>0</v>
      </c>
      <c r="N20" s="16">
        <f>'[3]09'!O22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26.99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26.99</v>
      </c>
      <c r="AE20" s="8">
        <f t="shared" si="11"/>
        <v>26.99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26.99</v>
      </c>
      <c r="AL20" s="8">
        <f t="shared" si="31"/>
        <v>216.01999999999998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216.01999999999998</v>
      </c>
      <c r="AT20" s="8">
        <v>25.95</v>
      </c>
      <c r="AU20" s="8">
        <v>25.95</v>
      </c>
      <c r="AW20" s="198">
        <v>26.99</v>
      </c>
      <c r="AX20" s="198">
        <v>0</v>
      </c>
      <c r="AY20" s="198">
        <v>0</v>
      </c>
      <c r="AZ20" s="198">
        <v>0</v>
      </c>
      <c r="BA20" s="198">
        <v>0</v>
      </c>
      <c r="BB20" s="198">
        <v>0</v>
      </c>
      <c r="BC20" s="8">
        <f t="shared" si="19"/>
        <v>26.99</v>
      </c>
      <c r="BD20" s="198">
        <v>26.99</v>
      </c>
      <c r="BE20" s="198">
        <v>0</v>
      </c>
      <c r="BF20" s="198">
        <v>0</v>
      </c>
      <c r="BG20" s="198">
        <v>0</v>
      </c>
      <c r="BH20" s="198">
        <v>0</v>
      </c>
      <c r="BI20" s="198">
        <v>0</v>
      </c>
      <c r="BJ20" s="8">
        <f t="shared" si="20"/>
        <v>26.99</v>
      </c>
      <c r="BL20" s="8">
        <f t="shared" si="21"/>
        <v>25.95</v>
      </c>
      <c r="BM20" s="8">
        <f t="shared" si="22"/>
        <v>25.95</v>
      </c>
      <c r="BN20" s="8">
        <f t="shared" si="23"/>
        <v>26.99</v>
      </c>
      <c r="BO20" s="8">
        <f t="shared" si="24"/>
        <v>26.99</v>
      </c>
      <c r="BP20" s="139">
        <f t="shared" si="25"/>
        <v>-1.0399999999999991</v>
      </c>
      <c r="BQ20" s="139">
        <f t="shared" si="26"/>
        <v>-1.0399999999999991</v>
      </c>
    </row>
    <row r="21" spans="1:69">
      <c r="A21" s="8" t="s">
        <v>63</v>
      </c>
      <c r="B21" s="15">
        <f>'[3]09'!B23</f>
        <v>320</v>
      </c>
      <c r="C21" s="16">
        <f>'[3]09'!C23</f>
        <v>0</v>
      </c>
      <c r="D21" s="16">
        <f>'[3]09'!D23</f>
        <v>0</v>
      </c>
      <c r="E21" s="16">
        <f>'[3]09'!E23</f>
        <v>0</v>
      </c>
      <c r="F21" s="16">
        <f>'[3]09'!F23</f>
        <v>1030</v>
      </c>
      <c r="G21" s="16">
        <f>'[3]09'!G23</f>
        <v>0</v>
      </c>
      <c r="H21" s="17">
        <f t="shared" si="27"/>
        <v>1350</v>
      </c>
      <c r="I21" s="15">
        <f>'[3]09'!J23</f>
        <v>270</v>
      </c>
      <c r="J21" s="16">
        <f>'[3]09'!K23</f>
        <v>0</v>
      </c>
      <c r="K21" s="16">
        <f>'[3]09'!L23</f>
        <v>0</v>
      </c>
      <c r="L21" s="16">
        <f>'[3]09'!M23</f>
        <v>0</v>
      </c>
      <c r="M21" s="16">
        <f>'[3]09'!N23</f>
        <v>0</v>
      </c>
      <c r="N21" s="16">
        <f>'[3]09'!O23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26.99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26.99</v>
      </c>
      <c r="AE21" s="8">
        <f t="shared" si="11"/>
        <v>26.99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26.99</v>
      </c>
      <c r="AL21" s="8">
        <f t="shared" si="31"/>
        <v>216.01999999999998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216.01999999999998</v>
      </c>
      <c r="AT21" s="8">
        <v>25.95</v>
      </c>
      <c r="AU21" s="8">
        <v>25.95</v>
      </c>
      <c r="AW21" s="198">
        <v>26.99</v>
      </c>
      <c r="AX21" s="198">
        <v>0</v>
      </c>
      <c r="AY21" s="198">
        <v>0</v>
      </c>
      <c r="AZ21" s="198">
        <v>0</v>
      </c>
      <c r="BA21" s="198">
        <v>0</v>
      </c>
      <c r="BB21" s="198">
        <v>0</v>
      </c>
      <c r="BC21" s="8">
        <f t="shared" si="19"/>
        <v>26.99</v>
      </c>
      <c r="BD21" s="198">
        <v>26.99</v>
      </c>
      <c r="BE21" s="198">
        <v>0</v>
      </c>
      <c r="BF21" s="198">
        <v>0</v>
      </c>
      <c r="BG21" s="198">
        <v>0</v>
      </c>
      <c r="BH21" s="198">
        <v>0</v>
      </c>
      <c r="BI21" s="198">
        <v>0</v>
      </c>
      <c r="BJ21" s="8">
        <f t="shared" si="20"/>
        <v>26.99</v>
      </c>
      <c r="BL21" s="8">
        <f t="shared" si="21"/>
        <v>25.95</v>
      </c>
      <c r="BM21" s="8">
        <f t="shared" si="22"/>
        <v>25.95</v>
      </c>
      <c r="BN21" s="8">
        <f t="shared" si="23"/>
        <v>26.99</v>
      </c>
      <c r="BO21" s="8">
        <f t="shared" si="24"/>
        <v>26.99</v>
      </c>
      <c r="BP21" s="139">
        <f t="shared" si="25"/>
        <v>-1.0399999999999991</v>
      </c>
      <c r="BQ21" s="139">
        <f t="shared" si="26"/>
        <v>-1.0399999999999991</v>
      </c>
    </row>
    <row r="22" spans="1:69">
      <c r="A22" s="8" t="s">
        <v>64</v>
      </c>
      <c r="B22" s="15">
        <f>'[3]09'!B24</f>
        <v>320</v>
      </c>
      <c r="C22" s="16">
        <f>'[3]09'!C24</f>
        <v>0</v>
      </c>
      <c r="D22" s="16">
        <f>'[3]09'!D24</f>
        <v>0</v>
      </c>
      <c r="E22" s="16">
        <f>'[3]09'!E24</f>
        <v>0</v>
      </c>
      <c r="F22" s="16">
        <f>'[3]09'!F24</f>
        <v>1030</v>
      </c>
      <c r="G22" s="16">
        <f>'[3]09'!G24</f>
        <v>0</v>
      </c>
      <c r="H22" s="17">
        <f t="shared" si="27"/>
        <v>1350</v>
      </c>
      <c r="I22" s="15">
        <f>'[3]09'!J24</f>
        <v>270</v>
      </c>
      <c r="J22" s="16">
        <f>'[3]09'!K24</f>
        <v>0</v>
      </c>
      <c r="K22" s="16">
        <f>'[3]09'!L24</f>
        <v>0</v>
      </c>
      <c r="L22" s="16">
        <f>'[3]09'!M24</f>
        <v>0</v>
      </c>
      <c r="M22" s="16">
        <f>'[3]09'!N24</f>
        <v>0</v>
      </c>
      <c r="N22" s="16">
        <f>'[3]09'!O24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26.99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26.99</v>
      </c>
      <c r="AE22" s="8">
        <f t="shared" si="11"/>
        <v>26.99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26.99</v>
      </c>
      <c r="AL22" s="8">
        <f t="shared" si="31"/>
        <v>216.01999999999998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216.01999999999998</v>
      </c>
      <c r="AT22" s="8">
        <v>25.95</v>
      </c>
      <c r="AU22" s="8">
        <v>25.95</v>
      </c>
      <c r="AW22" s="198">
        <v>26.99</v>
      </c>
      <c r="AX22" s="198">
        <v>0</v>
      </c>
      <c r="AY22" s="198">
        <v>0</v>
      </c>
      <c r="AZ22" s="198">
        <v>0</v>
      </c>
      <c r="BA22" s="198">
        <v>0</v>
      </c>
      <c r="BB22" s="198">
        <v>0</v>
      </c>
      <c r="BC22" s="8">
        <f t="shared" si="19"/>
        <v>26.99</v>
      </c>
      <c r="BD22" s="198">
        <v>26.99</v>
      </c>
      <c r="BE22" s="198">
        <v>0</v>
      </c>
      <c r="BF22" s="198">
        <v>0</v>
      </c>
      <c r="BG22" s="198">
        <v>0</v>
      </c>
      <c r="BH22" s="198">
        <v>0</v>
      </c>
      <c r="BI22" s="198">
        <v>0</v>
      </c>
      <c r="BJ22" s="8">
        <f t="shared" si="20"/>
        <v>26.99</v>
      </c>
      <c r="BL22" s="8">
        <f t="shared" si="21"/>
        <v>25.95</v>
      </c>
      <c r="BM22" s="8">
        <f t="shared" si="22"/>
        <v>25.95</v>
      </c>
      <c r="BN22" s="8">
        <f t="shared" si="23"/>
        <v>26.99</v>
      </c>
      <c r="BO22" s="8">
        <f t="shared" si="24"/>
        <v>26.99</v>
      </c>
      <c r="BP22" s="139">
        <f t="shared" si="25"/>
        <v>-1.0399999999999991</v>
      </c>
      <c r="BQ22" s="139">
        <f t="shared" si="26"/>
        <v>-1.0399999999999991</v>
      </c>
    </row>
    <row r="23" spans="1:69">
      <c r="A23" s="8" t="s">
        <v>65</v>
      </c>
      <c r="B23" s="15">
        <f>'[3]09'!B25</f>
        <v>320</v>
      </c>
      <c r="C23" s="16">
        <f>'[3]09'!C25</f>
        <v>0</v>
      </c>
      <c r="D23" s="16">
        <f>'[3]09'!D25</f>
        <v>0</v>
      </c>
      <c r="E23" s="16">
        <f>'[3]09'!E25</f>
        <v>0</v>
      </c>
      <c r="F23" s="16">
        <f>'[3]09'!F25</f>
        <v>1030</v>
      </c>
      <c r="G23" s="16">
        <f>'[3]09'!G25</f>
        <v>0</v>
      </c>
      <c r="H23" s="17">
        <f t="shared" si="27"/>
        <v>1350</v>
      </c>
      <c r="I23" s="15">
        <f>'[3]09'!J25</f>
        <v>270</v>
      </c>
      <c r="J23" s="16">
        <f>'[3]09'!K25</f>
        <v>0</v>
      </c>
      <c r="K23" s="16">
        <f>'[3]09'!L25</f>
        <v>0</v>
      </c>
      <c r="L23" s="16">
        <f>'[3]09'!M25</f>
        <v>0</v>
      </c>
      <c r="M23" s="16">
        <f>'[3]09'!N25</f>
        <v>0</v>
      </c>
      <c r="N23" s="16">
        <f>'[3]09'!O25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26.99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26.99</v>
      </c>
      <c r="AE23" s="8">
        <f t="shared" si="11"/>
        <v>26.99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26.99</v>
      </c>
      <c r="AL23" s="8">
        <f t="shared" si="31"/>
        <v>216.01999999999998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216.01999999999998</v>
      </c>
      <c r="AT23" s="8">
        <v>25.95</v>
      </c>
      <c r="AU23" s="8">
        <v>25.95</v>
      </c>
      <c r="AW23" s="198">
        <v>26.99</v>
      </c>
      <c r="AX23" s="198">
        <v>0</v>
      </c>
      <c r="AY23" s="198">
        <v>0</v>
      </c>
      <c r="AZ23" s="198">
        <v>0</v>
      </c>
      <c r="BA23" s="198">
        <v>0</v>
      </c>
      <c r="BB23" s="198">
        <v>0</v>
      </c>
      <c r="BC23" s="8">
        <f t="shared" si="19"/>
        <v>26.99</v>
      </c>
      <c r="BD23" s="198">
        <v>26.99</v>
      </c>
      <c r="BE23" s="198">
        <v>0</v>
      </c>
      <c r="BF23" s="198">
        <v>0</v>
      </c>
      <c r="BG23" s="198">
        <v>0</v>
      </c>
      <c r="BH23" s="198">
        <v>0</v>
      </c>
      <c r="BI23" s="198">
        <v>0</v>
      </c>
      <c r="BJ23" s="8">
        <f t="shared" si="20"/>
        <v>26.99</v>
      </c>
      <c r="BL23" s="8">
        <f t="shared" si="21"/>
        <v>25.95</v>
      </c>
      <c r="BM23" s="8">
        <f t="shared" si="22"/>
        <v>25.95</v>
      </c>
      <c r="BN23" s="8">
        <f t="shared" si="23"/>
        <v>26.99</v>
      </c>
      <c r="BO23" s="8">
        <f t="shared" si="24"/>
        <v>26.99</v>
      </c>
      <c r="BP23" s="139">
        <f t="shared" si="25"/>
        <v>-1.0399999999999991</v>
      </c>
      <c r="BQ23" s="139">
        <f t="shared" si="26"/>
        <v>-1.0399999999999991</v>
      </c>
    </row>
    <row r="24" spans="1:69">
      <c r="A24" s="8" t="s">
        <v>66</v>
      </c>
      <c r="B24" s="15">
        <f>'[3]09'!B26</f>
        <v>320</v>
      </c>
      <c r="C24" s="16">
        <f>'[3]09'!C26</f>
        <v>0</v>
      </c>
      <c r="D24" s="16">
        <f>'[3]09'!D26</f>
        <v>0</v>
      </c>
      <c r="E24" s="16">
        <f>'[3]09'!E26</f>
        <v>0</v>
      </c>
      <c r="F24" s="16">
        <f>'[3]09'!F26</f>
        <v>1030</v>
      </c>
      <c r="G24" s="16">
        <f>'[3]09'!G26</f>
        <v>0</v>
      </c>
      <c r="H24" s="17">
        <f t="shared" si="27"/>
        <v>1350</v>
      </c>
      <c r="I24" s="15">
        <f>'[3]09'!J26</f>
        <v>270</v>
      </c>
      <c r="J24" s="16">
        <f>'[3]09'!K26</f>
        <v>0</v>
      </c>
      <c r="K24" s="16">
        <f>'[3]09'!L26</f>
        <v>0</v>
      </c>
      <c r="L24" s="16">
        <f>'[3]09'!M26</f>
        <v>0</v>
      </c>
      <c r="M24" s="16">
        <f>'[3]09'!N26</f>
        <v>0</v>
      </c>
      <c r="N24" s="16">
        <f>'[3]09'!O26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26.99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26.99</v>
      </c>
      <c r="AE24" s="8">
        <f t="shared" si="11"/>
        <v>26.99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26.99</v>
      </c>
      <c r="AL24" s="8">
        <f t="shared" si="31"/>
        <v>216.01999999999998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216.01999999999998</v>
      </c>
      <c r="AT24" s="8">
        <v>25.95</v>
      </c>
      <c r="AU24" s="8">
        <v>25.95</v>
      </c>
      <c r="AW24" s="198">
        <v>26.99</v>
      </c>
      <c r="AX24" s="198">
        <v>0</v>
      </c>
      <c r="AY24" s="198">
        <v>0</v>
      </c>
      <c r="AZ24" s="198">
        <v>0</v>
      </c>
      <c r="BA24" s="198">
        <v>0</v>
      </c>
      <c r="BB24" s="198">
        <v>0</v>
      </c>
      <c r="BC24" s="8">
        <f t="shared" si="19"/>
        <v>26.99</v>
      </c>
      <c r="BD24" s="198">
        <v>26.99</v>
      </c>
      <c r="BE24" s="198">
        <v>0</v>
      </c>
      <c r="BF24" s="198">
        <v>0</v>
      </c>
      <c r="BG24" s="198">
        <v>0</v>
      </c>
      <c r="BH24" s="198">
        <v>0</v>
      </c>
      <c r="BI24" s="198">
        <v>0</v>
      </c>
      <c r="BJ24" s="8">
        <f t="shared" si="20"/>
        <v>26.99</v>
      </c>
      <c r="BL24" s="8">
        <f t="shared" si="21"/>
        <v>25.95</v>
      </c>
      <c r="BM24" s="8">
        <f t="shared" si="22"/>
        <v>25.95</v>
      </c>
      <c r="BN24" s="8">
        <f t="shared" si="23"/>
        <v>26.99</v>
      </c>
      <c r="BO24" s="8">
        <f t="shared" si="24"/>
        <v>26.99</v>
      </c>
      <c r="BP24" s="139">
        <f t="shared" si="25"/>
        <v>-1.0399999999999991</v>
      </c>
      <c r="BQ24" s="139">
        <f t="shared" si="26"/>
        <v>-1.0399999999999991</v>
      </c>
    </row>
    <row r="25" spans="1:69">
      <c r="A25" s="8" t="s">
        <v>67</v>
      </c>
      <c r="B25" s="15">
        <f>'[3]09'!B27</f>
        <v>320</v>
      </c>
      <c r="C25" s="16">
        <f>'[3]09'!C27</f>
        <v>0</v>
      </c>
      <c r="D25" s="16">
        <f>'[3]09'!D27</f>
        <v>0</v>
      </c>
      <c r="E25" s="16">
        <f>'[3]09'!E27</f>
        <v>0</v>
      </c>
      <c r="F25" s="16">
        <f>'[3]09'!F27</f>
        <v>1030</v>
      </c>
      <c r="G25" s="16">
        <f>'[3]09'!G27</f>
        <v>0</v>
      </c>
      <c r="H25" s="17">
        <f t="shared" si="27"/>
        <v>1350</v>
      </c>
      <c r="I25" s="15">
        <f>'[3]09'!J27</f>
        <v>270</v>
      </c>
      <c r="J25" s="16">
        <f>'[3]09'!K27</f>
        <v>0</v>
      </c>
      <c r="K25" s="16">
        <f>'[3]09'!L27</f>
        <v>0</v>
      </c>
      <c r="L25" s="16">
        <f>'[3]09'!M27</f>
        <v>0</v>
      </c>
      <c r="M25" s="16">
        <f>'[3]09'!N27</f>
        <v>0</v>
      </c>
      <c r="N25" s="16">
        <f>'[3]09'!O27</f>
        <v>0</v>
      </c>
      <c r="O25" s="17">
        <f t="shared" si="28"/>
        <v>270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</v>
      </c>
      <c r="X25" s="8">
        <f t="shared" si="4"/>
        <v>26.99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26.99</v>
      </c>
      <c r="AE25" s="8">
        <f t="shared" si="11"/>
        <v>26.99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26.99</v>
      </c>
      <c r="AL25" s="8">
        <f t="shared" si="31"/>
        <v>216.01999999999998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216.01999999999998</v>
      </c>
      <c r="AT25" s="8">
        <v>25.95</v>
      </c>
      <c r="AU25" s="8">
        <v>25.95</v>
      </c>
      <c r="AW25" s="198">
        <v>26.99</v>
      </c>
      <c r="AX25" s="198">
        <v>0</v>
      </c>
      <c r="AY25" s="198">
        <v>0</v>
      </c>
      <c r="AZ25" s="198">
        <v>0</v>
      </c>
      <c r="BA25" s="198">
        <v>0</v>
      </c>
      <c r="BB25" s="198">
        <v>0</v>
      </c>
      <c r="BC25" s="8">
        <f t="shared" si="19"/>
        <v>26.99</v>
      </c>
      <c r="BD25" s="198">
        <v>26.99</v>
      </c>
      <c r="BE25" s="198">
        <v>0</v>
      </c>
      <c r="BF25" s="198">
        <v>0</v>
      </c>
      <c r="BG25" s="198">
        <v>0</v>
      </c>
      <c r="BH25" s="198">
        <v>0</v>
      </c>
      <c r="BI25" s="198">
        <v>0</v>
      </c>
      <c r="BJ25" s="8">
        <f t="shared" si="20"/>
        <v>26.99</v>
      </c>
      <c r="BL25" s="8">
        <f t="shared" si="21"/>
        <v>25.95</v>
      </c>
      <c r="BM25" s="8">
        <f t="shared" si="22"/>
        <v>25.95</v>
      </c>
      <c r="BN25" s="8">
        <f t="shared" si="23"/>
        <v>26.99</v>
      </c>
      <c r="BO25" s="8">
        <f t="shared" si="24"/>
        <v>26.99</v>
      </c>
      <c r="BP25" s="139">
        <f t="shared" si="25"/>
        <v>-1.0399999999999991</v>
      </c>
      <c r="BQ25" s="139">
        <f t="shared" si="26"/>
        <v>-1.0399999999999991</v>
      </c>
    </row>
    <row r="26" spans="1:69">
      <c r="A26" s="8" t="s">
        <v>68</v>
      </c>
      <c r="B26" s="15">
        <f>'[3]09'!B28</f>
        <v>320</v>
      </c>
      <c r="C26" s="16">
        <f>'[3]09'!C28</f>
        <v>0</v>
      </c>
      <c r="D26" s="16">
        <f>'[3]09'!D28</f>
        <v>0</v>
      </c>
      <c r="E26" s="16">
        <f>'[3]09'!E28</f>
        <v>0</v>
      </c>
      <c r="F26" s="16">
        <f>'[3]09'!F28</f>
        <v>1030</v>
      </c>
      <c r="G26" s="16">
        <f>'[3]09'!G28</f>
        <v>0</v>
      </c>
      <c r="H26" s="17">
        <f t="shared" si="27"/>
        <v>1350</v>
      </c>
      <c r="I26" s="15">
        <f>'[3]09'!J28</f>
        <v>270</v>
      </c>
      <c r="J26" s="16">
        <f>'[3]09'!K28</f>
        <v>0</v>
      </c>
      <c r="K26" s="16">
        <f>'[3]09'!L28</f>
        <v>0</v>
      </c>
      <c r="L26" s="16">
        <f>'[3]09'!M28</f>
        <v>0</v>
      </c>
      <c r="M26" s="16">
        <f>'[3]09'!N28</f>
        <v>0</v>
      </c>
      <c r="N26" s="16">
        <f>'[3]09'!O28</f>
        <v>0</v>
      </c>
      <c r="O26" s="17">
        <f t="shared" si="28"/>
        <v>270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270</v>
      </c>
      <c r="X26" s="8">
        <f t="shared" si="4"/>
        <v>26.99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26.99</v>
      </c>
      <c r="AE26" s="8">
        <f t="shared" si="11"/>
        <v>26.99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26.99</v>
      </c>
      <c r="AL26" s="8">
        <f t="shared" si="31"/>
        <v>216.01999999999998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216.01999999999998</v>
      </c>
      <c r="AT26" s="8">
        <v>25.95</v>
      </c>
      <c r="AU26" s="8">
        <v>25.95</v>
      </c>
      <c r="AW26" s="198">
        <v>26.99</v>
      </c>
      <c r="AX26" s="198">
        <v>0</v>
      </c>
      <c r="AY26" s="198">
        <v>0</v>
      </c>
      <c r="AZ26" s="198">
        <v>0</v>
      </c>
      <c r="BA26" s="198">
        <v>0</v>
      </c>
      <c r="BB26" s="198">
        <v>0</v>
      </c>
      <c r="BC26" s="8">
        <f t="shared" si="19"/>
        <v>26.99</v>
      </c>
      <c r="BD26" s="198">
        <v>26.99</v>
      </c>
      <c r="BE26" s="198">
        <v>0</v>
      </c>
      <c r="BF26" s="198">
        <v>0</v>
      </c>
      <c r="BG26" s="198">
        <v>0</v>
      </c>
      <c r="BH26" s="198">
        <v>0</v>
      </c>
      <c r="BI26" s="198">
        <v>0</v>
      </c>
      <c r="BJ26" s="8">
        <f t="shared" si="20"/>
        <v>26.99</v>
      </c>
      <c r="BL26" s="8">
        <f t="shared" si="21"/>
        <v>25.95</v>
      </c>
      <c r="BM26" s="8">
        <f t="shared" si="22"/>
        <v>25.95</v>
      </c>
      <c r="BN26" s="8">
        <f t="shared" si="23"/>
        <v>26.99</v>
      </c>
      <c r="BO26" s="8">
        <f t="shared" si="24"/>
        <v>26.99</v>
      </c>
      <c r="BP26" s="139">
        <f t="shared" si="25"/>
        <v>-1.0399999999999991</v>
      </c>
      <c r="BQ26" s="139">
        <f t="shared" si="26"/>
        <v>-1.0399999999999991</v>
      </c>
    </row>
    <row r="27" spans="1:69">
      <c r="A27" s="8" t="s">
        <v>69</v>
      </c>
      <c r="B27" s="15">
        <f>'[3]09'!B29</f>
        <v>320</v>
      </c>
      <c r="C27" s="16">
        <f>'[3]09'!C29</f>
        <v>0</v>
      </c>
      <c r="D27" s="16">
        <f>'[3]09'!D29</f>
        <v>0</v>
      </c>
      <c r="E27" s="16">
        <f>'[3]09'!E29</f>
        <v>0</v>
      </c>
      <c r="F27" s="16">
        <f>'[3]09'!F29</f>
        <v>1030</v>
      </c>
      <c r="G27" s="16">
        <f>'[3]09'!G29</f>
        <v>0</v>
      </c>
      <c r="H27" s="17">
        <f t="shared" si="27"/>
        <v>1350</v>
      </c>
      <c r="I27" s="15">
        <f>'[3]09'!J29</f>
        <v>270</v>
      </c>
      <c r="J27" s="16">
        <f>'[3]09'!K29</f>
        <v>0</v>
      </c>
      <c r="K27" s="16">
        <f>'[3]09'!L29</f>
        <v>0</v>
      </c>
      <c r="L27" s="16">
        <f>'[3]09'!M29</f>
        <v>0</v>
      </c>
      <c r="M27" s="16">
        <f>'[3]09'!N29</f>
        <v>0</v>
      </c>
      <c r="N27" s="16">
        <f>'[3]09'!O29</f>
        <v>0</v>
      </c>
      <c r="O27" s="17">
        <f t="shared" si="28"/>
        <v>270</v>
      </c>
      <c r="P27" s="18">
        <f>frq!C27</f>
        <v>1</v>
      </c>
      <c r="Q27" s="15">
        <f t="shared" si="29"/>
        <v>270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270</v>
      </c>
      <c r="X27" s="8">
        <f t="shared" si="4"/>
        <v>26.99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26.99</v>
      </c>
      <c r="AE27" s="8">
        <f t="shared" si="11"/>
        <v>26.99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26.99</v>
      </c>
      <c r="AL27" s="8">
        <f t="shared" si="31"/>
        <v>216.01999999999998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216.01999999999998</v>
      </c>
      <c r="AT27" s="8">
        <v>25.95</v>
      </c>
      <c r="AU27" s="8">
        <v>25.95</v>
      </c>
      <c r="AW27" s="198">
        <v>26.99</v>
      </c>
      <c r="AX27" s="198">
        <v>0</v>
      </c>
      <c r="AY27" s="198">
        <v>0</v>
      </c>
      <c r="AZ27" s="198">
        <v>0</v>
      </c>
      <c r="BA27" s="198">
        <v>0</v>
      </c>
      <c r="BB27" s="198">
        <v>0</v>
      </c>
      <c r="BC27" s="8">
        <f t="shared" si="19"/>
        <v>26.99</v>
      </c>
      <c r="BD27" s="198">
        <v>26.99</v>
      </c>
      <c r="BE27" s="198">
        <v>0</v>
      </c>
      <c r="BF27" s="198">
        <v>0</v>
      </c>
      <c r="BG27" s="198">
        <v>0</v>
      </c>
      <c r="BH27" s="198">
        <v>0</v>
      </c>
      <c r="BI27" s="198">
        <v>0</v>
      </c>
      <c r="BJ27" s="8">
        <f t="shared" si="20"/>
        <v>26.99</v>
      </c>
      <c r="BL27" s="8">
        <f t="shared" si="21"/>
        <v>25.95</v>
      </c>
      <c r="BM27" s="8">
        <f t="shared" si="22"/>
        <v>25.95</v>
      </c>
      <c r="BN27" s="8">
        <f t="shared" si="23"/>
        <v>26.99</v>
      </c>
      <c r="BO27" s="8">
        <f t="shared" si="24"/>
        <v>26.99</v>
      </c>
      <c r="BP27" s="139">
        <f t="shared" si="25"/>
        <v>-1.0399999999999991</v>
      </c>
      <c r="BQ27" s="139">
        <f t="shared" si="26"/>
        <v>-1.0399999999999991</v>
      </c>
    </row>
    <row r="28" spans="1:69">
      <c r="A28" s="8" t="s">
        <v>70</v>
      </c>
      <c r="B28" s="15">
        <f>'[3]09'!B30</f>
        <v>320</v>
      </c>
      <c r="C28" s="16">
        <f>'[3]09'!C30</f>
        <v>0</v>
      </c>
      <c r="D28" s="16">
        <f>'[3]09'!D30</f>
        <v>0</v>
      </c>
      <c r="E28" s="16">
        <f>'[3]09'!E30</f>
        <v>0</v>
      </c>
      <c r="F28" s="16">
        <f>'[3]09'!F30</f>
        <v>1030</v>
      </c>
      <c r="G28" s="16">
        <f>'[3]09'!G30</f>
        <v>0</v>
      </c>
      <c r="H28" s="17">
        <f t="shared" si="27"/>
        <v>1350</v>
      </c>
      <c r="I28" s="15">
        <f>'[3]09'!J30</f>
        <v>270</v>
      </c>
      <c r="J28" s="16">
        <f>'[3]09'!K30</f>
        <v>0</v>
      </c>
      <c r="K28" s="16">
        <f>'[3]09'!L30</f>
        <v>0</v>
      </c>
      <c r="L28" s="16">
        <f>'[3]09'!M30</f>
        <v>0</v>
      </c>
      <c r="M28" s="16">
        <f>'[3]09'!N30</f>
        <v>0</v>
      </c>
      <c r="N28" s="16">
        <f>'[3]09'!O30</f>
        <v>0</v>
      </c>
      <c r="O28" s="17">
        <f t="shared" si="28"/>
        <v>270</v>
      </c>
      <c r="P28" s="18">
        <f>frq!C28</f>
        <v>1</v>
      </c>
      <c r="Q28" s="15">
        <f t="shared" si="29"/>
        <v>270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270</v>
      </c>
      <c r="X28" s="8">
        <f t="shared" si="4"/>
        <v>26.99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26.99</v>
      </c>
      <c r="AE28" s="8">
        <f t="shared" si="11"/>
        <v>26.99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26.99</v>
      </c>
      <c r="AL28" s="8">
        <f t="shared" si="31"/>
        <v>216.01999999999998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216.01999999999998</v>
      </c>
      <c r="AT28" s="8">
        <v>25.95</v>
      </c>
      <c r="AU28" s="8">
        <v>25.95</v>
      </c>
      <c r="AW28" s="198">
        <v>26.99</v>
      </c>
      <c r="AX28" s="198">
        <v>0</v>
      </c>
      <c r="AY28" s="198">
        <v>0</v>
      </c>
      <c r="AZ28" s="198">
        <v>0</v>
      </c>
      <c r="BA28" s="198">
        <v>0</v>
      </c>
      <c r="BB28" s="198">
        <v>0</v>
      </c>
      <c r="BC28" s="8">
        <f t="shared" si="19"/>
        <v>26.99</v>
      </c>
      <c r="BD28" s="198">
        <v>26.99</v>
      </c>
      <c r="BE28" s="198">
        <v>0</v>
      </c>
      <c r="BF28" s="198">
        <v>0</v>
      </c>
      <c r="BG28" s="198">
        <v>0</v>
      </c>
      <c r="BH28" s="198">
        <v>0</v>
      </c>
      <c r="BI28" s="198">
        <v>0</v>
      </c>
      <c r="BJ28" s="8">
        <f t="shared" si="20"/>
        <v>26.99</v>
      </c>
      <c r="BL28" s="8">
        <f t="shared" si="21"/>
        <v>25.95</v>
      </c>
      <c r="BM28" s="8">
        <f t="shared" si="22"/>
        <v>25.95</v>
      </c>
      <c r="BN28" s="8">
        <f t="shared" si="23"/>
        <v>26.99</v>
      </c>
      <c r="BO28" s="8">
        <f t="shared" si="24"/>
        <v>26.99</v>
      </c>
      <c r="BP28" s="139">
        <f t="shared" si="25"/>
        <v>-1.0399999999999991</v>
      </c>
      <c r="BQ28" s="139">
        <f t="shared" si="26"/>
        <v>-1.0399999999999991</v>
      </c>
    </row>
    <row r="29" spans="1:69">
      <c r="A29" s="8" t="s">
        <v>71</v>
      </c>
      <c r="B29" s="15">
        <f>'[3]09'!B31</f>
        <v>320</v>
      </c>
      <c r="C29" s="16">
        <f>'[3]09'!C31</f>
        <v>0</v>
      </c>
      <c r="D29" s="16">
        <f>'[3]09'!D31</f>
        <v>0</v>
      </c>
      <c r="E29" s="16">
        <f>'[3]09'!E31</f>
        <v>0</v>
      </c>
      <c r="F29" s="16">
        <f>'[3]09'!F31</f>
        <v>1030</v>
      </c>
      <c r="G29" s="16">
        <f>'[3]09'!G31</f>
        <v>0</v>
      </c>
      <c r="H29" s="17">
        <f t="shared" si="27"/>
        <v>1350</v>
      </c>
      <c r="I29" s="15">
        <f>'[3]09'!J31</f>
        <v>270</v>
      </c>
      <c r="J29" s="16">
        <f>'[3]09'!K31</f>
        <v>0</v>
      </c>
      <c r="K29" s="16">
        <f>'[3]09'!L31</f>
        <v>0</v>
      </c>
      <c r="L29" s="16">
        <f>'[3]09'!M31</f>
        <v>0</v>
      </c>
      <c r="M29" s="16">
        <f>'[3]09'!N31</f>
        <v>0</v>
      </c>
      <c r="N29" s="16">
        <f>'[3]09'!O31</f>
        <v>0</v>
      </c>
      <c r="O29" s="17">
        <f t="shared" si="28"/>
        <v>270</v>
      </c>
      <c r="P29" s="18">
        <f>frq!C29</f>
        <v>1</v>
      </c>
      <c r="Q29" s="15">
        <f t="shared" si="29"/>
        <v>270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270</v>
      </c>
      <c r="X29" s="8">
        <f t="shared" si="4"/>
        <v>26.99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26.99</v>
      </c>
      <c r="AE29" s="8">
        <f t="shared" si="11"/>
        <v>26.99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26.99</v>
      </c>
      <c r="AL29" s="8">
        <f t="shared" si="31"/>
        <v>216.01999999999998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216.01999999999998</v>
      </c>
      <c r="AT29" s="8">
        <v>25.95</v>
      </c>
      <c r="AU29" s="8">
        <v>25.95</v>
      </c>
      <c r="AW29" s="198">
        <v>26.99</v>
      </c>
      <c r="AX29" s="198">
        <v>0</v>
      </c>
      <c r="AY29" s="198">
        <v>0</v>
      </c>
      <c r="AZ29" s="198">
        <v>0</v>
      </c>
      <c r="BA29" s="198">
        <v>0</v>
      </c>
      <c r="BB29" s="198">
        <v>0</v>
      </c>
      <c r="BC29" s="8">
        <f t="shared" si="19"/>
        <v>26.99</v>
      </c>
      <c r="BD29" s="198">
        <v>26.99</v>
      </c>
      <c r="BE29" s="198">
        <v>0</v>
      </c>
      <c r="BF29" s="198">
        <v>0</v>
      </c>
      <c r="BG29" s="198">
        <v>0</v>
      </c>
      <c r="BH29" s="198">
        <v>0</v>
      </c>
      <c r="BI29" s="198">
        <v>0</v>
      </c>
      <c r="BJ29" s="8">
        <f t="shared" si="20"/>
        <v>26.99</v>
      </c>
      <c r="BL29" s="8">
        <f t="shared" si="21"/>
        <v>25.95</v>
      </c>
      <c r="BM29" s="8">
        <f t="shared" si="22"/>
        <v>25.95</v>
      </c>
      <c r="BN29" s="8">
        <f t="shared" si="23"/>
        <v>26.99</v>
      </c>
      <c r="BO29" s="8">
        <f t="shared" si="24"/>
        <v>26.99</v>
      </c>
      <c r="BP29" s="139">
        <f t="shared" si="25"/>
        <v>-1.0399999999999991</v>
      </c>
      <c r="BQ29" s="139">
        <f t="shared" si="26"/>
        <v>-1.0399999999999991</v>
      </c>
    </row>
    <row r="30" spans="1:69">
      <c r="A30" s="8" t="s">
        <v>72</v>
      </c>
      <c r="B30" s="15">
        <f>'[3]09'!B32</f>
        <v>320</v>
      </c>
      <c r="C30" s="16">
        <f>'[3]09'!C32</f>
        <v>0</v>
      </c>
      <c r="D30" s="16">
        <f>'[3]09'!D32</f>
        <v>0</v>
      </c>
      <c r="E30" s="16">
        <f>'[3]09'!E32</f>
        <v>0</v>
      </c>
      <c r="F30" s="16">
        <f>'[3]09'!F32</f>
        <v>1030</v>
      </c>
      <c r="G30" s="16">
        <f>'[3]09'!G32</f>
        <v>0</v>
      </c>
      <c r="H30" s="17">
        <f t="shared" si="27"/>
        <v>1350</v>
      </c>
      <c r="I30" s="15">
        <f>'[3]09'!J32</f>
        <v>270</v>
      </c>
      <c r="J30" s="16">
        <f>'[3]09'!K32</f>
        <v>0</v>
      </c>
      <c r="K30" s="16">
        <f>'[3]09'!L32</f>
        <v>0</v>
      </c>
      <c r="L30" s="16">
        <f>'[3]09'!M32</f>
        <v>0</v>
      </c>
      <c r="M30" s="16">
        <f>'[3]09'!N32</f>
        <v>0</v>
      </c>
      <c r="N30" s="16">
        <f>'[3]09'!O32</f>
        <v>0</v>
      </c>
      <c r="O30" s="17">
        <f t="shared" si="28"/>
        <v>270</v>
      </c>
      <c r="P30" s="18">
        <f>frq!C30</f>
        <v>1</v>
      </c>
      <c r="Q30" s="15">
        <f t="shared" si="29"/>
        <v>270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270</v>
      </c>
      <c r="X30" s="8">
        <f t="shared" si="4"/>
        <v>26.99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26.99</v>
      </c>
      <c r="AE30" s="8">
        <f t="shared" si="11"/>
        <v>26.99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26.99</v>
      </c>
      <c r="AL30" s="8">
        <f t="shared" si="31"/>
        <v>216.01999999999998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216.01999999999998</v>
      </c>
      <c r="AT30" s="8">
        <v>25.95</v>
      </c>
      <c r="AU30" s="8">
        <v>25.95</v>
      </c>
      <c r="AW30" s="198">
        <v>26.99</v>
      </c>
      <c r="AX30" s="198">
        <v>0</v>
      </c>
      <c r="AY30" s="198">
        <v>0</v>
      </c>
      <c r="AZ30" s="198">
        <v>0</v>
      </c>
      <c r="BA30" s="198">
        <v>0</v>
      </c>
      <c r="BB30" s="198">
        <v>0</v>
      </c>
      <c r="BC30" s="8">
        <f t="shared" si="19"/>
        <v>26.99</v>
      </c>
      <c r="BD30" s="198">
        <v>26.99</v>
      </c>
      <c r="BE30" s="198">
        <v>0</v>
      </c>
      <c r="BF30" s="198">
        <v>0</v>
      </c>
      <c r="BG30" s="198">
        <v>0</v>
      </c>
      <c r="BH30" s="198">
        <v>0</v>
      </c>
      <c r="BI30" s="198">
        <v>0</v>
      </c>
      <c r="BJ30" s="8">
        <f t="shared" si="20"/>
        <v>26.99</v>
      </c>
      <c r="BL30" s="8">
        <f t="shared" si="21"/>
        <v>25.95</v>
      </c>
      <c r="BM30" s="8">
        <f t="shared" si="22"/>
        <v>25.95</v>
      </c>
      <c r="BN30" s="8">
        <f t="shared" si="23"/>
        <v>26.99</v>
      </c>
      <c r="BO30" s="8">
        <f t="shared" si="24"/>
        <v>26.99</v>
      </c>
      <c r="BP30" s="139">
        <f t="shared" si="25"/>
        <v>-1.0399999999999991</v>
      </c>
      <c r="BQ30" s="139">
        <f t="shared" si="26"/>
        <v>-1.0399999999999991</v>
      </c>
    </row>
    <row r="31" spans="1:69">
      <c r="A31" s="8" t="s">
        <v>73</v>
      </c>
      <c r="B31" s="15">
        <f>'[3]09'!B33</f>
        <v>320</v>
      </c>
      <c r="C31" s="16">
        <f>'[3]09'!C33</f>
        <v>0</v>
      </c>
      <c r="D31" s="16">
        <f>'[3]09'!D33</f>
        <v>0</v>
      </c>
      <c r="E31" s="16">
        <f>'[3]09'!E33</f>
        <v>0</v>
      </c>
      <c r="F31" s="16">
        <f>'[3]09'!F33</f>
        <v>1030</v>
      </c>
      <c r="G31" s="16">
        <f>'[3]09'!G33</f>
        <v>0</v>
      </c>
      <c r="H31" s="17">
        <f t="shared" si="27"/>
        <v>1350</v>
      </c>
      <c r="I31" s="15">
        <f>'[3]09'!J33</f>
        <v>270</v>
      </c>
      <c r="J31" s="16">
        <f>'[3]09'!K33</f>
        <v>0</v>
      </c>
      <c r="K31" s="16">
        <f>'[3]09'!L33</f>
        <v>0</v>
      </c>
      <c r="L31" s="16">
        <f>'[3]09'!M33</f>
        <v>0</v>
      </c>
      <c r="M31" s="16">
        <f>'[3]09'!N33</f>
        <v>0</v>
      </c>
      <c r="N31" s="16">
        <f>'[3]09'!O33</f>
        <v>0</v>
      </c>
      <c r="O31" s="17">
        <f t="shared" si="28"/>
        <v>270</v>
      </c>
      <c r="P31" s="18">
        <f>frq!C31</f>
        <v>1</v>
      </c>
      <c r="Q31" s="15">
        <f t="shared" si="29"/>
        <v>270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270</v>
      </c>
      <c r="X31" s="8">
        <f t="shared" si="4"/>
        <v>26.99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26.99</v>
      </c>
      <c r="AE31" s="8">
        <f t="shared" si="11"/>
        <v>26.99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26.99</v>
      </c>
      <c r="AL31" s="8">
        <f t="shared" si="31"/>
        <v>216.01999999999998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216.01999999999998</v>
      </c>
      <c r="AT31" s="8">
        <v>25.95</v>
      </c>
      <c r="AU31" s="8">
        <v>25.95</v>
      </c>
      <c r="AW31" s="198">
        <v>26.99</v>
      </c>
      <c r="AX31" s="198">
        <v>0</v>
      </c>
      <c r="AY31" s="198">
        <v>0</v>
      </c>
      <c r="AZ31" s="198">
        <v>0</v>
      </c>
      <c r="BA31" s="198">
        <v>0</v>
      </c>
      <c r="BB31" s="198">
        <v>0</v>
      </c>
      <c r="BC31" s="8">
        <f t="shared" si="19"/>
        <v>26.99</v>
      </c>
      <c r="BD31" s="198">
        <v>26.99</v>
      </c>
      <c r="BE31" s="198">
        <v>0</v>
      </c>
      <c r="BF31" s="198">
        <v>0</v>
      </c>
      <c r="BG31" s="198">
        <v>0</v>
      </c>
      <c r="BH31" s="198">
        <v>0</v>
      </c>
      <c r="BI31" s="198">
        <v>0</v>
      </c>
      <c r="BJ31" s="8">
        <f t="shared" si="20"/>
        <v>26.99</v>
      </c>
      <c r="BL31" s="8">
        <f t="shared" si="21"/>
        <v>25.95</v>
      </c>
      <c r="BM31" s="8">
        <f t="shared" si="22"/>
        <v>25.95</v>
      </c>
      <c r="BN31" s="8">
        <f t="shared" si="23"/>
        <v>26.99</v>
      </c>
      <c r="BO31" s="8">
        <f t="shared" si="24"/>
        <v>26.99</v>
      </c>
      <c r="BP31" s="139">
        <f t="shared" si="25"/>
        <v>-1.0399999999999991</v>
      </c>
      <c r="BQ31" s="139">
        <f t="shared" si="26"/>
        <v>-1.0399999999999991</v>
      </c>
    </row>
    <row r="32" spans="1:69">
      <c r="A32" s="8" t="s">
        <v>74</v>
      </c>
      <c r="B32" s="15">
        <f>'[3]09'!B34</f>
        <v>320</v>
      </c>
      <c r="C32" s="16">
        <f>'[3]09'!C34</f>
        <v>0</v>
      </c>
      <c r="D32" s="16">
        <f>'[3]09'!D34</f>
        <v>0</v>
      </c>
      <c r="E32" s="16">
        <f>'[3]09'!E34</f>
        <v>0</v>
      </c>
      <c r="F32" s="16">
        <f>'[3]09'!F34</f>
        <v>1030</v>
      </c>
      <c r="G32" s="16">
        <f>'[3]09'!G34</f>
        <v>0</v>
      </c>
      <c r="H32" s="17">
        <f t="shared" si="27"/>
        <v>1350</v>
      </c>
      <c r="I32" s="15">
        <f>'[3]09'!J34</f>
        <v>270</v>
      </c>
      <c r="J32" s="16">
        <f>'[3]09'!K34</f>
        <v>0</v>
      </c>
      <c r="K32" s="16">
        <f>'[3]09'!L34</f>
        <v>0</v>
      </c>
      <c r="L32" s="16">
        <f>'[3]09'!M34</f>
        <v>0</v>
      </c>
      <c r="M32" s="16">
        <f>'[3]09'!N34</f>
        <v>0</v>
      </c>
      <c r="N32" s="16">
        <f>'[3]09'!O34</f>
        <v>0</v>
      </c>
      <c r="O32" s="17">
        <f t="shared" si="28"/>
        <v>270</v>
      </c>
      <c r="P32" s="18">
        <f>frq!C32</f>
        <v>1</v>
      </c>
      <c r="Q32" s="15">
        <f t="shared" si="29"/>
        <v>270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270</v>
      </c>
      <c r="X32" s="8">
        <f t="shared" si="4"/>
        <v>26.99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26.99</v>
      </c>
      <c r="AE32" s="8">
        <f t="shared" si="11"/>
        <v>26.99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26.99</v>
      </c>
      <c r="AL32" s="8">
        <f t="shared" si="31"/>
        <v>216.01999999999998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216.01999999999998</v>
      </c>
      <c r="AT32" s="8">
        <v>25.95</v>
      </c>
      <c r="AU32" s="8">
        <v>25.95</v>
      </c>
      <c r="AW32" s="198">
        <v>26.99</v>
      </c>
      <c r="AX32" s="198">
        <v>0</v>
      </c>
      <c r="AY32" s="198">
        <v>0</v>
      </c>
      <c r="AZ32" s="198">
        <v>0</v>
      </c>
      <c r="BA32" s="198">
        <v>0</v>
      </c>
      <c r="BB32" s="198">
        <v>0</v>
      </c>
      <c r="BC32" s="8">
        <f t="shared" si="19"/>
        <v>26.99</v>
      </c>
      <c r="BD32" s="198">
        <v>26.99</v>
      </c>
      <c r="BE32" s="198">
        <v>0</v>
      </c>
      <c r="BF32" s="198">
        <v>0</v>
      </c>
      <c r="BG32" s="198">
        <v>0</v>
      </c>
      <c r="BH32" s="198">
        <v>0</v>
      </c>
      <c r="BI32" s="198">
        <v>0</v>
      </c>
      <c r="BJ32" s="8">
        <f t="shared" si="20"/>
        <v>26.99</v>
      </c>
      <c r="BL32" s="8">
        <f t="shared" si="21"/>
        <v>25.95</v>
      </c>
      <c r="BM32" s="8">
        <f t="shared" si="22"/>
        <v>25.95</v>
      </c>
      <c r="BN32" s="8">
        <f t="shared" si="23"/>
        <v>26.99</v>
      </c>
      <c r="BO32" s="8">
        <f t="shared" si="24"/>
        <v>26.99</v>
      </c>
      <c r="BP32" s="139">
        <f t="shared" si="25"/>
        <v>-1.0399999999999991</v>
      </c>
      <c r="BQ32" s="139">
        <f t="shared" si="26"/>
        <v>-1.0399999999999991</v>
      </c>
    </row>
    <row r="33" spans="1:69">
      <c r="A33" s="8" t="s">
        <v>75</v>
      </c>
      <c r="B33" s="15">
        <f>'[3]09'!B35</f>
        <v>320</v>
      </c>
      <c r="C33" s="16">
        <f>'[3]09'!C35</f>
        <v>0</v>
      </c>
      <c r="D33" s="16">
        <f>'[3]09'!D35</f>
        <v>0</v>
      </c>
      <c r="E33" s="16">
        <f>'[3]09'!E35</f>
        <v>0</v>
      </c>
      <c r="F33" s="16">
        <f>'[3]09'!F35</f>
        <v>1030</v>
      </c>
      <c r="G33" s="16">
        <f>'[3]09'!G35</f>
        <v>0</v>
      </c>
      <c r="H33" s="17">
        <f t="shared" si="27"/>
        <v>1350</v>
      </c>
      <c r="I33" s="15">
        <f>'[3]09'!J35</f>
        <v>270</v>
      </c>
      <c r="J33" s="16">
        <f>'[3]09'!K35</f>
        <v>0</v>
      </c>
      <c r="K33" s="16">
        <f>'[3]09'!L35</f>
        <v>0</v>
      </c>
      <c r="L33" s="16">
        <f>'[3]09'!M35</f>
        <v>0</v>
      </c>
      <c r="M33" s="16">
        <f>'[3]09'!N35</f>
        <v>0</v>
      </c>
      <c r="N33" s="16">
        <f>'[3]09'!O35</f>
        <v>0</v>
      </c>
      <c r="O33" s="17">
        <f t="shared" si="28"/>
        <v>270</v>
      </c>
      <c r="P33" s="18">
        <f>frq!C33</f>
        <v>1</v>
      </c>
      <c r="Q33" s="15">
        <f t="shared" si="29"/>
        <v>270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270</v>
      </c>
      <c r="X33" s="8">
        <f t="shared" si="4"/>
        <v>26.99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26.99</v>
      </c>
      <c r="AE33" s="8">
        <f t="shared" si="11"/>
        <v>26.99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26.99</v>
      </c>
      <c r="AL33" s="8">
        <f t="shared" si="31"/>
        <v>216.01999999999998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216.01999999999998</v>
      </c>
      <c r="AT33" s="8">
        <v>25.95</v>
      </c>
      <c r="AU33" s="8">
        <v>25.95</v>
      </c>
      <c r="AW33" s="198">
        <v>26.99</v>
      </c>
      <c r="AX33" s="198">
        <v>0</v>
      </c>
      <c r="AY33" s="198">
        <v>0</v>
      </c>
      <c r="AZ33" s="198">
        <v>0</v>
      </c>
      <c r="BA33" s="198">
        <v>0</v>
      </c>
      <c r="BB33" s="198">
        <v>0</v>
      </c>
      <c r="BC33" s="8">
        <f t="shared" si="19"/>
        <v>26.99</v>
      </c>
      <c r="BD33" s="198">
        <v>26.99</v>
      </c>
      <c r="BE33" s="198">
        <v>0</v>
      </c>
      <c r="BF33" s="198">
        <v>0</v>
      </c>
      <c r="BG33" s="198">
        <v>0</v>
      </c>
      <c r="BH33" s="198">
        <v>0</v>
      </c>
      <c r="BI33" s="198">
        <v>0</v>
      </c>
      <c r="BJ33" s="8">
        <f t="shared" si="20"/>
        <v>26.99</v>
      </c>
      <c r="BL33" s="8">
        <f t="shared" si="21"/>
        <v>25.95</v>
      </c>
      <c r="BM33" s="8">
        <f t="shared" si="22"/>
        <v>25.95</v>
      </c>
      <c r="BN33" s="8">
        <f t="shared" si="23"/>
        <v>26.99</v>
      </c>
      <c r="BO33" s="8">
        <f t="shared" si="24"/>
        <v>26.99</v>
      </c>
      <c r="BP33" s="139">
        <f t="shared" si="25"/>
        <v>-1.0399999999999991</v>
      </c>
      <c r="BQ33" s="139">
        <f t="shared" si="26"/>
        <v>-1.0399999999999991</v>
      </c>
    </row>
    <row r="34" spans="1:69">
      <c r="A34" s="8" t="s">
        <v>76</v>
      </c>
      <c r="B34" s="15">
        <f>'[3]09'!B36</f>
        <v>320</v>
      </c>
      <c r="C34" s="16">
        <f>'[3]09'!C36</f>
        <v>0</v>
      </c>
      <c r="D34" s="16">
        <f>'[3]09'!D36</f>
        <v>0</v>
      </c>
      <c r="E34" s="16">
        <f>'[3]09'!E36</f>
        <v>0</v>
      </c>
      <c r="F34" s="16">
        <f>'[3]09'!F36</f>
        <v>1030</v>
      </c>
      <c r="G34" s="16">
        <f>'[3]09'!G36</f>
        <v>0</v>
      </c>
      <c r="H34" s="17">
        <f t="shared" si="27"/>
        <v>1350</v>
      </c>
      <c r="I34" s="15">
        <f>'[3]09'!J36</f>
        <v>270</v>
      </c>
      <c r="J34" s="16">
        <f>'[3]09'!K36</f>
        <v>0</v>
      </c>
      <c r="K34" s="16">
        <f>'[3]09'!L36</f>
        <v>0</v>
      </c>
      <c r="L34" s="16">
        <f>'[3]09'!M36</f>
        <v>0</v>
      </c>
      <c r="M34" s="16">
        <f>'[3]09'!N36</f>
        <v>0</v>
      </c>
      <c r="N34" s="16">
        <f>'[3]09'!O36</f>
        <v>0</v>
      </c>
      <c r="O34" s="17">
        <f t="shared" si="28"/>
        <v>270</v>
      </c>
      <c r="P34" s="18">
        <f>frq!C34</f>
        <v>1</v>
      </c>
      <c r="Q34" s="15">
        <f t="shared" si="29"/>
        <v>270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270</v>
      </c>
      <c r="X34" s="8">
        <f t="shared" si="4"/>
        <v>26.99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26.99</v>
      </c>
      <c r="AE34" s="8">
        <f t="shared" si="11"/>
        <v>26.99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26.99</v>
      </c>
      <c r="AL34" s="8">
        <f t="shared" si="31"/>
        <v>216.01999999999998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216.01999999999998</v>
      </c>
      <c r="AT34" s="8">
        <v>25.95</v>
      </c>
      <c r="AU34" s="8">
        <v>25.95</v>
      </c>
      <c r="AW34" s="198">
        <v>26.99</v>
      </c>
      <c r="AX34" s="198">
        <v>0</v>
      </c>
      <c r="AY34" s="198">
        <v>0</v>
      </c>
      <c r="AZ34" s="198">
        <v>0</v>
      </c>
      <c r="BA34" s="198">
        <v>0</v>
      </c>
      <c r="BB34" s="198">
        <v>0</v>
      </c>
      <c r="BC34" s="8">
        <f t="shared" si="19"/>
        <v>26.99</v>
      </c>
      <c r="BD34" s="198">
        <v>26.99</v>
      </c>
      <c r="BE34" s="198">
        <v>0</v>
      </c>
      <c r="BF34" s="198">
        <v>0</v>
      </c>
      <c r="BG34" s="198">
        <v>0</v>
      </c>
      <c r="BH34" s="198">
        <v>0</v>
      </c>
      <c r="BI34" s="198">
        <v>0</v>
      </c>
      <c r="BJ34" s="8">
        <f t="shared" si="20"/>
        <v>26.99</v>
      </c>
      <c r="BL34" s="8">
        <f t="shared" si="21"/>
        <v>25.95</v>
      </c>
      <c r="BM34" s="8">
        <f t="shared" si="22"/>
        <v>25.95</v>
      </c>
      <c r="BN34" s="8">
        <f t="shared" si="23"/>
        <v>26.99</v>
      </c>
      <c r="BO34" s="8">
        <f t="shared" si="24"/>
        <v>26.99</v>
      </c>
      <c r="BP34" s="139">
        <f t="shared" si="25"/>
        <v>-1.0399999999999991</v>
      </c>
      <c r="BQ34" s="139">
        <f t="shared" si="26"/>
        <v>-1.0399999999999991</v>
      </c>
    </row>
    <row r="35" spans="1:69">
      <c r="A35" s="8" t="s">
        <v>77</v>
      </c>
      <c r="B35" s="15">
        <f>'[3]09'!B37</f>
        <v>320</v>
      </c>
      <c r="C35" s="16">
        <f>'[3]09'!C37</f>
        <v>0</v>
      </c>
      <c r="D35" s="16">
        <f>'[3]09'!D37</f>
        <v>0</v>
      </c>
      <c r="E35" s="16">
        <f>'[3]09'!E37</f>
        <v>0</v>
      </c>
      <c r="F35" s="16">
        <f>'[3]09'!F37</f>
        <v>1030</v>
      </c>
      <c r="G35" s="16">
        <f>'[3]09'!G37</f>
        <v>0</v>
      </c>
      <c r="H35" s="17">
        <f t="shared" si="27"/>
        <v>1350</v>
      </c>
      <c r="I35" s="15">
        <f>'[3]09'!J37</f>
        <v>270</v>
      </c>
      <c r="J35" s="16">
        <f>'[3]09'!K37</f>
        <v>0</v>
      </c>
      <c r="K35" s="16">
        <f>'[3]09'!L37</f>
        <v>0</v>
      </c>
      <c r="L35" s="16">
        <f>'[3]09'!M37</f>
        <v>0</v>
      </c>
      <c r="M35" s="16">
        <f>'[3]09'!N37</f>
        <v>0</v>
      </c>
      <c r="N35" s="16">
        <f>'[3]09'!O37</f>
        <v>0</v>
      </c>
      <c r="O35" s="17">
        <f t="shared" si="28"/>
        <v>270</v>
      </c>
      <c r="P35" s="18">
        <f>frq!C35</f>
        <v>1</v>
      </c>
      <c r="Q35" s="15">
        <f t="shared" si="29"/>
        <v>270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270</v>
      </c>
      <c r="X35" s="8">
        <f t="shared" si="4"/>
        <v>26.99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26.99</v>
      </c>
      <c r="AE35" s="8">
        <f t="shared" si="11"/>
        <v>26.99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26.99</v>
      </c>
      <c r="AL35" s="8">
        <f t="shared" si="31"/>
        <v>216.01999999999998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216.01999999999998</v>
      </c>
      <c r="AT35" s="8">
        <v>25.95</v>
      </c>
      <c r="AU35" s="8">
        <v>25.95</v>
      </c>
      <c r="AW35" s="198">
        <v>26.99</v>
      </c>
      <c r="AX35" s="198">
        <v>0</v>
      </c>
      <c r="AY35" s="198">
        <v>0</v>
      </c>
      <c r="AZ35" s="198">
        <v>0</v>
      </c>
      <c r="BA35" s="198">
        <v>0</v>
      </c>
      <c r="BB35" s="198">
        <v>0</v>
      </c>
      <c r="BC35" s="8">
        <f t="shared" si="19"/>
        <v>26.99</v>
      </c>
      <c r="BD35" s="198">
        <v>26.99</v>
      </c>
      <c r="BE35" s="198">
        <v>0</v>
      </c>
      <c r="BF35" s="198">
        <v>0</v>
      </c>
      <c r="BG35" s="198">
        <v>0</v>
      </c>
      <c r="BH35" s="198">
        <v>0</v>
      </c>
      <c r="BI35" s="198">
        <v>0</v>
      </c>
      <c r="BJ35" s="8">
        <f t="shared" si="20"/>
        <v>26.99</v>
      </c>
      <c r="BL35" s="8">
        <f t="shared" si="21"/>
        <v>25.95</v>
      </c>
      <c r="BM35" s="8">
        <f t="shared" si="22"/>
        <v>25.95</v>
      </c>
      <c r="BN35" s="8">
        <f t="shared" si="23"/>
        <v>26.99</v>
      </c>
      <c r="BO35" s="8">
        <f t="shared" si="24"/>
        <v>26.99</v>
      </c>
      <c r="BP35" s="139">
        <f t="shared" si="25"/>
        <v>-1.0399999999999991</v>
      </c>
      <c r="BQ35" s="139">
        <f t="shared" si="26"/>
        <v>-1.0399999999999991</v>
      </c>
    </row>
    <row r="36" spans="1:69">
      <c r="A36" s="8" t="s">
        <v>78</v>
      </c>
      <c r="B36" s="15">
        <f>'[3]09'!B38</f>
        <v>320</v>
      </c>
      <c r="C36" s="16">
        <f>'[3]09'!C38</f>
        <v>0</v>
      </c>
      <c r="D36" s="16">
        <f>'[3]09'!D38</f>
        <v>0</v>
      </c>
      <c r="E36" s="16">
        <f>'[3]09'!E38</f>
        <v>0</v>
      </c>
      <c r="F36" s="16">
        <f>'[3]09'!F38</f>
        <v>1030</v>
      </c>
      <c r="G36" s="16">
        <f>'[3]09'!G38</f>
        <v>0</v>
      </c>
      <c r="H36" s="17">
        <f t="shared" si="27"/>
        <v>1350</v>
      </c>
      <c r="I36" s="15">
        <f>'[3]09'!J38</f>
        <v>270</v>
      </c>
      <c r="J36" s="16">
        <f>'[3]09'!K38</f>
        <v>0</v>
      </c>
      <c r="K36" s="16">
        <f>'[3]09'!L38</f>
        <v>0</v>
      </c>
      <c r="L36" s="16">
        <f>'[3]09'!M38</f>
        <v>0</v>
      </c>
      <c r="M36" s="16">
        <f>'[3]09'!N38</f>
        <v>0</v>
      </c>
      <c r="N36" s="16">
        <f>'[3]09'!O38</f>
        <v>0</v>
      </c>
      <c r="O36" s="17">
        <f t="shared" si="28"/>
        <v>270</v>
      </c>
      <c r="P36" s="18">
        <f>frq!C36</f>
        <v>1</v>
      </c>
      <c r="Q36" s="15">
        <f t="shared" si="29"/>
        <v>270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270</v>
      </c>
      <c r="X36" s="8">
        <f t="shared" si="4"/>
        <v>26.99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26.99</v>
      </c>
      <c r="AE36" s="8">
        <f t="shared" si="11"/>
        <v>26.99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26.99</v>
      </c>
      <c r="AL36" s="8">
        <f t="shared" si="31"/>
        <v>216.01999999999998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216.01999999999998</v>
      </c>
      <c r="AT36" s="8">
        <v>25.95</v>
      </c>
      <c r="AU36" s="8">
        <v>25.95</v>
      </c>
      <c r="AW36" s="198">
        <v>26.99</v>
      </c>
      <c r="AX36" s="198">
        <v>0</v>
      </c>
      <c r="AY36" s="198">
        <v>0</v>
      </c>
      <c r="AZ36" s="198">
        <v>0</v>
      </c>
      <c r="BA36" s="198">
        <v>0</v>
      </c>
      <c r="BB36" s="198">
        <v>0</v>
      </c>
      <c r="BC36" s="8">
        <f t="shared" si="19"/>
        <v>26.99</v>
      </c>
      <c r="BD36" s="198">
        <v>26.99</v>
      </c>
      <c r="BE36" s="198">
        <v>0</v>
      </c>
      <c r="BF36" s="198">
        <v>0</v>
      </c>
      <c r="BG36" s="198">
        <v>0</v>
      </c>
      <c r="BH36" s="198">
        <v>0</v>
      </c>
      <c r="BI36" s="198">
        <v>0</v>
      </c>
      <c r="BJ36" s="8">
        <f t="shared" si="20"/>
        <v>26.99</v>
      </c>
      <c r="BL36" s="8">
        <f t="shared" si="21"/>
        <v>25.95</v>
      </c>
      <c r="BM36" s="8">
        <f t="shared" si="22"/>
        <v>25.95</v>
      </c>
      <c r="BN36" s="8">
        <f t="shared" si="23"/>
        <v>26.99</v>
      </c>
      <c r="BO36" s="8">
        <f t="shared" si="24"/>
        <v>26.99</v>
      </c>
      <c r="BP36" s="139">
        <f t="shared" si="25"/>
        <v>-1.0399999999999991</v>
      </c>
      <c r="BQ36" s="139">
        <f t="shared" si="26"/>
        <v>-1.0399999999999991</v>
      </c>
    </row>
    <row r="37" spans="1:69">
      <c r="A37" s="8" t="s">
        <v>79</v>
      </c>
      <c r="B37" s="15">
        <f>'[3]09'!B39</f>
        <v>320</v>
      </c>
      <c r="C37" s="16">
        <f>'[3]09'!C39</f>
        <v>0</v>
      </c>
      <c r="D37" s="16">
        <f>'[3]09'!D39</f>
        <v>0</v>
      </c>
      <c r="E37" s="16">
        <f>'[3]09'!E39</f>
        <v>0</v>
      </c>
      <c r="F37" s="16">
        <f>'[3]09'!F39</f>
        <v>1030</v>
      </c>
      <c r="G37" s="16">
        <f>'[3]09'!G39</f>
        <v>0</v>
      </c>
      <c r="H37" s="17">
        <f t="shared" si="27"/>
        <v>1350</v>
      </c>
      <c r="I37" s="15">
        <f>'[3]09'!J39</f>
        <v>270</v>
      </c>
      <c r="J37" s="16">
        <f>'[3]09'!K39</f>
        <v>0</v>
      </c>
      <c r="K37" s="16">
        <f>'[3]09'!L39</f>
        <v>0</v>
      </c>
      <c r="L37" s="16">
        <f>'[3]09'!M39</f>
        <v>0</v>
      </c>
      <c r="M37" s="16">
        <f>'[3]09'!N39</f>
        <v>0</v>
      </c>
      <c r="N37" s="16">
        <f>'[3]09'!O39</f>
        <v>0</v>
      </c>
      <c r="O37" s="17">
        <f t="shared" si="28"/>
        <v>270</v>
      </c>
      <c r="P37" s="18">
        <f>frq!C37</f>
        <v>1</v>
      </c>
      <c r="Q37" s="15">
        <f t="shared" si="29"/>
        <v>270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270</v>
      </c>
      <c r="X37" s="8">
        <f t="shared" si="4"/>
        <v>26.99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26.99</v>
      </c>
      <c r="AE37" s="8">
        <f t="shared" si="11"/>
        <v>26.99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26.99</v>
      </c>
      <c r="AL37" s="8">
        <f t="shared" si="31"/>
        <v>216.01999999999998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216.01999999999998</v>
      </c>
      <c r="AT37" s="8">
        <v>25.95</v>
      </c>
      <c r="AU37" s="8">
        <v>25.95</v>
      </c>
      <c r="AW37" s="198">
        <v>26.99</v>
      </c>
      <c r="AX37" s="198">
        <v>0</v>
      </c>
      <c r="AY37" s="198">
        <v>0</v>
      </c>
      <c r="AZ37" s="198">
        <v>0</v>
      </c>
      <c r="BA37" s="198">
        <v>0</v>
      </c>
      <c r="BB37" s="198">
        <v>0</v>
      </c>
      <c r="BC37" s="8">
        <f t="shared" si="19"/>
        <v>26.99</v>
      </c>
      <c r="BD37" s="198">
        <v>26.99</v>
      </c>
      <c r="BE37" s="198">
        <v>0</v>
      </c>
      <c r="BF37" s="198">
        <v>0</v>
      </c>
      <c r="BG37" s="198">
        <v>0</v>
      </c>
      <c r="BH37" s="198">
        <v>0</v>
      </c>
      <c r="BI37" s="198">
        <v>0</v>
      </c>
      <c r="BJ37" s="8">
        <f t="shared" si="20"/>
        <v>26.99</v>
      </c>
      <c r="BL37" s="8">
        <f t="shared" si="21"/>
        <v>25.95</v>
      </c>
      <c r="BM37" s="8">
        <f t="shared" si="22"/>
        <v>25.95</v>
      </c>
      <c r="BN37" s="8">
        <f t="shared" si="23"/>
        <v>26.99</v>
      </c>
      <c r="BO37" s="8">
        <f t="shared" si="24"/>
        <v>26.99</v>
      </c>
      <c r="BP37" s="139">
        <f t="shared" si="25"/>
        <v>-1.0399999999999991</v>
      </c>
      <c r="BQ37" s="139">
        <f t="shared" si="26"/>
        <v>-1.0399999999999991</v>
      </c>
    </row>
    <row r="38" spans="1:69">
      <c r="A38" s="8" t="s">
        <v>80</v>
      </c>
      <c r="B38" s="15">
        <f>'[3]09'!B40</f>
        <v>320</v>
      </c>
      <c r="C38" s="16">
        <f>'[3]09'!C40</f>
        <v>0</v>
      </c>
      <c r="D38" s="16">
        <f>'[3]09'!D40</f>
        <v>0</v>
      </c>
      <c r="E38" s="16">
        <f>'[3]09'!E40</f>
        <v>0</v>
      </c>
      <c r="F38" s="16">
        <f>'[3]09'!F40</f>
        <v>1030</v>
      </c>
      <c r="G38" s="16">
        <f>'[3]09'!G40</f>
        <v>0</v>
      </c>
      <c r="H38" s="17">
        <f t="shared" si="27"/>
        <v>1350</v>
      </c>
      <c r="I38" s="15">
        <f>'[3]09'!J40</f>
        <v>270</v>
      </c>
      <c r="J38" s="16">
        <f>'[3]09'!K40</f>
        <v>0</v>
      </c>
      <c r="K38" s="16">
        <f>'[3]09'!L40</f>
        <v>0</v>
      </c>
      <c r="L38" s="16">
        <f>'[3]09'!M40</f>
        <v>0</v>
      </c>
      <c r="M38" s="16">
        <f>'[3]09'!N40</f>
        <v>0</v>
      </c>
      <c r="N38" s="16">
        <f>'[3]09'!O40</f>
        <v>0</v>
      </c>
      <c r="O38" s="17">
        <f t="shared" si="28"/>
        <v>270</v>
      </c>
      <c r="P38" s="18">
        <f>frq!C38</f>
        <v>1</v>
      </c>
      <c r="Q38" s="15">
        <f t="shared" si="29"/>
        <v>270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270</v>
      </c>
      <c r="X38" s="8">
        <f t="shared" si="4"/>
        <v>26.99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26.99</v>
      </c>
      <c r="AE38" s="8">
        <f t="shared" si="11"/>
        <v>26.99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26.99</v>
      </c>
      <c r="AL38" s="8">
        <f t="shared" si="31"/>
        <v>216.01999999999998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216.01999999999998</v>
      </c>
      <c r="AT38" s="8">
        <v>25.95</v>
      </c>
      <c r="AU38" s="8">
        <v>25.95</v>
      </c>
      <c r="AW38" s="198">
        <v>26.99</v>
      </c>
      <c r="AX38" s="198">
        <v>0</v>
      </c>
      <c r="AY38" s="198">
        <v>0</v>
      </c>
      <c r="AZ38" s="198">
        <v>0</v>
      </c>
      <c r="BA38" s="198">
        <v>0</v>
      </c>
      <c r="BB38" s="198">
        <v>0</v>
      </c>
      <c r="BC38" s="8">
        <f t="shared" si="19"/>
        <v>26.99</v>
      </c>
      <c r="BD38" s="198">
        <v>26.99</v>
      </c>
      <c r="BE38" s="198">
        <v>0</v>
      </c>
      <c r="BF38" s="198">
        <v>0</v>
      </c>
      <c r="BG38" s="198">
        <v>0</v>
      </c>
      <c r="BH38" s="198">
        <v>0</v>
      </c>
      <c r="BI38" s="198">
        <v>0</v>
      </c>
      <c r="BJ38" s="8">
        <f t="shared" si="20"/>
        <v>26.99</v>
      </c>
      <c r="BL38" s="8">
        <f t="shared" si="21"/>
        <v>25.95</v>
      </c>
      <c r="BM38" s="8">
        <f t="shared" si="22"/>
        <v>25.95</v>
      </c>
      <c r="BN38" s="8">
        <f t="shared" si="23"/>
        <v>26.99</v>
      </c>
      <c r="BO38" s="8">
        <f t="shared" si="24"/>
        <v>26.99</v>
      </c>
      <c r="BP38" s="139">
        <f t="shared" si="25"/>
        <v>-1.0399999999999991</v>
      </c>
      <c r="BQ38" s="139">
        <f t="shared" si="26"/>
        <v>-1.0399999999999991</v>
      </c>
    </row>
    <row r="39" spans="1:69">
      <c r="A39" s="8" t="s">
        <v>81</v>
      </c>
      <c r="B39" s="15">
        <f>'[3]09'!B41</f>
        <v>320</v>
      </c>
      <c r="C39" s="16">
        <f>'[3]09'!C41</f>
        <v>0</v>
      </c>
      <c r="D39" s="16">
        <f>'[3]09'!D41</f>
        <v>0</v>
      </c>
      <c r="E39" s="16">
        <f>'[3]09'!E41</f>
        <v>0</v>
      </c>
      <c r="F39" s="16">
        <f>'[3]09'!F41</f>
        <v>1030</v>
      </c>
      <c r="G39" s="16">
        <f>'[3]09'!G41</f>
        <v>0</v>
      </c>
      <c r="H39" s="17">
        <f t="shared" si="27"/>
        <v>1350</v>
      </c>
      <c r="I39" s="15">
        <f>'[3]09'!J41</f>
        <v>270</v>
      </c>
      <c r="J39" s="16">
        <f>'[3]09'!K41</f>
        <v>0</v>
      </c>
      <c r="K39" s="16">
        <f>'[3]09'!L41</f>
        <v>0</v>
      </c>
      <c r="L39" s="16">
        <f>'[3]09'!M41</f>
        <v>0</v>
      </c>
      <c r="M39" s="16">
        <f>'[3]09'!N41</f>
        <v>0</v>
      </c>
      <c r="N39" s="16">
        <f>'[3]09'!O41</f>
        <v>0</v>
      </c>
      <c r="O39" s="17">
        <f t="shared" si="28"/>
        <v>270</v>
      </c>
      <c r="P39" s="18">
        <f>frq!C39</f>
        <v>1</v>
      </c>
      <c r="Q39" s="15">
        <f t="shared" si="29"/>
        <v>270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270</v>
      </c>
      <c r="X39" s="8">
        <f t="shared" si="4"/>
        <v>26.99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26.99</v>
      </c>
      <c r="AE39" s="8">
        <f t="shared" si="11"/>
        <v>26.99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26.99</v>
      </c>
      <c r="AL39" s="8">
        <f t="shared" si="31"/>
        <v>216.01999999999998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216.01999999999998</v>
      </c>
      <c r="AT39" s="8">
        <v>25.95</v>
      </c>
      <c r="AU39" s="8">
        <v>25.95</v>
      </c>
      <c r="AW39" s="198">
        <v>26.99</v>
      </c>
      <c r="AX39" s="198">
        <v>0</v>
      </c>
      <c r="AY39" s="198">
        <v>0</v>
      </c>
      <c r="AZ39" s="198">
        <v>0</v>
      </c>
      <c r="BA39" s="198">
        <v>0</v>
      </c>
      <c r="BB39" s="198">
        <v>0</v>
      </c>
      <c r="BC39" s="8">
        <f t="shared" si="19"/>
        <v>26.99</v>
      </c>
      <c r="BD39" s="198">
        <v>26.99</v>
      </c>
      <c r="BE39" s="198">
        <v>0</v>
      </c>
      <c r="BF39" s="198">
        <v>0</v>
      </c>
      <c r="BG39" s="198">
        <v>0</v>
      </c>
      <c r="BH39" s="198">
        <v>0</v>
      </c>
      <c r="BI39" s="198">
        <v>0</v>
      </c>
      <c r="BJ39" s="8">
        <f t="shared" si="20"/>
        <v>26.99</v>
      </c>
      <c r="BL39" s="8">
        <f t="shared" si="21"/>
        <v>25.95</v>
      </c>
      <c r="BM39" s="8">
        <f t="shared" si="22"/>
        <v>25.95</v>
      </c>
      <c r="BN39" s="8">
        <f t="shared" si="23"/>
        <v>26.99</v>
      </c>
      <c r="BO39" s="8">
        <f t="shared" si="24"/>
        <v>26.99</v>
      </c>
      <c r="BP39" s="139">
        <f t="shared" si="25"/>
        <v>-1.0399999999999991</v>
      </c>
      <c r="BQ39" s="139">
        <f t="shared" si="26"/>
        <v>-1.0399999999999991</v>
      </c>
    </row>
    <row r="40" spans="1:69">
      <c r="A40" s="8" t="s">
        <v>82</v>
      </c>
      <c r="B40" s="15">
        <f>'[3]09'!B42</f>
        <v>320</v>
      </c>
      <c r="C40" s="16">
        <f>'[3]09'!C42</f>
        <v>0</v>
      </c>
      <c r="D40" s="16">
        <f>'[3]09'!D42</f>
        <v>0</v>
      </c>
      <c r="E40" s="16">
        <f>'[3]09'!E42</f>
        <v>0</v>
      </c>
      <c r="F40" s="16">
        <f>'[3]09'!F42</f>
        <v>1030</v>
      </c>
      <c r="G40" s="16">
        <f>'[3]09'!G42</f>
        <v>0</v>
      </c>
      <c r="H40" s="17">
        <f t="shared" si="27"/>
        <v>1350</v>
      </c>
      <c r="I40" s="15">
        <f>'[3]09'!J42</f>
        <v>270</v>
      </c>
      <c r="J40" s="16">
        <f>'[3]09'!K42</f>
        <v>0</v>
      </c>
      <c r="K40" s="16">
        <f>'[3]09'!L42</f>
        <v>0</v>
      </c>
      <c r="L40" s="16">
        <f>'[3]09'!M42</f>
        <v>0</v>
      </c>
      <c r="M40" s="16">
        <f>'[3]09'!N42</f>
        <v>0</v>
      </c>
      <c r="N40" s="16">
        <f>'[3]09'!O42</f>
        <v>0</v>
      </c>
      <c r="O40" s="17">
        <f t="shared" si="28"/>
        <v>270</v>
      </c>
      <c r="P40" s="18">
        <f>frq!C40</f>
        <v>1</v>
      </c>
      <c r="Q40" s="15">
        <f t="shared" si="29"/>
        <v>270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270</v>
      </c>
      <c r="X40" s="8">
        <f t="shared" si="4"/>
        <v>26.99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26.99</v>
      </c>
      <c r="AE40" s="8">
        <f t="shared" si="11"/>
        <v>26.99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26.99</v>
      </c>
      <c r="AL40" s="8">
        <f t="shared" si="31"/>
        <v>216.01999999999998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216.01999999999998</v>
      </c>
      <c r="AT40" s="8">
        <v>25.95</v>
      </c>
      <c r="AU40" s="8">
        <v>25.95</v>
      </c>
      <c r="AW40" s="198">
        <v>26.99</v>
      </c>
      <c r="AX40" s="198">
        <v>0</v>
      </c>
      <c r="AY40" s="198">
        <v>0</v>
      </c>
      <c r="AZ40" s="198">
        <v>0</v>
      </c>
      <c r="BA40" s="198">
        <v>0</v>
      </c>
      <c r="BB40" s="198">
        <v>0</v>
      </c>
      <c r="BC40" s="8">
        <f t="shared" si="19"/>
        <v>26.99</v>
      </c>
      <c r="BD40" s="198">
        <v>26.99</v>
      </c>
      <c r="BE40" s="198">
        <v>0</v>
      </c>
      <c r="BF40" s="198">
        <v>0</v>
      </c>
      <c r="BG40" s="198">
        <v>0</v>
      </c>
      <c r="BH40" s="198">
        <v>0</v>
      </c>
      <c r="BI40" s="198">
        <v>0</v>
      </c>
      <c r="BJ40" s="8">
        <f t="shared" si="20"/>
        <v>26.99</v>
      </c>
      <c r="BL40" s="8">
        <f t="shared" si="21"/>
        <v>25.95</v>
      </c>
      <c r="BM40" s="8">
        <f t="shared" si="22"/>
        <v>25.95</v>
      </c>
      <c r="BN40" s="8">
        <f t="shared" si="23"/>
        <v>26.99</v>
      </c>
      <c r="BO40" s="8">
        <f t="shared" si="24"/>
        <v>26.99</v>
      </c>
      <c r="BP40" s="139">
        <f t="shared" si="25"/>
        <v>-1.0399999999999991</v>
      </c>
      <c r="BQ40" s="139">
        <f t="shared" si="26"/>
        <v>-1.0399999999999991</v>
      </c>
    </row>
    <row r="41" spans="1:69">
      <c r="A41" s="8" t="s">
        <v>83</v>
      </c>
      <c r="B41" s="15">
        <f>'[3]09'!B43</f>
        <v>320</v>
      </c>
      <c r="C41" s="16">
        <f>'[3]09'!C43</f>
        <v>0</v>
      </c>
      <c r="D41" s="16">
        <f>'[3]09'!D43</f>
        <v>0</v>
      </c>
      <c r="E41" s="16">
        <f>'[3]09'!E43</f>
        <v>0</v>
      </c>
      <c r="F41" s="16">
        <f>'[3]09'!F43</f>
        <v>1030</v>
      </c>
      <c r="G41" s="16">
        <f>'[3]09'!G43</f>
        <v>0</v>
      </c>
      <c r="H41" s="17">
        <f t="shared" si="27"/>
        <v>1350</v>
      </c>
      <c r="I41" s="15">
        <f>'[3]09'!J43</f>
        <v>270</v>
      </c>
      <c r="J41" s="16">
        <f>'[3]09'!K43</f>
        <v>0</v>
      </c>
      <c r="K41" s="16">
        <f>'[3]09'!L43</f>
        <v>0</v>
      </c>
      <c r="L41" s="16">
        <f>'[3]09'!M43</f>
        <v>0</v>
      </c>
      <c r="M41" s="16">
        <f>'[3]09'!N43</f>
        <v>0</v>
      </c>
      <c r="N41" s="16">
        <f>'[3]09'!O43</f>
        <v>0</v>
      </c>
      <c r="O41" s="17">
        <f t="shared" si="28"/>
        <v>270</v>
      </c>
      <c r="P41" s="18">
        <f>frq!C41</f>
        <v>1</v>
      </c>
      <c r="Q41" s="15">
        <f t="shared" si="29"/>
        <v>270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270</v>
      </c>
      <c r="X41" s="8">
        <f t="shared" si="4"/>
        <v>26.99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26.99</v>
      </c>
      <c r="AE41" s="8">
        <f t="shared" si="11"/>
        <v>26.99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26.99</v>
      </c>
      <c r="AL41" s="8">
        <f t="shared" si="31"/>
        <v>216.01999999999998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216.01999999999998</v>
      </c>
      <c r="AT41" s="8">
        <v>25.95</v>
      </c>
      <c r="AU41" s="8">
        <v>25.95</v>
      </c>
      <c r="AW41" s="198">
        <v>26.99</v>
      </c>
      <c r="AX41" s="198">
        <v>0</v>
      </c>
      <c r="AY41" s="198">
        <v>0</v>
      </c>
      <c r="AZ41" s="198">
        <v>0</v>
      </c>
      <c r="BA41" s="198">
        <v>0</v>
      </c>
      <c r="BB41" s="198">
        <v>0</v>
      </c>
      <c r="BC41" s="8">
        <f t="shared" si="19"/>
        <v>26.99</v>
      </c>
      <c r="BD41" s="198">
        <v>26.99</v>
      </c>
      <c r="BE41" s="198">
        <v>0</v>
      </c>
      <c r="BF41" s="198">
        <v>0</v>
      </c>
      <c r="BG41" s="198">
        <v>0</v>
      </c>
      <c r="BH41" s="198">
        <v>0</v>
      </c>
      <c r="BI41" s="198">
        <v>0</v>
      </c>
      <c r="BJ41" s="8">
        <f t="shared" si="20"/>
        <v>26.99</v>
      </c>
      <c r="BL41" s="8">
        <f t="shared" si="21"/>
        <v>25.95</v>
      </c>
      <c r="BM41" s="8">
        <f t="shared" si="22"/>
        <v>25.95</v>
      </c>
      <c r="BN41" s="8">
        <f t="shared" si="23"/>
        <v>26.99</v>
      </c>
      <c r="BO41" s="8">
        <f t="shared" si="24"/>
        <v>26.99</v>
      </c>
      <c r="BP41" s="139">
        <f t="shared" si="25"/>
        <v>-1.0399999999999991</v>
      </c>
      <c r="BQ41" s="139">
        <f t="shared" si="26"/>
        <v>-1.0399999999999991</v>
      </c>
    </row>
    <row r="42" spans="1:69">
      <c r="A42" s="8" t="s">
        <v>84</v>
      </c>
      <c r="B42" s="15">
        <f>'[3]09'!B44</f>
        <v>320</v>
      </c>
      <c r="C42" s="16">
        <f>'[3]09'!C44</f>
        <v>0</v>
      </c>
      <c r="D42" s="16">
        <f>'[3]09'!D44</f>
        <v>0</v>
      </c>
      <c r="E42" s="16">
        <f>'[3]09'!E44</f>
        <v>0</v>
      </c>
      <c r="F42" s="16">
        <f>'[3]09'!F44</f>
        <v>1030</v>
      </c>
      <c r="G42" s="16">
        <f>'[3]09'!G44</f>
        <v>0</v>
      </c>
      <c r="H42" s="17">
        <f t="shared" si="27"/>
        <v>1350</v>
      </c>
      <c r="I42" s="15">
        <f>'[3]09'!J44</f>
        <v>270</v>
      </c>
      <c r="J42" s="16">
        <f>'[3]09'!K44</f>
        <v>0</v>
      </c>
      <c r="K42" s="16">
        <f>'[3]09'!L44</f>
        <v>0</v>
      </c>
      <c r="L42" s="16">
        <f>'[3]09'!M44</f>
        <v>0</v>
      </c>
      <c r="M42" s="16">
        <f>'[3]09'!N44</f>
        <v>0</v>
      </c>
      <c r="N42" s="16">
        <f>'[3]09'!O44</f>
        <v>0</v>
      </c>
      <c r="O42" s="17">
        <f t="shared" si="28"/>
        <v>270</v>
      </c>
      <c r="P42" s="18">
        <f>frq!C42</f>
        <v>1</v>
      </c>
      <c r="Q42" s="15">
        <f t="shared" si="29"/>
        <v>270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270</v>
      </c>
      <c r="X42" s="8">
        <f t="shared" si="4"/>
        <v>26.99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26.99</v>
      </c>
      <c r="AE42" s="8">
        <f t="shared" si="11"/>
        <v>26.99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26.99</v>
      </c>
      <c r="AL42" s="8">
        <f t="shared" si="31"/>
        <v>216.01999999999998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216.01999999999998</v>
      </c>
      <c r="AT42" s="8">
        <v>25.95</v>
      </c>
      <c r="AU42" s="8">
        <v>25.95</v>
      </c>
      <c r="AW42" s="198">
        <v>26.99</v>
      </c>
      <c r="AX42" s="198">
        <v>0</v>
      </c>
      <c r="AY42" s="198">
        <v>0</v>
      </c>
      <c r="AZ42" s="198">
        <v>0</v>
      </c>
      <c r="BA42" s="198">
        <v>0</v>
      </c>
      <c r="BB42" s="198">
        <v>0</v>
      </c>
      <c r="BC42" s="8">
        <f t="shared" si="19"/>
        <v>26.99</v>
      </c>
      <c r="BD42" s="198">
        <v>26.99</v>
      </c>
      <c r="BE42" s="198">
        <v>0</v>
      </c>
      <c r="BF42" s="198">
        <v>0</v>
      </c>
      <c r="BG42" s="198">
        <v>0</v>
      </c>
      <c r="BH42" s="198">
        <v>0</v>
      </c>
      <c r="BI42" s="198">
        <v>0</v>
      </c>
      <c r="BJ42" s="8">
        <f t="shared" si="20"/>
        <v>26.99</v>
      </c>
      <c r="BL42" s="8">
        <f t="shared" si="21"/>
        <v>25.95</v>
      </c>
      <c r="BM42" s="8">
        <f t="shared" si="22"/>
        <v>25.95</v>
      </c>
      <c r="BN42" s="8">
        <f t="shared" si="23"/>
        <v>26.99</v>
      </c>
      <c r="BO42" s="8">
        <f t="shared" si="24"/>
        <v>26.99</v>
      </c>
      <c r="BP42" s="139">
        <f t="shared" si="25"/>
        <v>-1.0399999999999991</v>
      </c>
      <c r="BQ42" s="139">
        <f t="shared" si="26"/>
        <v>-1.0399999999999991</v>
      </c>
    </row>
    <row r="43" spans="1:69">
      <c r="A43" s="8" t="s">
        <v>85</v>
      </c>
      <c r="B43" s="15">
        <f>'[3]09'!B45</f>
        <v>320</v>
      </c>
      <c r="C43" s="16">
        <f>'[3]09'!C45</f>
        <v>0</v>
      </c>
      <c r="D43" s="16">
        <f>'[3]09'!D45</f>
        <v>0</v>
      </c>
      <c r="E43" s="16">
        <f>'[3]09'!E45</f>
        <v>0</v>
      </c>
      <c r="F43" s="16">
        <f>'[3]09'!F45</f>
        <v>1030</v>
      </c>
      <c r="G43" s="16">
        <f>'[3]09'!G45</f>
        <v>0</v>
      </c>
      <c r="H43" s="17">
        <f t="shared" si="27"/>
        <v>1350</v>
      </c>
      <c r="I43" s="15">
        <f>'[3]09'!J45</f>
        <v>270</v>
      </c>
      <c r="J43" s="16">
        <f>'[3]09'!K45</f>
        <v>0</v>
      </c>
      <c r="K43" s="16">
        <f>'[3]09'!L45</f>
        <v>0</v>
      </c>
      <c r="L43" s="16">
        <f>'[3]09'!M45</f>
        <v>0</v>
      </c>
      <c r="M43" s="16">
        <f>'[3]09'!N45</f>
        <v>0</v>
      </c>
      <c r="N43" s="16">
        <f>'[3]09'!O45</f>
        <v>0</v>
      </c>
      <c r="O43" s="17">
        <f t="shared" si="28"/>
        <v>270</v>
      </c>
      <c r="P43" s="18">
        <f>frq!C43</f>
        <v>1</v>
      </c>
      <c r="Q43" s="15">
        <f t="shared" si="29"/>
        <v>270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270</v>
      </c>
      <c r="X43" s="8">
        <f t="shared" si="4"/>
        <v>26.99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26.99</v>
      </c>
      <c r="AE43" s="8">
        <f t="shared" si="11"/>
        <v>26.99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26.99</v>
      </c>
      <c r="AL43" s="8">
        <f t="shared" si="31"/>
        <v>216.01999999999998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216.01999999999998</v>
      </c>
      <c r="AT43" s="8">
        <v>25.95</v>
      </c>
      <c r="AU43" s="8">
        <v>25.95</v>
      </c>
      <c r="AW43" s="198">
        <v>26.99</v>
      </c>
      <c r="AX43" s="198">
        <v>0</v>
      </c>
      <c r="AY43" s="198">
        <v>0</v>
      </c>
      <c r="AZ43" s="198">
        <v>0</v>
      </c>
      <c r="BA43" s="198">
        <v>0</v>
      </c>
      <c r="BB43" s="198">
        <v>0</v>
      </c>
      <c r="BC43" s="8">
        <f t="shared" si="19"/>
        <v>26.99</v>
      </c>
      <c r="BD43" s="198">
        <v>26.99</v>
      </c>
      <c r="BE43" s="198">
        <v>0</v>
      </c>
      <c r="BF43" s="198">
        <v>0</v>
      </c>
      <c r="BG43" s="198">
        <v>0</v>
      </c>
      <c r="BH43" s="198">
        <v>0</v>
      </c>
      <c r="BI43" s="198">
        <v>0</v>
      </c>
      <c r="BJ43" s="8">
        <f t="shared" si="20"/>
        <v>26.99</v>
      </c>
      <c r="BL43" s="8">
        <f t="shared" si="21"/>
        <v>25.95</v>
      </c>
      <c r="BM43" s="8">
        <f t="shared" si="22"/>
        <v>25.95</v>
      </c>
      <c r="BN43" s="8">
        <f t="shared" si="23"/>
        <v>26.99</v>
      </c>
      <c r="BO43" s="8">
        <f t="shared" si="24"/>
        <v>26.99</v>
      </c>
      <c r="BP43" s="139">
        <f t="shared" si="25"/>
        <v>-1.0399999999999991</v>
      </c>
      <c r="BQ43" s="139">
        <f t="shared" si="26"/>
        <v>-1.0399999999999991</v>
      </c>
    </row>
    <row r="44" spans="1:69">
      <c r="A44" s="8" t="s">
        <v>86</v>
      </c>
      <c r="B44" s="15">
        <f>'[3]09'!B46</f>
        <v>320</v>
      </c>
      <c r="C44" s="16">
        <f>'[3]09'!C46</f>
        <v>0</v>
      </c>
      <c r="D44" s="16">
        <f>'[3]09'!D46</f>
        <v>0</v>
      </c>
      <c r="E44" s="16">
        <f>'[3]09'!E46</f>
        <v>0</v>
      </c>
      <c r="F44" s="16">
        <f>'[3]09'!F46</f>
        <v>1030</v>
      </c>
      <c r="G44" s="16">
        <f>'[3]09'!G46</f>
        <v>0</v>
      </c>
      <c r="H44" s="17">
        <f t="shared" si="27"/>
        <v>1350</v>
      </c>
      <c r="I44" s="15">
        <f>'[3]09'!J46</f>
        <v>270</v>
      </c>
      <c r="J44" s="16">
        <f>'[3]09'!K46</f>
        <v>0</v>
      </c>
      <c r="K44" s="16">
        <f>'[3]09'!L46</f>
        <v>0</v>
      </c>
      <c r="L44" s="16">
        <f>'[3]09'!M46</f>
        <v>0</v>
      </c>
      <c r="M44" s="16">
        <f>'[3]09'!N46</f>
        <v>0</v>
      </c>
      <c r="N44" s="16">
        <f>'[3]09'!O46</f>
        <v>0</v>
      </c>
      <c r="O44" s="17">
        <f t="shared" si="28"/>
        <v>270</v>
      </c>
      <c r="P44" s="18">
        <f>frq!C44</f>
        <v>1</v>
      </c>
      <c r="Q44" s="15">
        <f t="shared" si="29"/>
        <v>270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270</v>
      </c>
      <c r="X44" s="8">
        <f t="shared" si="4"/>
        <v>26.99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26.99</v>
      </c>
      <c r="AE44" s="8">
        <f t="shared" si="11"/>
        <v>26.99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26.99</v>
      </c>
      <c r="AL44" s="8">
        <f t="shared" si="31"/>
        <v>216.01999999999998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216.01999999999998</v>
      </c>
      <c r="AT44" s="8">
        <v>25.95</v>
      </c>
      <c r="AU44" s="8">
        <v>25.95</v>
      </c>
      <c r="AW44" s="198">
        <v>26.99</v>
      </c>
      <c r="AX44" s="198">
        <v>0</v>
      </c>
      <c r="AY44" s="198">
        <v>0</v>
      </c>
      <c r="AZ44" s="198">
        <v>0</v>
      </c>
      <c r="BA44" s="198">
        <v>0</v>
      </c>
      <c r="BB44" s="198">
        <v>0</v>
      </c>
      <c r="BC44" s="8">
        <f t="shared" si="19"/>
        <v>26.99</v>
      </c>
      <c r="BD44" s="198">
        <v>26.99</v>
      </c>
      <c r="BE44" s="198">
        <v>0</v>
      </c>
      <c r="BF44" s="198">
        <v>0</v>
      </c>
      <c r="BG44" s="198">
        <v>0</v>
      </c>
      <c r="BH44" s="198">
        <v>0</v>
      </c>
      <c r="BI44" s="198">
        <v>0</v>
      </c>
      <c r="BJ44" s="8">
        <f t="shared" si="20"/>
        <v>26.99</v>
      </c>
      <c r="BL44" s="8">
        <f t="shared" si="21"/>
        <v>25.95</v>
      </c>
      <c r="BM44" s="8">
        <f t="shared" si="22"/>
        <v>25.95</v>
      </c>
      <c r="BN44" s="8">
        <f t="shared" si="23"/>
        <v>26.99</v>
      </c>
      <c r="BO44" s="8">
        <f t="shared" si="24"/>
        <v>26.99</v>
      </c>
      <c r="BP44" s="139">
        <f t="shared" si="25"/>
        <v>-1.0399999999999991</v>
      </c>
      <c r="BQ44" s="139">
        <f t="shared" si="26"/>
        <v>-1.0399999999999991</v>
      </c>
    </row>
    <row r="45" spans="1:69">
      <c r="A45" s="8" t="s">
        <v>87</v>
      </c>
      <c r="B45" s="15">
        <f>'[3]09'!B47</f>
        <v>320</v>
      </c>
      <c r="C45" s="16">
        <f>'[3]09'!C47</f>
        <v>0</v>
      </c>
      <c r="D45" s="16">
        <f>'[3]09'!D47</f>
        <v>0</v>
      </c>
      <c r="E45" s="16">
        <f>'[3]09'!E47</f>
        <v>0</v>
      </c>
      <c r="F45" s="16">
        <f>'[3]09'!F47</f>
        <v>1030</v>
      </c>
      <c r="G45" s="16">
        <f>'[3]09'!G47</f>
        <v>0</v>
      </c>
      <c r="H45" s="17">
        <f t="shared" si="27"/>
        <v>1350</v>
      </c>
      <c r="I45" s="15">
        <f>'[3]09'!J47</f>
        <v>270</v>
      </c>
      <c r="J45" s="16">
        <f>'[3]09'!K47</f>
        <v>0</v>
      </c>
      <c r="K45" s="16">
        <f>'[3]09'!L47</f>
        <v>0</v>
      </c>
      <c r="L45" s="16">
        <f>'[3]09'!M47</f>
        <v>0</v>
      </c>
      <c r="M45" s="16">
        <f>'[3]09'!N47</f>
        <v>0</v>
      </c>
      <c r="N45" s="16">
        <f>'[3]09'!O47</f>
        <v>0</v>
      </c>
      <c r="O45" s="17">
        <f t="shared" si="28"/>
        <v>270</v>
      </c>
      <c r="P45" s="18">
        <f>frq!C45</f>
        <v>1</v>
      </c>
      <c r="Q45" s="15">
        <f t="shared" si="29"/>
        <v>270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270</v>
      </c>
      <c r="X45" s="8">
        <f t="shared" si="4"/>
        <v>26.99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26.99</v>
      </c>
      <c r="AE45" s="8">
        <f t="shared" si="11"/>
        <v>26.99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26.99</v>
      </c>
      <c r="AL45" s="8">
        <f t="shared" si="31"/>
        <v>216.01999999999998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216.01999999999998</v>
      </c>
      <c r="AT45" s="8">
        <v>25.95</v>
      </c>
      <c r="AU45" s="8">
        <v>25.95</v>
      </c>
      <c r="AW45" s="198">
        <v>26.99</v>
      </c>
      <c r="AX45" s="198">
        <v>0</v>
      </c>
      <c r="AY45" s="198">
        <v>0</v>
      </c>
      <c r="AZ45" s="198">
        <v>0</v>
      </c>
      <c r="BA45" s="198">
        <v>0</v>
      </c>
      <c r="BB45" s="198">
        <v>0</v>
      </c>
      <c r="BC45" s="8">
        <f t="shared" si="19"/>
        <v>26.99</v>
      </c>
      <c r="BD45" s="198">
        <v>26.99</v>
      </c>
      <c r="BE45" s="198">
        <v>0</v>
      </c>
      <c r="BF45" s="198">
        <v>0</v>
      </c>
      <c r="BG45" s="198">
        <v>0</v>
      </c>
      <c r="BH45" s="198">
        <v>0</v>
      </c>
      <c r="BI45" s="198">
        <v>0</v>
      </c>
      <c r="BJ45" s="8">
        <f t="shared" si="20"/>
        <v>26.99</v>
      </c>
      <c r="BL45" s="8">
        <f t="shared" si="21"/>
        <v>25.95</v>
      </c>
      <c r="BM45" s="8">
        <f t="shared" si="22"/>
        <v>25.95</v>
      </c>
      <c r="BN45" s="8">
        <f t="shared" si="23"/>
        <v>26.99</v>
      </c>
      <c r="BO45" s="8">
        <f t="shared" si="24"/>
        <v>26.99</v>
      </c>
      <c r="BP45" s="139">
        <f t="shared" si="25"/>
        <v>-1.0399999999999991</v>
      </c>
      <c r="BQ45" s="139">
        <f t="shared" si="26"/>
        <v>-1.0399999999999991</v>
      </c>
    </row>
    <row r="46" spans="1:69">
      <c r="A46" s="8" t="s">
        <v>88</v>
      </c>
      <c r="B46" s="15">
        <f>'[3]09'!B48</f>
        <v>320</v>
      </c>
      <c r="C46" s="16">
        <f>'[3]09'!C48</f>
        <v>0</v>
      </c>
      <c r="D46" s="16">
        <f>'[3]09'!D48</f>
        <v>0</v>
      </c>
      <c r="E46" s="16">
        <f>'[3]09'!E48</f>
        <v>0</v>
      </c>
      <c r="F46" s="16">
        <f>'[3]09'!F48</f>
        <v>1030</v>
      </c>
      <c r="G46" s="16">
        <f>'[3]09'!G48</f>
        <v>0</v>
      </c>
      <c r="H46" s="17">
        <f t="shared" si="27"/>
        <v>1350</v>
      </c>
      <c r="I46" s="15">
        <f>'[3]09'!J48</f>
        <v>270</v>
      </c>
      <c r="J46" s="16">
        <f>'[3]09'!K48</f>
        <v>0</v>
      </c>
      <c r="K46" s="16">
        <f>'[3]09'!L48</f>
        <v>0</v>
      </c>
      <c r="L46" s="16">
        <f>'[3]09'!M48</f>
        <v>0</v>
      </c>
      <c r="M46" s="16">
        <f>'[3]09'!N48</f>
        <v>0</v>
      </c>
      <c r="N46" s="16">
        <f>'[3]09'!O48</f>
        <v>0</v>
      </c>
      <c r="O46" s="17">
        <f t="shared" si="28"/>
        <v>270</v>
      </c>
      <c r="P46" s="18">
        <f>frq!C46</f>
        <v>1</v>
      </c>
      <c r="Q46" s="15">
        <f t="shared" si="29"/>
        <v>270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270</v>
      </c>
      <c r="X46" s="8">
        <f t="shared" si="4"/>
        <v>26.99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26.99</v>
      </c>
      <c r="AE46" s="8">
        <f t="shared" si="11"/>
        <v>26.99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26.99</v>
      </c>
      <c r="AL46" s="8">
        <f t="shared" si="31"/>
        <v>216.01999999999998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216.01999999999998</v>
      </c>
      <c r="AT46" s="8">
        <v>25.95</v>
      </c>
      <c r="AU46" s="8">
        <v>25.95</v>
      </c>
      <c r="AW46" s="198">
        <v>26.99</v>
      </c>
      <c r="AX46" s="198">
        <v>0</v>
      </c>
      <c r="AY46" s="198">
        <v>0</v>
      </c>
      <c r="AZ46" s="198">
        <v>0</v>
      </c>
      <c r="BA46" s="198">
        <v>0</v>
      </c>
      <c r="BB46" s="198">
        <v>0</v>
      </c>
      <c r="BC46" s="8">
        <f t="shared" si="19"/>
        <v>26.99</v>
      </c>
      <c r="BD46" s="198">
        <v>26.99</v>
      </c>
      <c r="BE46" s="198">
        <v>0</v>
      </c>
      <c r="BF46" s="198">
        <v>0</v>
      </c>
      <c r="BG46" s="198">
        <v>0</v>
      </c>
      <c r="BH46" s="198">
        <v>0</v>
      </c>
      <c r="BI46" s="198">
        <v>0</v>
      </c>
      <c r="BJ46" s="8">
        <f t="shared" si="20"/>
        <v>26.99</v>
      </c>
      <c r="BL46" s="8">
        <f t="shared" si="21"/>
        <v>25.95</v>
      </c>
      <c r="BM46" s="8">
        <f t="shared" si="22"/>
        <v>25.95</v>
      </c>
      <c r="BN46" s="8">
        <f t="shared" si="23"/>
        <v>26.99</v>
      </c>
      <c r="BO46" s="8">
        <f t="shared" si="24"/>
        <v>26.99</v>
      </c>
      <c r="BP46" s="139">
        <f t="shared" si="25"/>
        <v>-1.0399999999999991</v>
      </c>
      <c r="BQ46" s="139">
        <f t="shared" si="26"/>
        <v>-1.0399999999999991</v>
      </c>
    </row>
    <row r="47" spans="1:69">
      <c r="A47" s="8" t="s">
        <v>89</v>
      </c>
      <c r="B47" s="15">
        <f>'[3]09'!B49</f>
        <v>320</v>
      </c>
      <c r="C47" s="16">
        <f>'[3]09'!C49</f>
        <v>0</v>
      </c>
      <c r="D47" s="16">
        <f>'[3]09'!D49</f>
        <v>0</v>
      </c>
      <c r="E47" s="16">
        <f>'[3]09'!E49</f>
        <v>0</v>
      </c>
      <c r="F47" s="16">
        <f>'[3]09'!F49</f>
        <v>1030</v>
      </c>
      <c r="G47" s="16">
        <f>'[3]09'!G49</f>
        <v>0</v>
      </c>
      <c r="H47" s="17">
        <f t="shared" si="27"/>
        <v>1350</v>
      </c>
      <c r="I47" s="15">
        <f>'[3]09'!J49</f>
        <v>270</v>
      </c>
      <c r="J47" s="16">
        <f>'[3]09'!K49</f>
        <v>0</v>
      </c>
      <c r="K47" s="16">
        <f>'[3]09'!L49</f>
        <v>0</v>
      </c>
      <c r="L47" s="16">
        <f>'[3]09'!M49</f>
        <v>0</v>
      </c>
      <c r="M47" s="16">
        <f>'[3]09'!N49</f>
        <v>0</v>
      </c>
      <c r="N47" s="16">
        <f>'[3]09'!O49</f>
        <v>0</v>
      </c>
      <c r="O47" s="17">
        <f t="shared" si="28"/>
        <v>270</v>
      </c>
      <c r="P47" s="18">
        <f>frq!C47</f>
        <v>1</v>
      </c>
      <c r="Q47" s="15">
        <f t="shared" si="29"/>
        <v>270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270</v>
      </c>
      <c r="X47" s="8">
        <f t="shared" si="4"/>
        <v>26.99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26.99</v>
      </c>
      <c r="AE47" s="8">
        <f t="shared" si="11"/>
        <v>26.99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26.99</v>
      </c>
      <c r="AL47" s="8">
        <f t="shared" si="31"/>
        <v>216.01999999999998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216.01999999999998</v>
      </c>
      <c r="AT47" s="8">
        <v>25.95</v>
      </c>
      <c r="AU47" s="8">
        <v>25.95</v>
      </c>
      <c r="AW47" s="198">
        <v>26.99</v>
      </c>
      <c r="AX47" s="198">
        <v>0</v>
      </c>
      <c r="AY47" s="198">
        <v>0</v>
      </c>
      <c r="AZ47" s="198">
        <v>0</v>
      </c>
      <c r="BA47" s="198">
        <v>0</v>
      </c>
      <c r="BB47" s="198">
        <v>0</v>
      </c>
      <c r="BC47" s="8">
        <f t="shared" si="19"/>
        <v>26.99</v>
      </c>
      <c r="BD47" s="198">
        <v>26.99</v>
      </c>
      <c r="BE47" s="198">
        <v>0</v>
      </c>
      <c r="BF47" s="198">
        <v>0</v>
      </c>
      <c r="BG47" s="198">
        <v>0</v>
      </c>
      <c r="BH47" s="198">
        <v>0</v>
      </c>
      <c r="BI47" s="198">
        <v>0</v>
      </c>
      <c r="BJ47" s="8">
        <f t="shared" si="20"/>
        <v>26.99</v>
      </c>
      <c r="BL47" s="8">
        <f t="shared" si="21"/>
        <v>25.95</v>
      </c>
      <c r="BM47" s="8">
        <f t="shared" si="22"/>
        <v>25.95</v>
      </c>
      <c r="BN47" s="8">
        <f t="shared" si="23"/>
        <v>26.99</v>
      </c>
      <c r="BO47" s="8">
        <f t="shared" si="24"/>
        <v>26.99</v>
      </c>
      <c r="BP47" s="139">
        <f t="shared" si="25"/>
        <v>-1.0399999999999991</v>
      </c>
      <c r="BQ47" s="139">
        <f t="shared" si="26"/>
        <v>-1.0399999999999991</v>
      </c>
    </row>
    <row r="48" spans="1:69">
      <c r="A48" s="8" t="s">
        <v>90</v>
      </c>
      <c r="B48" s="15">
        <f>'[3]09'!B50</f>
        <v>320</v>
      </c>
      <c r="C48" s="16">
        <f>'[3]09'!C50</f>
        <v>0</v>
      </c>
      <c r="D48" s="16">
        <f>'[3]09'!D50</f>
        <v>0</v>
      </c>
      <c r="E48" s="16">
        <f>'[3]09'!E50</f>
        <v>0</v>
      </c>
      <c r="F48" s="16">
        <f>'[3]09'!F50</f>
        <v>1030</v>
      </c>
      <c r="G48" s="16">
        <f>'[3]09'!G50</f>
        <v>0</v>
      </c>
      <c r="H48" s="17">
        <f t="shared" si="27"/>
        <v>1350</v>
      </c>
      <c r="I48" s="15">
        <f>'[3]09'!J50</f>
        <v>270</v>
      </c>
      <c r="J48" s="16">
        <f>'[3]09'!K50</f>
        <v>0</v>
      </c>
      <c r="K48" s="16">
        <f>'[3]09'!L50</f>
        <v>0</v>
      </c>
      <c r="L48" s="16">
        <f>'[3]09'!M50</f>
        <v>0</v>
      </c>
      <c r="M48" s="16">
        <f>'[3]09'!N50</f>
        <v>0</v>
      </c>
      <c r="N48" s="16">
        <f>'[3]09'!O50</f>
        <v>0</v>
      </c>
      <c r="O48" s="17">
        <f t="shared" si="28"/>
        <v>270</v>
      </c>
      <c r="P48" s="18">
        <f>frq!C48</f>
        <v>1</v>
      </c>
      <c r="Q48" s="15">
        <f t="shared" si="29"/>
        <v>270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270</v>
      </c>
      <c r="X48" s="8">
        <f t="shared" si="4"/>
        <v>26.99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26.99</v>
      </c>
      <c r="AE48" s="8">
        <f t="shared" si="11"/>
        <v>26.99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26.99</v>
      </c>
      <c r="AL48" s="8">
        <f t="shared" si="31"/>
        <v>216.01999999999998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216.01999999999998</v>
      </c>
      <c r="AT48" s="8">
        <v>25.95</v>
      </c>
      <c r="AU48" s="8">
        <v>25.95</v>
      </c>
      <c r="AW48" s="198">
        <v>26.99</v>
      </c>
      <c r="AX48" s="198">
        <v>0</v>
      </c>
      <c r="AY48" s="198">
        <v>0</v>
      </c>
      <c r="AZ48" s="198">
        <v>0</v>
      </c>
      <c r="BA48" s="198">
        <v>0</v>
      </c>
      <c r="BB48" s="198">
        <v>0</v>
      </c>
      <c r="BC48" s="8">
        <f t="shared" si="19"/>
        <v>26.99</v>
      </c>
      <c r="BD48" s="198">
        <v>26.99</v>
      </c>
      <c r="BE48" s="198">
        <v>0</v>
      </c>
      <c r="BF48" s="198">
        <v>0</v>
      </c>
      <c r="BG48" s="198">
        <v>0</v>
      </c>
      <c r="BH48" s="198">
        <v>0</v>
      </c>
      <c r="BI48" s="198">
        <v>0</v>
      </c>
      <c r="BJ48" s="8">
        <f t="shared" si="20"/>
        <v>26.99</v>
      </c>
      <c r="BL48" s="8">
        <f t="shared" si="21"/>
        <v>25.95</v>
      </c>
      <c r="BM48" s="8">
        <f t="shared" si="22"/>
        <v>25.95</v>
      </c>
      <c r="BN48" s="8">
        <f t="shared" si="23"/>
        <v>26.99</v>
      </c>
      <c r="BO48" s="8">
        <f t="shared" si="24"/>
        <v>26.99</v>
      </c>
      <c r="BP48" s="139">
        <f t="shared" si="25"/>
        <v>-1.0399999999999991</v>
      </c>
      <c r="BQ48" s="139">
        <f t="shared" si="26"/>
        <v>-1.0399999999999991</v>
      </c>
    </row>
    <row r="49" spans="1:69">
      <c r="A49" s="8" t="s">
        <v>91</v>
      </c>
      <c r="B49" s="15">
        <f>'[3]09'!B51</f>
        <v>320</v>
      </c>
      <c r="C49" s="16">
        <f>'[3]09'!C51</f>
        <v>0</v>
      </c>
      <c r="D49" s="16">
        <f>'[3]09'!D51</f>
        <v>0</v>
      </c>
      <c r="E49" s="16">
        <f>'[3]09'!E51</f>
        <v>0</v>
      </c>
      <c r="F49" s="16">
        <f>'[3]09'!F51</f>
        <v>1030</v>
      </c>
      <c r="G49" s="16">
        <f>'[3]09'!G51</f>
        <v>0</v>
      </c>
      <c r="H49" s="17">
        <f t="shared" si="27"/>
        <v>1350</v>
      </c>
      <c r="I49" s="15">
        <f>'[3]09'!J51</f>
        <v>270</v>
      </c>
      <c r="J49" s="16">
        <f>'[3]09'!K51</f>
        <v>0</v>
      </c>
      <c r="K49" s="16">
        <f>'[3]09'!L51</f>
        <v>0</v>
      </c>
      <c r="L49" s="16">
        <f>'[3]09'!M51</f>
        <v>0</v>
      </c>
      <c r="M49" s="16">
        <f>'[3]09'!N51</f>
        <v>0</v>
      </c>
      <c r="N49" s="16">
        <f>'[3]09'!O51</f>
        <v>0</v>
      </c>
      <c r="O49" s="17">
        <f t="shared" si="28"/>
        <v>270</v>
      </c>
      <c r="P49" s="18">
        <f>frq!C49</f>
        <v>1</v>
      </c>
      <c r="Q49" s="15">
        <f t="shared" si="29"/>
        <v>270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270</v>
      </c>
      <c r="X49" s="8">
        <f t="shared" si="4"/>
        <v>26.99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26.99</v>
      </c>
      <c r="AE49" s="8">
        <f t="shared" si="11"/>
        <v>26.99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26.99</v>
      </c>
      <c r="AL49" s="8">
        <f t="shared" si="31"/>
        <v>216.01999999999998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216.01999999999998</v>
      </c>
      <c r="AT49" s="8">
        <v>25.95</v>
      </c>
      <c r="AU49" s="8">
        <v>25.95</v>
      </c>
      <c r="AW49" s="198">
        <v>26.99</v>
      </c>
      <c r="AX49" s="198">
        <v>0</v>
      </c>
      <c r="AY49" s="198">
        <v>0</v>
      </c>
      <c r="AZ49" s="198">
        <v>0</v>
      </c>
      <c r="BA49" s="198">
        <v>0</v>
      </c>
      <c r="BB49" s="198">
        <v>0</v>
      </c>
      <c r="BC49" s="8">
        <f t="shared" si="19"/>
        <v>26.99</v>
      </c>
      <c r="BD49" s="198">
        <v>26.99</v>
      </c>
      <c r="BE49" s="198">
        <v>0</v>
      </c>
      <c r="BF49" s="198">
        <v>0</v>
      </c>
      <c r="BG49" s="198">
        <v>0</v>
      </c>
      <c r="BH49" s="198">
        <v>0</v>
      </c>
      <c r="BI49" s="198">
        <v>0</v>
      </c>
      <c r="BJ49" s="8">
        <f t="shared" si="20"/>
        <v>26.99</v>
      </c>
      <c r="BL49" s="8">
        <f t="shared" si="21"/>
        <v>25.95</v>
      </c>
      <c r="BM49" s="8">
        <f t="shared" si="22"/>
        <v>25.95</v>
      </c>
      <c r="BN49" s="8">
        <f t="shared" si="23"/>
        <v>26.99</v>
      </c>
      <c r="BO49" s="8">
        <f t="shared" si="24"/>
        <v>26.99</v>
      </c>
      <c r="BP49" s="139">
        <f t="shared" si="25"/>
        <v>-1.0399999999999991</v>
      </c>
      <c r="BQ49" s="139">
        <f t="shared" si="26"/>
        <v>-1.0399999999999991</v>
      </c>
    </row>
    <row r="50" spans="1:69">
      <c r="A50" s="8" t="s">
        <v>92</v>
      </c>
      <c r="B50" s="15">
        <f>'[3]09'!B52</f>
        <v>320</v>
      </c>
      <c r="C50" s="16">
        <f>'[3]09'!C52</f>
        <v>0</v>
      </c>
      <c r="D50" s="16">
        <f>'[3]09'!D52</f>
        <v>0</v>
      </c>
      <c r="E50" s="16">
        <f>'[3]09'!E52</f>
        <v>0</v>
      </c>
      <c r="F50" s="16">
        <f>'[3]09'!F52</f>
        <v>1030</v>
      </c>
      <c r="G50" s="16">
        <f>'[3]09'!G52</f>
        <v>0</v>
      </c>
      <c r="H50" s="17">
        <f t="shared" si="27"/>
        <v>1350</v>
      </c>
      <c r="I50" s="15">
        <f>'[3]09'!J52</f>
        <v>270</v>
      </c>
      <c r="J50" s="16">
        <f>'[3]09'!K52</f>
        <v>0</v>
      </c>
      <c r="K50" s="16">
        <f>'[3]09'!L52</f>
        <v>0</v>
      </c>
      <c r="L50" s="16">
        <f>'[3]09'!M52</f>
        <v>0</v>
      </c>
      <c r="M50" s="16">
        <f>'[3]09'!N52</f>
        <v>0</v>
      </c>
      <c r="N50" s="16">
        <f>'[3]09'!O52</f>
        <v>0</v>
      </c>
      <c r="O50" s="17">
        <f t="shared" si="28"/>
        <v>270</v>
      </c>
      <c r="P50" s="18">
        <f>frq!C50</f>
        <v>1</v>
      </c>
      <c r="Q50" s="15">
        <f t="shared" si="29"/>
        <v>270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270</v>
      </c>
      <c r="X50" s="8">
        <f t="shared" si="4"/>
        <v>26.99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26.99</v>
      </c>
      <c r="AE50" s="8">
        <f t="shared" si="11"/>
        <v>26.99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26.99</v>
      </c>
      <c r="AL50" s="8">
        <f t="shared" si="31"/>
        <v>216.01999999999998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216.01999999999998</v>
      </c>
      <c r="AT50" s="8">
        <v>25.95</v>
      </c>
      <c r="AU50" s="8">
        <v>25.95</v>
      </c>
      <c r="AW50" s="198">
        <v>26.99</v>
      </c>
      <c r="AX50" s="198">
        <v>0</v>
      </c>
      <c r="AY50" s="198">
        <v>0</v>
      </c>
      <c r="AZ50" s="198">
        <v>0</v>
      </c>
      <c r="BA50" s="198">
        <v>0</v>
      </c>
      <c r="BB50" s="198">
        <v>0</v>
      </c>
      <c r="BC50" s="8">
        <f t="shared" si="19"/>
        <v>26.99</v>
      </c>
      <c r="BD50" s="198">
        <v>26.99</v>
      </c>
      <c r="BE50" s="198">
        <v>0</v>
      </c>
      <c r="BF50" s="198">
        <v>0</v>
      </c>
      <c r="BG50" s="198">
        <v>0</v>
      </c>
      <c r="BH50" s="198">
        <v>0</v>
      </c>
      <c r="BI50" s="198">
        <v>0</v>
      </c>
      <c r="BJ50" s="8">
        <f t="shared" si="20"/>
        <v>26.99</v>
      </c>
      <c r="BL50" s="8">
        <f t="shared" si="21"/>
        <v>25.95</v>
      </c>
      <c r="BM50" s="8">
        <f t="shared" si="22"/>
        <v>25.95</v>
      </c>
      <c r="BN50" s="8">
        <f t="shared" si="23"/>
        <v>26.99</v>
      </c>
      <c r="BO50" s="8">
        <f t="shared" si="24"/>
        <v>26.99</v>
      </c>
      <c r="BP50" s="139">
        <f t="shared" si="25"/>
        <v>-1.0399999999999991</v>
      </c>
      <c r="BQ50" s="139">
        <f t="shared" si="26"/>
        <v>-1.0399999999999991</v>
      </c>
    </row>
    <row r="51" spans="1:69">
      <c r="A51" s="8" t="s">
        <v>93</v>
      </c>
      <c r="B51" s="15">
        <f>'[3]09'!B53</f>
        <v>320</v>
      </c>
      <c r="C51" s="16">
        <f>'[3]09'!C53</f>
        <v>0</v>
      </c>
      <c r="D51" s="16">
        <f>'[3]09'!D53</f>
        <v>0</v>
      </c>
      <c r="E51" s="16">
        <f>'[3]09'!E53</f>
        <v>0</v>
      </c>
      <c r="F51" s="16">
        <f>'[3]09'!F53</f>
        <v>1010</v>
      </c>
      <c r="G51" s="16">
        <f>'[3]09'!G53</f>
        <v>0</v>
      </c>
      <c r="H51" s="17">
        <f t="shared" si="27"/>
        <v>1330</v>
      </c>
      <c r="I51" s="15">
        <f>'[3]09'!J53</f>
        <v>270</v>
      </c>
      <c r="J51" s="16">
        <f>'[3]09'!K53</f>
        <v>0</v>
      </c>
      <c r="K51" s="16">
        <f>'[3]09'!L53</f>
        <v>0</v>
      </c>
      <c r="L51" s="16">
        <f>'[3]09'!M53</f>
        <v>0</v>
      </c>
      <c r="M51" s="16">
        <f>'[3]09'!N53</f>
        <v>0</v>
      </c>
      <c r="N51" s="16">
        <f>'[3]09'!O53</f>
        <v>0</v>
      </c>
      <c r="O51" s="17">
        <f t="shared" si="28"/>
        <v>270</v>
      </c>
      <c r="P51" s="18">
        <f>frq!C51</f>
        <v>1</v>
      </c>
      <c r="Q51" s="15">
        <f t="shared" si="29"/>
        <v>270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270</v>
      </c>
      <c r="X51" s="8">
        <f t="shared" si="4"/>
        <v>26.99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26.99</v>
      </c>
      <c r="AE51" s="8">
        <f t="shared" si="11"/>
        <v>26.99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26.99</v>
      </c>
      <c r="AL51" s="8">
        <f t="shared" si="31"/>
        <v>216.01999999999998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216.01999999999998</v>
      </c>
      <c r="AT51" s="8">
        <v>25.95</v>
      </c>
      <c r="AU51" s="8">
        <v>25.95</v>
      </c>
      <c r="AW51" s="198">
        <v>26.99</v>
      </c>
      <c r="AX51" s="198">
        <v>0</v>
      </c>
      <c r="AY51" s="198">
        <v>0</v>
      </c>
      <c r="AZ51" s="198">
        <v>0</v>
      </c>
      <c r="BA51" s="198">
        <v>0</v>
      </c>
      <c r="BB51" s="198">
        <v>0</v>
      </c>
      <c r="BC51" s="8">
        <f t="shared" si="19"/>
        <v>26.99</v>
      </c>
      <c r="BD51" s="198">
        <v>26.99</v>
      </c>
      <c r="BE51" s="198">
        <v>0</v>
      </c>
      <c r="BF51" s="198">
        <v>0</v>
      </c>
      <c r="BG51" s="198">
        <v>0</v>
      </c>
      <c r="BH51" s="198">
        <v>0</v>
      </c>
      <c r="BI51" s="198">
        <v>0</v>
      </c>
      <c r="BJ51" s="8">
        <f t="shared" si="20"/>
        <v>26.99</v>
      </c>
      <c r="BL51" s="8">
        <f t="shared" si="21"/>
        <v>25.95</v>
      </c>
      <c r="BM51" s="8">
        <f t="shared" si="22"/>
        <v>25.95</v>
      </c>
      <c r="BN51" s="8">
        <f t="shared" si="23"/>
        <v>26.99</v>
      </c>
      <c r="BO51" s="8">
        <f t="shared" si="24"/>
        <v>26.99</v>
      </c>
      <c r="BP51" s="139">
        <f t="shared" si="25"/>
        <v>-1.0399999999999991</v>
      </c>
      <c r="BQ51" s="139">
        <f t="shared" si="26"/>
        <v>-1.0399999999999991</v>
      </c>
    </row>
    <row r="52" spans="1:69">
      <c r="A52" s="8" t="s">
        <v>94</v>
      </c>
      <c r="B52" s="15">
        <f>'[3]09'!B54</f>
        <v>320</v>
      </c>
      <c r="C52" s="16">
        <f>'[3]09'!C54</f>
        <v>0</v>
      </c>
      <c r="D52" s="16">
        <f>'[3]09'!D54</f>
        <v>0</v>
      </c>
      <c r="E52" s="16">
        <f>'[3]09'!E54</f>
        <v>0</v>
      </c>
      <c r="F52" s="16">
        <f>'[3]09'!F54</f>
        <v>1010</v>
      </c>
      <c r="G52" s="16">
        <f>'[3]09'!G54</f>
        <v>0</v>
      </c>
      <c r="H52" s="17">
        <f t="shared" si="27"/>
        <v>1330</v>
      </c>
      <c r="I52" s="15">
        <f>'[3]09'!J54</f>
        <v>270</v>
      </c>
      <c r="J52" s="16">
        <f>'[3]09'!K54</f>
        <v>0</v>
      </c>
      <c r="K52" s="16">
        <f>'[3]09'!L54</f>
        <v>0</v>
      </c>
      <c r="L52" s="16">
        <f>'[3]09'!M54</f>
        <v>0</v>
      </c>
      <c r="M52" s="16">
        <f>'[3]09'!N54</f>
        <v>0</v>
      </c>
      <c r="N52" s="16">
        <f>'[3]09'!O54</f>
        <v>0</v>
      </c>
      <c r="O52" s="17">
        <f t="shared" si="28"/>
        <v>270</v>
      </c>
      <c r="P52" s="18">
        <f>frq!C52</f>
        <v>1</v>
      </c>
      <c r="Q52" s="15">
        <f t="shared" si="29"/>
        <v>270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270</v>
      </c>
      <c r="X52" s="8">
        <f t="shared" si="4"/>
        <v>26.99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26.99</v>
      </c>
      <c r="AE52" s="8">
        <f t="shared" si="11"/>
        <v>26.99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26.99</v>
      </c>
      <c r="AL52" s="8">
        <f t="shared" si="31"/>
        <v>216.01999999999998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216.01999999999998</v>
      </c>
      <c r="AT52" s="8">
        <v>25.95</v>
      </c>
      <c r="AU52" s="8">
        <v>25.95</v>
      </c>
      <c r="AW52" s="198">
        <v>26.99</v>
      </c>
      <c r="AX52" s="198">
        <v>0</v>
      </c>
      <c r="AY52" s="198">
        <v>0</v>
      </c>
      <c r="AZ52" s="198">
        <v>0</v>
      </c>
      <c r="BA52" s="198">
        <v>0</v>
      </c>
      <c r="BB52" s="198">
        <v>0</v>
      </c>
      <c r="BC52" s="8">
        <f t="shared" si="19"/>
        <v>26.99</v>
      </c>
      <c r="BD52" s="198">
        <v>26.99</v>
      </c>
      <c r="BE52" s="198">
        <v>0</v>
      </c>
      <c r="BF52" s="198">
        <v>0</v>
      </c>
      <c r="BG52" s="198">
        <v>0</v>
      </c>
      <c r="BH52" s="198">
        <v>0</v>
      </c>
      <c r="BI52" s="198">
        <v>0</v>
      </c>
      <c r="BJ52" s="8">
        <f t="shared" si="20"/>
        <v>26.99</v>
      </c>
      <c r="BL52" s="8">
        <f t="shared" si="21"/>
        <v>25.95</v>
      </c>
      <c r="BM52" s="8">
        <f t="shared" si="22"/>
        <v>25.95</v>
      </c>
      <c r="BN52" s="8">
        <f t="shared" si="23"/>
        <v>26.99</v>
      </c>
      <c r="BO52" s="8">
        <f t="shared" si="24"/>
        <v>26.99</v>
      </c>
      <c r="BP52" s="139">
        <f t="shared" si="25"/>
        <v>-1.0399999999999991</v>
      </c>
      <c r="BQ52" s="139">
        <f t="shared" si="26"/>
        <v>-1.0399999999999991</v>
      </c>
    </row>
    <row r="53" spans="1:69">
      <c r="A53" s="8" t="s">
        <v>95</v>
      </c>
      <c r="B53" s="15">
        <f>'[3]09'!B55</f>
        <v>320</v>
      </c>
      <c r="C53" s="16">
        <f>'[3]09'!C55</f>
        <v>0</v>
      </c>
      <c r="D53" s="16">
        <f>'[3]09'!D55</f>
        <v>0</v>
      </c>
      <c r="E53" s="16">
        <f>'[3]09'!E55</f>
        <v>0</v>
      </c>
      <c r="F53" s="16">
        <f>'[3]09'!F55</f>
        <v>1010</v>
      </c>
      <c r="G53" s="16">
        <f>'[3]09'!G55</f>
        <v>0</v>
      </c>
      <c r="H53" s="17">
        <f t="shared" si="27"/>
        <v>1330</v>
      </c>
      <c r="I53" s="15">
        <f>'[3]09'!J55</f>
        <v>270</v>
      </c>
      <c r="J53" s="16">
        <f>'[3]09'!K55</f>
        <v>0</v>
      </c>
      <c r="K53" s="16">
        <f>'[3]09'!L55</f>
        <v>0</v>
      </c>
      <c r="L53" s="16">
        <f>'[3]09'!M55</f>
        <v>0</v>
      </c>
      <c r="M53" s="16">
        <f>'[3]09'!N55</f>
        <v>0</v>
      </c>
      <c r="N53" s="16">
        <f>'[3]09'!O55</f>
        <v>0</v>
      </c>
      <c r="O53" s="17">
        <f t="shared" si="28"/>
        <v>270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</v>
      </c>
      <c r="X53" s="8">
        <f t="shared" si="4"/>
        <v>26.99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26.99</v>
      </c>
      <c r="AE53" s="8">
        <f t="shared" si="11"/>
        <v>26.99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26.99</v>
      </c>
      <c r="AL53" s="8">
        <f t="shared" si="31"/>
        <v>216.01999999999998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216.01999999999998</v>
      </c>
      <c r="AT53" s="8">
        <v>25.95</v>
      </c>
      <c r="AU53" s="8">
        <v>25.95</v>
      </c>
      <c r="AW53" s="198">
        <v>26.99</v>
      </c>
      <c r="AX53" s="198">
        <v>0</v>
      </c>
      <c r="AY53" s="198">
        <v>0</v>
      </c>
      <c r="AZ53" s="198">
        <v>0</v>
      </c>
      <c r="BA53" s="198">
        <v>0</v>
      </c>
      <c r="BB53" s="198">
        <v>0</v>
      </c>
      <c r="BC53" s="8">
        <f t="shared" si="19"/>
        <v>26.99</v>
      </c>
      <c r="BD53" s="198">
        <v>26.99</v>
      </c>
      <c r="BE53" s="198">
        <v>0</v>
      </c>
      <c r="BF53" s="198">
        <v>0</v>
      </c>
      <c r="BG53" s="198">
        <v>0</v>
      </c>
      <c r="BH53" s="198">
        <v>0</v>
      </c>
      <c r="BI53" s="198">
        <v>0</v>
      </c>
      <c r="BJ53" s="8">
        <f t="shared" si="20"/>
        <v>26.99</v>
      </c>
      <c r="BL53" s="8">
        <f t="shared" si="21"/>
        <v>25.95</v>
      </c>
      <c r="BM53" s="8">
        <f t="shared" si="22"/>
        <v>25.95</v>
      </c>
      <c r="BN53" s="8">
        <f t="shared" si="23"/>
        <v>26.99</v>
      </c>
      <c r="BO53" s="8">
        <f t="shared" si="24"/>
        <v>26.99</v>
      </c>
      <c r="BP53" s="139">
        <f t="shared" si="25"/>
        <v>-1.0399999999999991</v>
      </c>
      <c r="BQ53" s="139">
        <f t="shared" si="26"/>
        <v>-1.0399999999999991</v>
      </c>
    </row>
    <row r="54" spans="1:69">
      <c r="A54" s="8" t="s">
        <v>96</v>
      </c>
      <c r="B54" s="15">
        <f>'[3]09'!B56</f>
        <v>320</v>
      </c>
      <c r="C54" s="16">
        <f>'[3]09'!C56</f>
        <v>0</v>
      </c>
      <c r="D54" s="16">
        <f>'[3]09'!D56</f>
        <v>0</v>
      </c>
      <c r="E54" s="16">
        <f>'[3]09'!E56</f>
        <v>0</v>
      </c>
      <c r="F54" s="16">
        <f>'[3]09'!F56</f>
        <v>1010</v>
      </c>
      <c r="G54" s="16">
        <f>'[3]09'!G56</f>
        <v>0</v>
      </c>
      <c r="H54" s="17">
        <f t="shared" si="27"/>
        <v>1330</v>
      </c>
      <c r="I54" s="15">
        <f>'[3]09'!J56</f>
        <v>270</v>
      </c>
      <c r="J54" s="16">
        <f>'[3]09'!K56</f>
        <v>0</v>
      </c>
      <c r="K54" s="16">
        <f>'[3]09'!L56</f>
        <v>0</v>
      </c>
      <c r="L54" s="16">
        <f>'[3]09'!M56</f>
        <v>0</v>
      </c>
      <c r="M54" s="16">
        <f>'[3]09'!N56</f>
        <v>0</v>
      </c>
      <c r="N54" s="16">
        <f>'[3]09'!O56</f>
        <v>0</v>
      </c>
      <c r="O54" s="17">
        <f t="shared" si="28"/>
        <v>270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</v>
      </c>
      <c r="X54" s="8">
        <f t="shared" si="4"/>
        <v>26.99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26.99</v>
      </c>
      <c r="AE54" s="8">
        <f t="shared" si="11"/>
        <v>26.99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26.99</v>
      </c>
      <c r="AL54" s="8">
        <f t="shared" si="31"/>
        <v>216.01999999999998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216.01999999999998</v>
      </c>
      <c r="AT54" s="8">
        <v>25.95</v>
      </c>
      <c r="AU54" s="8">
        <v>25.95</v>
      </c>
      <c r="AW54" s="198">
        <v>26.99</v>
      </c>
      <c r="AX54" s="198">
        <v>0</v>
      </c>
      <c r="AY54" s="198">
        <v>0</v>
      </c>
      <c r="AZ54" s="198">
        <v>0</v>
      </c>
      <c r="BA54" s="198">
        <v>0</v>
      </c>
      <c r="BB54" s="198">
        <v>0</v>
      </c>
      <c r="BC54" s="8">
        <f t="shared" si="19"/>
        <v>26.99</v>
      </c>
      <c r="BD54" s="198">
        <v>26.99</v>
      </c>
      <c r="BE54" s="198">
        <v>0</v>
      </c>
      <c r="BF54" s="198">
        <v>0</v>
      </c>
      <c r="BG54" s="198">
        <v>0</v>
      </c>
      <c r="BH54" s="198">
        <v>0</v>
      </c>
      <c r="BI54" s="198">
        <v>0</v>
      </c>
      <c r="BJ54" s="8">
        <f t="shared" si="20"/>
        <v>26.99</v>
      </c>
      <c r="BL54" s="8">
        <f t="shared" si="21"/>
        <v>25.95</v>
      </c>
      <c r="BM54" s="8">
        <f t="shared" si="22"/>
        <v>25.95</v>
      </c>
      <c r="BN54" s="8">
        <f t="shared" si="23"/>
        <v>26.99</v>
      </c>
      <c r="BO54" s="8">
        <f t="shared" si="24"/>
        <v>26.99</v>
      </c>
      <c r="BP54" s="139">
        <f t="shared" si="25"/>
        <v>-1.0399999999999991</v>
      </c>
      <c r="BQ54" s="139">
        <f t="shared" si="26"/>
        <v>-1.0399999999999991</v>
      </c>
    </row>
    <row r="55" spans="1:69">
      <c r="A55" s="8" t="s">
        <v>97</v>
      </c>
      <c r="B55" s="15">
        <f>'[3]09'!B57</f>
        <v>320</v>
      </c>
      <c r="C55" s="16">
        <f>'[3]09'!C57</f>
        <v>0</v>
      </c>
      <c r="D55" s="16">
        <f>'[3]09'!D57</f>
        <v>0</v>
      </c>
      <c r="E55" s="16">
        <f>'[3]09'!E57</f>
        <v>0</v>
      </c>
      <c r="F55" s="16">
        <f>'[3]09'!F57</f>
        <v>1010</v>
      </c>
      <c r="G55" s="16">
        <f>'[3]09'!G57</f>
        <v>0</v>
      </c>
      <c r="H55" s="17">
        <f t="shared" si="27"/>
        <v>1330</v>
      </c>
      <c r="I55" s="15">
        <f>'[3]09'!J57</f>
        <v>270</v>
      </c>
      <c r="J55" s="16">
        <f>'[3]09'!K57</f>
        <v>0</v>
      </c>
      <c r="K55" s="16">
        <f>'[3]09'!L57</f>
        <v>0</v>
      </c>
      <c r="L55" s="16">
        <f>'[3]09'!M57</f>
        <v>0</v>
      </c>
      <c r="M55" s="16">
        <f>'[3]09'!N57</f>
        <v>0</v>
      </c>
      <c r="N55" s="16">
        <f>'[3]09'!O57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26.99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26.99</v>
      </c>
      <c r="AE55" s="8">
        <f t="shared" si="11"/>
        <v>26.99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26.99</v>
      </c>
      <c r="AL55" s="8">
        <f t="shared" si="31"/>
        <v>216.01999999999998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216.01999999999998</v>
      </c>
      <c r="AT55" s="8">
        <v>25.95</v>
      </c>
      <c r="AU55" s="8">
        <v>25.95</v>
      </c>
      <c r="AW55" s="198">
        <v>26.99</v>
      </c>
      <c r="AX55" s="198">
        <v>0</v>
      </c>
      <c r="AY55" s="198">
        <v>0</v>
      </c>
      <c r="AZ55" s="198">
        <v>0</v>
      </c>
      <c r="BA55" s="198">
        <v>0</v>
      </c>
      <c r="BB55" s="198">
        <v>0</v>
      </c>
      <c r="BC55" s="8">
        <f t="shared" si="19"/>
        <v>26.99</v>
      </c>
      <c r="BD55" s="198">
        <v>26.99</v>
      </c>
      <c r="BE55" s="198">
        <v>0</v>
      </c>
      <c r="BF55" s="198">
        <v>0</v>
      </c>
      <c r="BG55" s="198">
        <v>0</v>
      </c>
      <c r="BH55" s="198">
        <v>0</v>
      </c>
      <c r="BI55" s="198">
        <v>0</v>
      </c>
      <c r="BJ55" s="8">
        <f t="shared" si="20"/>
        <v>26.99</v>
      </c>
      <c r="BL55" s="8">
        <f t="shared" si="21"/>
        <v>25.95</v>
      </c>
      <c r="BM55" s="8">
        <f t="shared" si="22"/>
        <v>25.95</v>
      </c>
      <c r="BN55" s="8">
        <f t="shared" si="23"/>
        <v>26.99</v>
      </c>
      <c r="BO55" s="8">
        <f t="shared" si="24"/>
        <v>26.99</v>
      </c>
      <c r="BP55" s="139">
        <f t="shared" si="25"/>
        <v>-1.0399999999999991</v>
      </c>
      <c r="BQ55" s="139">
        <f t="shared" si="26"/>
        <v>-1.0399999999999991</v>
      </c>
    </row>
    <row r="56" spans="1:69">
      <c r="A56" s="8" t="s">
        <v>98</v>
      </c>
      <c r="B56" s="15">
        <f>'[3]09'!B58</f>
        <v>320</v>
      </c>
      <c r="C56" s="16">
        <f>'[3]09'!C58</f>
        <v>0</v>
      </c>
      <c r="D56" s="16">
        <f>'[3]09'!D58</f>
        <v>0</v>
      </c>
      <c r="E56" s="16">
        <f>'[3]09'!E58</f>
        <v>0</v>
      </c>
      <c r="F56" s="16">
        <f>'[3]09'!F58</f>
        <v>1010</v>
      </c>
      <c r="G56" s="16">
        <f>'[3]09'!G58</f>
        <v>0</v>
      </c>
      <c r="H56" s="17">
        <f t="shared" si="27"/>
        <v>1330</v>
      </c>
      <c r="I56" s="15">
        <f>'[3]09'!J58</f>
        <v>270</v>
      </c>
      <c r="J56" s="16">
        <f>'[3]09'!K58</f>
        <v>0</v>
      </c>
      <c r="K56" s="16">
        <f>'[3]09'!L58</f>
        <v>0</v>
      </c>
      <c r="L56" s="16">
        <f>'[3]09'!M58</f>
        <v>0</v>
      </c>
      <c r="M56" s="16">
        <f>'[3]09'!N58</f>
        <v>0</v>
      </c>
      <c r="N56" s="16">
        <f>'[3]09'!O58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26.99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26.99</v>
      </c>
      <c r="AE56" s="8">
        <f t="shared" si="11"/>
        <v>26.99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26.99</v>
      </c>
      <c r="AL56" s="8">
        <f t="shared" si="31"/>
        <v>216.01999999999998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216.01999999999998</v>
      </c>
      <c r="AT56" s="8">
        <v>25.95</v>
      </c>
      <c r="AU56" s="8">
        <v>25.95</v>
      </c>
      <c r="AW56" s="198">
        <v>26.99</v>
      </c>
      <c r="AX56" s="198">
        <v>0</v>
      </c>
      <c r="AY56" s="198">
        <v>0</v>
      </c>
      <c r="AZ56" s="198">
        <v>0</v>
      </c>
      <c r="BA56" s="198">
        <v>0</v>
      </c>
      <c r="BB56" s="198">
        <v>0</v>
      </c>
      <c r="BC56" s="8">
        <f t="shared" si="19"/>
        <v>26.99</v>
      </c>
      <c r="BD56" s="198">
        <v>26.99</v>
      </c>
      <c r="BE56" s="198">
        <v>0</v>
      </c>
      <c r="BF56" s="198">
        <v>0</v>
      </c>
      <c r="BG56" s="198">
        <v>0</v>
      </c>
      <c r="BH56" s="198">
        <v>0</v>
      </c>
      <c r="BI56" s="198">
        <v>0</v>
      </c>
      <c r="BJ56" s="8">
        <f t="shared" si="20"/>
        <v>26.99</v>
      </c>
      <c r="BL56" s="8">
        <f t="shared" si="21"/>
        <v>25.95</v>
      </c>
      <c r="BM56" s="8">
        <f t="shared" si="22"/>
        <v>25.95</v>
      </c>
      <c r="BN56" s="8">
        <f t="shared" si="23"/>
        <v>26.99</v>
      </c>
      <c r="BO56" s="8">
        <f t="shared" si="24"/>
        <v>26.99</v>
      </c>
      <c r="BP56" s="139">
        <f t="shared" si="25"/>
        <v>-1.0399999999999991</v>
      </c>
      <c r="BQ56" s="139">
        <f t="shared" si="26"/>
        <v>-1.0399999999999991</v>
      </c>
    </row>
    <row r="57" spans="1:69">
      <c r="A57" s="8" t="s">
        <v>99</v>
      </c>
      <c r="B57" s="15">
        <f>'[3]09'!B59</f>
        <v>320</v>
      </c>
      <c r="C57" s="16">
        <f>'[3]09'!C59</f>
        <v>0</v>
      </c>
      <c r="D57" s="16">
        <f>'[3]09'!D59</f>
        <v>0</v>
      </c>
      <c r="E57" s="16">
        <f>'[3]09'!E59</f>
        <v>0</v>
      </c>
      <c r="F57" s="16">
        <f>'[3]09'!F59</f>
        <v>1010</v>
      </c>
      <c r="G57" s="16">
        <f>'[3]09'!G59</f>
        <v>0</v>
      </c>
      <c r="H57" s="17">
        <f t="shared" si="27"/>
        <v>1330</v>
      </c>
      <c r="I57" s="15">
        <f>'[3]09'!J59</f>
        <v>270</v>
      </c>
      <c r="J57" s="16">
        <f>'[3]09'!K59</f>
        <v>0</v>
      </c>
      <c r="K57" s="16">
        <f>'[3]09'!L59</f>
        <v>0</v>
      </c>
      <c r="L57" s="16">
        <f>'[3]09'!M59</f>
        <v>0</v>
      </c>
      <c r="M57" s="16">
        <f>'[3]09'!N59</f>
        <v>0</v>
      </c>
      <c r="N57" s="16">
        <f>'[3]09'!O59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26.99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26.99</v>
      </c>
      <c r="AE57" s="8">
        <f t="shared" si="11"/>
        <v>26.99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26.99</v>
      </c>
      <c r="AL57" s="8">
        <f t="shared" si="31"/>
        <v>216.01999999999998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216.01999999999998</v>
      </c>
      <c r="AT57" s="8">
        <v>25.95</v>
      </c>
      <c r="AU57" s="8">
        <v>25.95</v>
      </c>
      <c r="AW57" s="198">
        <v>26.99</v>
      </c>
      <c r="AX57" s="198">
        <v>0</v>
      </c>
      <c r="AY57" s="198">
        <v>0</v>
      </c>
      <c r="AZ57" s="198">
        <v>0</v>
      </c>
      <c r="BA57" s="198">
        <v>0</v>
      </c>
      <c r="BB57" s="198">
        <v>0</v>
      </c>
      <c r="BC57" s="8">
        <f t="shared" si="19"/>
        <v>26.99</v>
      </c>
      <c r="BD57" s="198">
        <v>26.99</v>
      </c>
      <c r="BE57" s="198">
        <v>0</v>
      </c>
      <c r="BF57" s="198">
        <v>0</v>
      </c>
      <c r="BG57" s="198">
        <v>0</v>
      </c>
      <c r="BH57" s="198">
        <v>0</v>
      </c>
      <c r="BI57" s="198">
        <v>0</v>
      </c>
      <c r="BJ57" s="8">
        <f t="shared" si="20"/>
        <v>26.99</v>
      </c>
      <c r="BL57" s="8">
        <f t="shared" si="21"/>
        <v>25.95</v>
      </c>
      <c r="BM57" s="8">
        <f t="shared" si="22"/>
        <v>25.95</v>
      </c>
      <c r="BN57" s="8">
        <f t="shared" si="23"/>
        <v>26.99</v>
      </c>
      <c r="BO57" s="8">
        <f t="shared" si="24"/>
        <v>26.99</v>
      </c>
      <c r="BP57" s="139">
        <f t="shared" si="25"/>
        <v>-1.0399999999999991</v>
      </c>
      <c r="BQ57" s="139">
        <f t="shared" si="26"/>
        <v>-1.0399999999999991</v>
      </c>
    </row>
    <row r="58" spans="1:69">
      <c r="A58" s="8" t="s">
        <v>100</v>
      </c>
      <c r="B58" s="15">
        <f>'[3]09'!B60</f>
        <v>320</v>
      </c>
      <c r="C58" s="16">
        <f>'[3]09'!C60</f>
        <v>0</v>
      </c>
      <c r="D58" s="16">
        <f>'[3]09'!D60</f>
        <v>0</v>
      </c>
      <c r="E58" s="16">
        <f>'[3]09'!E60</f>
        <v>0</v>
      </c>
      <c r="F58" s="16">
        <f>'[3]09'!F60</f>
        <v>1010</v>
      </c>
      <c r="G58" s="16">
        <f>'[3]09'!G60</f>
        <v>0</v>
      </c>
      <c r="H58" s="17">
        <f t="shared" si="27"/>
        <v>1330</v>
      </c>
      <c r="I58" s="15">
        <f>'[3]09'!J60</f>
        <v>270</v>
      </c>
      <c r="J58" s="16">
        <f>'[3]09'!K60</f>
        <v>0</v>
      </c>
      <c r="K58" s="16">
        <f>'[3]09'!L60</f>
        <v>0</v>
      </c>
      <c r="L58" s="16">
        <f>'[3]09'!M60</f>
        <v>0</v>
      </c>
      <c r="M58" s="16">
        <f>'[3]09'!N60</f>
        <v>0</v>
      </c>
      <c r="N58" s="16">
        <f>'[3]09'!O60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26.99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26.99</v>
      </c>
      <c r="AE58" s="8">
        <f t="shared" si="11"/>
        <v>26.99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26.99</v>
      </c>
      <c r="AL58" s="8">
        <f t="shared" si="31"/>
        <v>216.01999999999998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216.01999999999998</v>
      </c>
      <c r="AT58" s="8">
        <v>25.95</v>
      </c>
      <c r="AU58" s="8">
        <v>25.95</v>
      </c>
      <c r="AW58" s="198">
        <v>26.99</v>
      </c>
      <c r="AX58" s="198">
        <v>0</v>
      </c>
      <c r="AY58" s="198">
        <v>0</v>
      </c>
      <c r="AZ58" s="198">
        <v>0</v>
      </c>
      <c r="BA58" s="198">
        <v>0</v>
      </c>
      <c r="BB58" s="198">
        <v>0</v>
      </c>
      <c r="BC58" s="8">
        <f t="shared" si="19"/>
        <v>26.99</v>
      </c>
      <c r="BD58" s="198">
        <v>26.99</v>
      </c>
      <c r="BE58" s="198">
        <v>0</v>
      </c>
      <c r="BF58" s="198">
        <v>0</v>
      </c>
      <c r="BG58" s="198">
        <v>0</v>
      </c>
      <c r="BH58" s="198">
        <v>0</v>
      </c>
      <c r="BI58" s="198">
        <v>0</v>
      </c>
      <c r="BJ58" s="8">
        <f t="shared" si="20"/>
        <v>26.99</v>
      </c>
      <c r="BL58" s="8">
        <f t="shared" si="21"/>
        <v>25.95</v>
      </c>
      <c r="BM58" s="8">
        <f t="shared" si="22"/>
        <v>25.95</v>
      </c>
      <c r="BN58" s="8">
        <f t="shared" si="23"/>
        <v>26.99</v>
      </c>
      <c r="BO58" s="8">
        <f t="shared" si="24"/>
        <v>26.99</v>
      </c>
      <c r="BP58" s="139">
        <f t="shared" si="25"/>
        <v>-1.0399999999999991</v>
      </c>
      <c r="BQ58" s="139">
        <f t="shared" si="26"/>
        <v>-1.0399999999999991</v>
      </c>
    </row>
    <row r="59" spans="1:69">
      <c r="A59" s="8" t="s">
        <v>101</v>
      </c>
      <c r="B59" s="15">
        <f>'[3]09'!B61</f>
        <v>320</v>
      </c>
      <c r="C59" s="16">
        <f>'[3]09'!C61</f>
        <v>0</v>
      </c>
      <c r="D59" s="16">
        <f>'[3]09'!D61</f>
        <v>0</v>
      </c>
      <c r="E59" s="16">
        <f>'[3]09'!E61</f>
        <v>0</v>
      </c>
      <c r="F59" s="16">
        <f>'[3]09'!F61</f>
        <v>1010</v>
      </c>
      <c r="G59" s="16">
        <f>'[3]09'!G61</f>
        <v>0</v>
      </c>
      <c r="H59" s="17">
        <f t="shared" si="27"/>
        <v>1330</v>
      </c>
      <c r="I59" s="15">
        <f>'[3]09'!J61</f>
        <v>270</v>
      </c>
      <c r="J59" s="16">
        <f>'[3]09'!K61</f>
        <v>0</v>
      </c>
      <c r="K59" s="16">
        <f>'[3]09'!L61</f>
        <v>0</v>
      </c>
      <c r="L59" s="16">
        <f>'[3]09'!M61</f>
        <v>0</v>
      </c>
      <c r="M59" s="16">
        <f>'[3]09'!N61</f>
        <v>0</v>
      </c>
      <c r="N59" s="16">
        <f>'[3]09'!O61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26.99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26.99</v>
      </c>
      <c r="AE59" s="8">
        <f t="shared" si="11"/>
        <v>26.99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26.99</v>
      </c>
      <c r="AL59" s="8">
        <f t="shared" si="31"/>
        <v>216.01999999999998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216.01999999999998</v>
      </c>
      <c r="AT59" s="8">
        <v>25.95</v>
      </c>
      <c r="AU59" s="8">
        <v>25.95</v>
      </c>
      <c r="AW59" s="198">
        <v>26.99</v>
      </c>
      <c r="AX59" s="198">
        <v>0</v>
      </c>
      <c r="AY59" s="198">
        <v>0</v>
      </c>
      <c r="AZ59" s="198">
        <v>0</v>
      </c>
      <c r="BA59" s="198">
        <v>0</v>
      </c>
      <c r="BB59" s="198">
        <v>0</v>
      </c>
      <c r="BC59" s="8">
        <f t="shared" si="19"/>
        <v>26.99</v>
      </c>
      <c r="BD59" s="198">
        <v>26.99</v>
      </c>
      <c r="BE59" s="198">
        <v>0</v>
      </c>
      <c r="BF59" s="198">
        <v>0</v>
      </c>
      <c r="BG59" s="198">
        <v>0</v>
      </c>
      <c r="BH59" s="198">
        <v>0</v>
      </c>
      <c r="BI59" s="198">
        <v>0</v>
      </c>
      <c r="BJ59" s="8">
        <f t="shared" si="20"/>
        <v>26.99</v>
      </c>
      <c r="BL59" s="8">
        <f t="shared" si="21"/>
        <v>25.95</v>
      </c>
      <c r="BM59" s="8">
        <f t="shared" si="22"/>
        <v>25.95</v>
      </c>
      <c r="BN59" s="8">
        <f t="shared" si="23"/>
        <v>26.99</v>
      </c>
      <c r="BO59" s="8">
        <f t="shared" si="24"/>
        <v>26.99</v>
      </c>
      <c r="BP59" s="139">
        <f t="shared" si="25"/>
        <v>-1.0399999999999991</v>
      </c>
      <c r="BQ59" s="139">
        <f t="shared" si="26"/>
        <v>-1.0399999999999991</v>
      </c>
    </row>
    <row r="60" spans="1:69">
      <c r="A60" s="8" t="s">
        <v>102</v>
      </c>
      <c r="B60" s="15">
        <f>'[3]09'!B62</f>
        <v>320</v>
      </c>
      <c r="C60" s="16">
        <f>'[3]09'!C62</f>
        <v>0</v>
      </c>
      <c r="D60" s="16">
        <f>'[3]09'!D62</f>
        <v>0</v>
      </c>
      <c r="E60" s="16">
        <f>'[3]09'!E62</f>
        <v>0</v>
      </c>
      <c r="F60" s="16">
        <f>'[3]09'!F62</f>
        <v>1010</v>
      </c>
      <c r="G60" s="16">
        <f>'[3]09'!G62</f>
        <v>0</v>
      </c>
      <c r="H60" s="17">
        <f t="shared" si="27"/>
        <v>1330</v>
      </c>
      <c r="I60" s="15">
        <f>'[3]09'!J62</f>
        <v>270</v>
      </c>
      <c r="J60" s="16">
        <f>'[3]09'!K62</f>
        <v>0</v>
      </c>
      <c r="K60" s="16">
        <f>'[3]09'!L62</f>
        <v>0</v>
      </c>
      <c r="L60" s="16">
        <f>'[3]09'!M62</f>
        <v>0</v>
      </c>
      <c r="M60" s="16">
        <f>'[3]09'!N62</f>
        <v>0</v>
      </c>
      <c r="N60" s="16">
        <f>'[3]09'!O62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26.99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26.99</v>
      </c>
      <c r="AE60" s="8">
        <f t="shared" si="11"/>
        <v>26.99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26.99</v>
      </c>
      <c r="AL60" s="8">
        <f t="shared" si="31"/>
        <v>216.01999999999998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216.01999999999998</v>
      </c>
      <c r="AT60" s="8">
        <v>25.95</v>
      </c>
      <c r="AU60" s="8">
        <v>25.95</v>
      </c>
      <c r="AW60" s="198">
        <v>26.99</v>
      </c>
      <c r="AX60" s="198">
        <v>0</v>
      </c>
      <c r="AY60" s="198">
        <v>0</v>
      </c>
      <c r="AZ60" s="198">
        <v>0</v>
      </c>
      <c r="BA60" s="198">
        <v>0</v>
      </c>
      <c r="BB60" s="198">
        <v>0</v>
      </c>
      <c r="BC60" s="8">
        <f t="shared" si="19"/>
        <v>26.99</v>
      </c>
      <c r="BD60" s="198">
        <v>26.99</v>
      </c>
      <c r="BE60" s="198">
        <v>0</v>
      </c>
      <c r="BF60" s="198">
        <v>0</v>
      </c>
      <c r="BG60" s="198">
        <v>0</v>
      </c>
      <c r="BH60" s="198">
        <v>0</v>
      </c>
      <c r="BI60" s="198">
        <v>0</v>
      </c>
      <c r="BJ60" s="8">
        <f t="shared" si="20"/>
        <v>26.99</v>
      </c>
      <c r="BL60" s="8">
        <f t="shared" si="21"/>
        <v>25.95</v>
      </c>
      <c r="BM60" s="8">
        <f t="shared" si="22"/>
        <v>25.95</v>
      </c>
      <c r="BN60" s="8">
        <f t="shared" si="23"/>
        <v>26.99</v>
      </c>
      <c r="BO60" s="8">
        <f t="shared" si="24"/>
        <v>26.99</v>
      </c>
      <c r="BP60" s="139">
        <f t="shared" si="25"/>
        <v>-1.0399999999999991</v>
      </c>
      <c r="BQ60" s="139">
        <f t="shared" si="26"/>
        <v>-1.0399999999999991</v>
      </c>
    </row>
    <row r="61" spans="1:69">
      <c r="A61" s="8" t="s">
        <v>103</v>
      </c>
      <c r="B61" s="15">
        <f>'[3]09'!B63</f>
        <v>320</v>
      </c>
      <c r="C61" s="16">
        <f>'[3]09'!C63</f>
        <v>0</v>
      </c>
      <c r="D61" s="16">
        <f>'[3]09'!D63</f>
        <v>0</v>
      </c>
      <c r="E61" s="16">
        <f>'[3]09'!E63</f>
        <v>0</v>
      </c>
      <c r="F61" s="16">
        <f>'[3]09'!F63</f>
        <v>1010</v>
      </c>
      <c r="G61" s="16">
        <f>'[3]09'!G63</f>
        <v>0</v>
      </c>
      <c r="H61" s="17">
        <f t="shared" si="27"/>
        <v>1330</v>
      </c>
      <c r="I61" s="15">
        <f>'[3]09'!J63</f>
        <v>270</v>
      </c>
      <c r="J61" s="16">
        <f>'[3]09'!K63</f>
        <v>0</v>
      </c>
      <c r="K61" s="16">
        <f>'[3]09'!L63</f>
        <v>0</v>
      </c>
      <c r="L61" s="16">
        <f>'[3]09'!M63</f>
        <v>0</v>
      </c>
      <c r="M61" s="16">
        <f>'[3]09'!N63</f>
        <v>0</v>
      </c>
      <c r="N61" s="16">
        <f>'[3]09'!O63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26.99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26.99</v>
      </c>
      <c r="AE61" s="8">
        <f t="shared" si="11"/>
        <v>26.99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26.99</v>
      </c>
      <c r="AL61" s="8">
        <f t="shared" si="31"/>
        <v>216.01999999999998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216.01999999999998</v>
      </c>
      <c r="AT61" s="8">
        <v>25.95</v>
      </c>
      <c r="AU61" s="8">
        <v>25.95</v>
      </c>
      <c r="AW61" s="198">
        <v>26.99</v>
      </c>
      <c r="AX61" s="198">
        <v>0</v>
      </c>
      <c r="AY61" s="198">
        <v>0</v>
      </c>
      <c r="AZ61" s="198">
        <v>0</v>
      </c>
      <c r="BA61" s="198">
        <v>0</v>
      </c>
      <c r="BB61" s="198">
        <v>0</v>
      </c>
      <c r="BC61" s="8">
        <f t="shared" si="19"/>
        <v>26.99</v>
      </c>
      <c r="BD61" s="198">
        <v>26.99</v>
      </c>
      <c r="BE61" s="198">
        <v>0</v>
      </c>
      <c r="BF61" s="198">
        <v>0</v>
      </c>
      <c r="BG61" s="198">
        <v>0</v>
      </c>
      <c r="BH61" s="198">
        <v>0</v>
      </c>
      <c r="BI61" s="198">
        <v>0</v>
      </c>
      <c r="BJ61" s="8">
        <f t="shared" si="20"/>
        <v>26.99</v>
      </c>
      <c r="BL61" s="8">
        <f t="shared" si="21"/>
        <v>25.95</v>
      </c>
      <c r="BM61" s="8">
        <f t="shared" si="22"/>
        <v>25.95</v>
      </c>
      <c r="BN61" s="8">
        <f t="shared" si="23"/>
        <v>26.99</v>
      </c>
      <c r="BO61" s="8">
        <f t="shared" si="24"/>
        <v>26.99</v>
      </c>
      <c r="BP61" s="139">
        <f t="shared" si="25"/>
        <v>-1.0399999999999991</v>
      </c>
      <c r="BQ61" s="139">
        <f t="shared" si="26"/>
        <v>-1.0399999999999991</v>
      </c>
    </row>
    <row r="62" spans="1:69">
      <c r="A62" s="8" t="s">
        <v>104</v>
      </c>
      <c r="B62" s="15">
        <f>'[3]09'!B64</f>
        <v>320</v>
      </c>
      <c r="C62" s="16">
        <f>'[3]09'!C64</f>
        <v>0</v>
      </c>
      <c r="D62" s="16">
        <f>'[3]09'!D64</f>
        <v>0</v>
      </c>
      <c r="E62" s="16">
        <f>'[3]09'!E64</f>
        <v>0</v>
      </c>
      <c r="F62" s="16">
        <f>'[3]09'!F64</f>
        <v>1010</v>
      </c>
      <c r="G62" s="16">
        <f>'[3]09'!G64</f>
        <v>0</v>
      </c>
      <c r="H62" s="17">
        <f t="shared" si="27"/>
        <v>1330</v>
      </c>
      <c r="I62" s="15">
        <f>'[3]09'!J64</f>
        <v>270</v>
      </c>
      <c r="J62" s="16">
        <f>'[3]09'!K64</f>
        <v>0</v>
      </c>
      <c r="K62" s="16">
        <f>'[3]09'!L64</f>
        <v>0</v>
      </c>
      <c r="L62" s="16">
        <f>'[3]09'!M64</f>
        <v>0</v>
      </c>
      <c r="M62" s="16">
        <f>'[3]09'!N64</f>
        <v>0</v>
      </c>
      <c r="N62" s="16">
        <f>'[3]09'!O64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26.99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26.99</v>
      </c>
      <c r="AE62" s="8">
        <f t="shared" si="11"/>
        <v>26.99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26.99</v>
      </c>
      <c r="AL62" s="8">
        <f t="shared" ref="AL62:AN98" si="35">Q62-X62-AE62</f>
        <v>216.01999999999998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216.01999999999998</v>
      </c>
      <c r="AT62" s="8">
        <v>25.95</v>
      </c>
      <c r="AU62" s="8">
        <v>25.95</v>
      </c>
      <c r="AW62" s="198">
        <v>26.99</v>
      </c>
      <c r="AX62" s="198">
        <v>0</v>
      </c>
      <c r="AY62" s="198">
        <v>0</v>
      </c>
      <c r="AZ62" s="198">
        <v>0</v>
      </c>
      <c r="BA62" s="198">
        <v>0</v>
      </c>
      <c r="BB62" s="198">
        <v>0</v>
      </c>
      <c r="BC62" s="8">
        <f t="shared" si="19"/>
        <v>26.99</v>
      </c>
      <c r="BD62" s="198">
        <v>26.99</v>
      </c>
      <c r="BE62" s="198">
        <v>0</v>
      </c>
      <c r="BF62" s="198">
        <v>0</v>
      </c>
      <c r="BG62" s="198">
        <v>0</v>
      </c>
      <c r="BH62" s="198">
        <v>0</v>
      </c>
      <c r="BI62" s="198">
        <v>0</v>
      </c>
      <c r="BJ62" s="8">
        <f t="shared" si="20"/>
        <v>26.99</v>
      </c>
      <c r="BL62" s="8">
        <f t="shared" si="21"/>
        <v>25.95</v>
      </c>
      <c r="BM62" s="8">
        <f t="shared" si="22"/>
        <v>25.95</v>
      </c>
      <c r="BN62" s="8">
        <f t="shared" si="23"/>
        <v>26.99</v>
      </c>
      <c r="BO62" s="8">
        <f t="shared" si="24"/>
        <v>26.99</v>
      </c>
      <c r="BP62" s="139">
        <f t="shared" si="25"/>
        <v>-1.0399999999999991</v>
      </c>
      <c r="BQ62" s="139">
        <f t="shared" si="26"/>
        <v>-1.0399999999999991</v>
      </c>
    </row>
    <row r="63" spans="1:69">
      <c r="A63" s="8" t="s">
        <v>105</v>
      </c>
      <c r="B63" s="15">
        <f>'[3]09'!B65</f>
        <v>320</v>
      </c>
      <c r="C63" s="16">
        <f>'[3]09'!C65</f>
        <v>0</v>
      </c>
      <c r="D63" s="16">
        <f>'[3]09'!D65</f>
        <v>0</v>
      </c>
      <c r="E63" s="16">
        <f>'[3]09'!E65</f>
        <v>0</v>
      </c>
      <c r="F63" s="16">
        <f>'[3]09'!F65</f>
        <v>1010</v>
      </c>
      <c r="G63" s="16">
        <f>'[3]09'!G65</f>
        <v>0</v>
      </c>
      <c r="H63" s="17">
        <f t="shared" si="27"/>
        <v>1330</v>
      </c>
      <c r="I63" s="15">
        <f>'[3]09'!J65</f>
        <v>270</v>
      </c>
      <c r="J63" s="16">
        <f>'[3]09'!K65</f>
        <v>0</v>
      </c>
      <c r="K63" s="16">
        <f>'[3]09'!L65</f>
        <v>0</v>
      </c>
      <c r="L63" s="16">
        <f>'[3]09'!M65</f>
        <v>0</v>
      </c>
      <c r="M63" s="16">
        <f>'[3]09'!N65</f>
        <v>0</v>
      </c>
      <c r="N63" s="16">
        <f>'[3]09'!O65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26.99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26.99</v>
      </c>
      <c r="AE63" s="8">
        <f t="shared" si="11"/>
        <v>26.99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26.99</v>
      </c>
      <c r="AL63" s="8">
        <f t="shared" si="35"/>
        <v>216.01999999999998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216.01999999999998</v>
      </c>
      <c r="AT63" s="8">
        <v>25.95</v>
      </c>
      <c r="AU63" s="8">
        <v>25.95</v>
      </c>
      <c r="AW63" s="198">
        <v>26.99</v>
      </c>
      <c r="AX63" s="198">
        <v>0</v>
      </c>
      <c r="AY63" s="198">
        <v>0</v>
      </c>
      <c r="AZ63" s="198">
        <v>0</v>
      </c>
      <c r="BA63" s="198">
        <v>0</v>
      </c>
      <c r="BB63" s="198">
        <v>0</v>
      </c>
      <c r="BC63" s="8">
        <f t="shared" si="19"/>
        <v>26.99</v>
      </c>
      <c r="BD63" s="198">
        <v>26.99</v>
      </c>
      <c r="BE63" s="198">
        <v>0</v>
      </c>
      <c r="BF63" s="198">
        <v>0</v>
      </c>
      <c r="BG63" s="198">
        <v>0</v>
      </c>
      <c r="BH63" s="198">
        <v>0</v>
      </c>
      <c r="BI63" s="198">
        <v>0</v>
      </c>
      <c r="BJ63" s="8">
        <f t="shared" si="20"/>
        <v>26.99</v>
      </c>
      <c r="BL63" s="8">
        <f t="shared" si="21"/>
        <v>25.95</v>
      </c>
      <c r="BM63" s="8">
        <f t="shared" si="22"/>
        <v>25.95</v>
      </c>
      <c r="BN63" s="8">
        <f t="shared" si="23"/>
        <v>26.99</v>
      </c>
      <c r="BO63" s="8">
        <f t="shared" si="24"/>
        <v>26.99</v>
      </c>
      <c r="BP63" s="139">
        <f t="shared" si="25"/>
        <v>-1.0399999999999991</v>
      </c>
      <c r="BQ63" s="139">
        <f t="shared" si="26"/>
        <v>-1.0399999999999991</v>
      </c>
    </row>
    <row r="64" spans="1:69">
      <c r="A64" s="8" t="s">
        <v>106</v>
      </c>
      <c r="B64" s="15">
        <f>'[3]09'!B66</f>
        <v>320</v>
      </c>
      <c r="C64" s="16">
        <f>'[3]09'!C66</f>
        <v>0</v>
      </c>
      <c r="D64" s="16">
        <f>'[3]09'!D66</f>
        <v>0</v>
      </c>
      <c r="E64" s="16">
        <f>'[3]09'!E66</f>
        <v>0</v>
      </c>
      <c r="F64" s="16">
        <f>'[3]09'!F66</f>
        <v>1010</v>
      </c>
      <c r="G64" s="16">
        <f>'[3]09'!G66</f>
        <v>0</v>
      </c>
      <c r="H64" s="17">
        <f t="shared" si="27"/>
        <v>1330</v>
      </c>
      <c r="I64" s="15">
        <f>'[3]09'!J66</f>
        <v>270</v>
      </c>
      <c r="J64" s="16">
        <f>'[3]09'!K66</f>
        <v>0</v>
      </c>
      <c r="K64" s="16">
        <f>'[3]09'!L66</f>
        <v>0</v>
      </c>
      <c r="L64" s="16">
        <f>'[3]09'!M66</f>
        <v>0</v>
      </c>
      <c r="M64" s="16">
        <f>'[3]09'!N66</f>
        <v>0</v>
      </c>
      <c r="N64" s="16">
        <f>'[3]09'!O66</f>
        <v>0</v>
      </c>
      <c r="O64" s="17">
        <f t="shared" si="28"/>
        <v>270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26.99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26.99</v>
      </c>
      <c r="AE64" s="8">
        <f t="shared" si="11"/>
        <v>26.99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26.99</v>
      </c>
      <c r="AL64" s="8">
        <f t="shared" si="35"/>
        <v>216.01999999999998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216.01999999999998</v>
      </c>
      <c r="AT64" s="8">
        <v>25.95</v>
      </c>
      <c r="AU64" s="8">
        <v>25.95</v>
      </c>
      <c r="AW64" s="198">
        <v>26.99</v>
      </c>
      <c r="AX64" s="198">
        <v>0</v>
      </c>
      <c r="AY64" s="198">
        <v>0</v>
      </c>
      <c r="AZ64" s="198">
        <v>0</v>
      </c>
      <c r="BA64" s="198">
        <v>0</v>
      </c>
      <c r="BB64" s="198">
        <v>0</v>
      </c>
      <c r="BC64" s="8">
        <f t="shared" si="19"/>
        <v>26.99</v>
      </c>
      <c r="BD64" s="198">
        <v>26.99</v>
      </c>
      <c r="BE64" s="198">
        <v>0</v>
      </c>
      <c r="BF64" s="198">
        <v>0</v>
      </c>
      <c r="BG64" s="198">
        <v>0</v>
      </c>
      <c r="BH64" s="198">
        <v>0</v>
      </c>
      <c r="BI64" s="198">
        <v>0</v>
      </c>
      <c r="BJ64" s="8">
        <f t="shared" si="20"/>
        <v>26.99</v>
      </c>
      <c r="BL64" s="8">
        <f t="shared" si="21"/>
        <v>25.95</v>
      </c>
      <c r="BM64" s="8">
        <f t="shared" si="22"/>
        <v>25.95</v>
      </c>
      <c r="BN64" s="8">
        <f t="shared" si="23"/>
        <v>26.99</v>
      </c>
      <c r="BO64" s="8">
        <f t="shared" si="24"/>
        <v>26.99</v>
      </c>
      <c r="BP64" s="139">
        <f t="shared" si="25"/>
        <v>-1.0399999999999991</v>
      </c>
      <c r="BQ64" s="139">
        <f t="shared" si="26"/>
        <v>-1.0399999999999991</v>
      </c>
    </row>
    <row r="65" spans="1:69">
      <c r="A65" s="8" t="s">
        <v>107</v>
      </c>
      <c r="B65" s="15">
        <f>'[3]09'!B67</f>
        <v>320</v>
      </c>
      <c r="C65" s="16">
        <f>'[3]09'!C67</f>
        <v>0</v>
      </c>
      <c r="D65" s="16">
        <f>'[3]09'!D67</f>
        <v>0</v>
      </c>
      <c r="E65" s="16">
        <f>'[3]09'!E67</f>
        <v>0</v>
      </c>
      <c r="F65" s="16">
        <f>'[3]09'!F67</f>
        <v>1010</v>
      </c>
      <c r="G65" s="16">
        <f>'[3]09'!G67</f>
        <v>0</v>
      </c>
      <c r="H65" s="17">
        <f t="shared" si="27"/>
        <v>1330</v>
      </c>
      <c r="I65" s="15">
        <f>'[3]09'!J67</f>
        <v>270</v>
      </c>
      <c r="J65" s="16">
        <f>'[3]09'!K67</f>
        <v>0</v>
      </c>
      <c r="K65" s="16">
        <f>'[3]09'!L67</f>
        <v>0</v>
      </c>
      <c r="L65" s="16">
        <f>'[3]09'!M67</f>
        <v>0</v>
      </c>
      <c r="M65" s="16">
        <f>'[3]09'!N67</f>
        <v>0</v>
      </c>
      <c r="N65" s="16">
        <f>'[3]09'!O67</f>
        <v>0</v>
      </c>
      <c r="O65" s="17">
        <f t="shared" si="28"/>
        <v>270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270</v>
      </c>
      <c r="X65" s="8">
        <f t="shared" si="4"/>
        <v>26.99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26.99</v>
      </c>
      <c r="AE65" s="8">
        <f t="shared" si="11"/>
        <v>26.99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26.99</v>
      </c>
      <c r="AL65" s="8">
        <f t="shared" si="35"/>
        <v>216.01999999999998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216.01999999999998</v>
      </c>
      <c r="AT65" s="8">
        <v>25.95</v>
      </c>
      <c r="AU65" s="8">
        <v>25.95</v>
      </c>
      <c r="AW65" s="198">
        <v>26.99</v>
      </c>
      <c r="AX65" s="198">
        <v>0</v>
      </c>
      <c r="AY65" s="198">
        <v>0</v>
      </c>
      <c r="AZ65" s="198">
        <v>0</v>
      </c>
      <c r="BA65" s="198">
        <v>0</v>
      </c>
      <c r="BB65" s="198">
        <v>0</v>
      </c>
      <c r="BC65" s="8">
        <f t="shared" si="19"/>
        <v>26.99</v>
      </c>
      <c r="BD65" s="198">
        <v>26.99</v>
      </c>
      <c r="BE65" s="198">
        <v>0</v>
      </c>
      <c r="BF65" s="198">
        <v>0</v>
      </c>
      <c r="BG65" s="198">
        <v>0</v>
      </c>
      <c r="BH65" s="198">
        <v>0</v>
      </c>
      <c r="BI65" s="198">
        <v>0</v>
      </c>
      <c r="BJ65" s="8">
        <f t="shared" si="20"/>
        <v>26.99</v>
      </c>
      <c r="BL65" s="8">
        <f t="shared" si="21"/>
        <v>25.95</v>
      </c>
      <c r="BM65" s="8">
        <f t="shared" si="22"/>
        <v>25.95</v>
      </c>
      <c r="BN65" s="8">
        <f t="shared" si="23"/>
        <v>26.99</v>
      </c>
      <c r="BO65" s="8">
        <f t="shared" si="24"/>
        <v>26.99</v>
      </c>
      <c r="BP65" s="139">
        <f t="shared" si="25"/>
        <v>-1.0399999999999991</v>
      </c>
      <c r="BQ65" s="139">
        <f t="shared" si="26"/>
        <v>-1.0399999999999991</v>
      </c>
    </row>
    <row r="66" spans="1:69">
      <c r="A66" s="8" t="s">
        <v>108</v>
      </c>
      <c r="B66" s="15">
        <f>'[3]09'!B68</f>
        <v>320</v>
      </c>
      <c r="C66" s="16">
        <f>'[3]09'!C68</f>
        <v>0</v>
      </c>
      <c r="D66" s="16">
        <f>'[3]09'!D68</f>
        <v>0</v>
      </c>
      <c r="E66" s="16">
        <f>'[3]09'!E68</f>
        <v>0</v>
      </c>
      <c r="F66" s="16">
        <f>'[3]09'!F68</f>
        <v>1010</v>
      </c>
      <c r="G66" s="16">
        <f>'[3]09'!G68</f>
        <v>0</v>
      </c>
      <c r="H66" s="17">
        <f t="shared" si="27"/>
        <v>1330</v>
      </c>
      <c r="I66" s="15">
        <f>'[3]09'!J68</f>
        <v>270</v>
      </c>
      <c r="J66" s="16">
        <f>'[3]09'!K68</f>
        <v>0</v>
      </c>
      <c r="K66" s="16">
        <f>'[3]09'!L68</f>
        <v>0</v>
      </c>
      <c r="L66" s="16">
        <f>'[3]09'!M68</f>
        <v>0</v>
      </c>
      <c r="M66" s="16">
        <f>'[3]09'!N68</f>
        <v>0</v>
      </c>
      <c r="N66" s="16">
        <f>'[3]09'!O68</f>
        <v>0</v>
      </c>
      <c r="O66" s="17">
        <f t="shared" si="28"/>
        <v>270</v>
      </c>
      <c r="P66" s="18">
        <f>frq!C66</f>
        <v>1</v>
      </c>
      <c r="Q66" s="15">
        <f t="shared" si="33"/>
        <v>270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270</v>
      </c>
      <c r="X66" s="8">
        <f t="shared" si="4"/>
        <v>26.99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26.99</v>
      </c>
      <c r="AE66" s="8">
        <f t="shared" si="11"/>
        <v>26.99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26.99</v>
      </c>
      <c r="AL66" s="8">
        <f t="shared" si="35"/>
        <v>216.01999999999998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216.01999999999998</v>
      </c>
      <c r="AT66" s="8">
        <v>25.95</v>
      </c>
      <c r="AU66" s="8">
        <v>25.95</v>
      </c>
      <c r="AW66" s="198">
        <v>26.99</v>
      </c>
      <c r="AX66" s="198">
        <v>0</v>
      </c>
      <c r="AY66" s="198">
        <v>0</v>
      </c>
      <c r="AZ66" s="198">
        <v>0</v>
      </c>
      <c r="BA66" s="198">
        <v>0</v>
      </c>
      <c r="BB66" s="198">
        <v>0</v>
      </c>
      <c r="BC66" s="8">
        <f t="shared" si="19"/>
        <v>26.99</v>
      </c>
      <c r="BD66" s="198">
        <v>26.99</v>
      </c>
      <c r="BE66" s="198">
        <v>0</v>
      </c>
      <c r="BF66" s="198">
        <v>0</v>
      </c>
      <c r="BG66" s="198">
        <v>0</v>
      </c>
      <c r="BH66" s="198">
        <v>0</v>
      </c>
      <c r="BI66" s="198">
        <v>0</v>
      </c>
      <c r="BJ66" s="8">
        <f t="shared" si="20"/>
        <v>26.99</v>
      </c>
      <c r="BL66" s="8">
        <f t="shared" si="21"/>
        <v>25.95</v>
      </c>
      <c r="BM66" s="8">
        <f t="shared" si="22"/>
        <v>25.95</v>
      </c>
      <c r="BN66" s="8">
        <f t="shared" si="23"/>
        <v>26.99</v>
      </c>
      <c r="BO66" s="8">
        <f t="shared" si="24"/>
        <v>26.99</v>
      </c>
      <c r="BP66" s="139">
        <f t="shared" si="25"/>
        <v>-1.0399999999999991</v>
      </c>
      <c r="BQ66" s="139">
        <f t="shared" si="26"/>
        <v>-1.0399999999999991</v>
      </c>
    </row>
    <row r="67" spans="1:69">
      <c r="A67" s="8" t="s">
        <v>109</v>
      </c>
      <c r="B67" s="15">
        <f>'[3]09'!B69</f>
        <v>320</v>
      </c>
      <c r="C67" s="16">
        <f>'[3]09'!C69</f>
        <v>0</v>
      </c>
      <c r="D67" s="16">
        <f>'[3]09'!D69</f>
        <v>0</v>
      </c>
      <c r="E67" s="16">
        <f>'[3]09'!E69</f>
        <v>0</v>
      </c>
      <c r="F67" s="16">
        <f>'[3]09'!F69</f>
        <v>1010</v>
      </c>
      <c r="G67" s="16">
        <f>'[3]09'!G69</f>
        <v>0</v>
      </c>
      <c r="H67" s="17">
        <f t="shared" si="27"/>
        <v>1330</v>
      </c>
      <c r="I67" s="15">
        <f>'[3]09'!J69</f>
        <v>270</v>
      </c>
      <c r="J67" s="16">
        <f>'[3]09'!K69</f>
        <v>0</v>
      </c>
      <c r="K67" s="16">
        <f>'[3]09'!L69</f>
        <v>0</v>
      </c>
      <c r="L67" s="16">
        <f>'[3]09'!M69</f>
        <v>0</v>
      </c>
      <c r="M67" s="16">
        <f>'[3]09'!N69</f>
        <v>0</v>
      </c>
      <c r="N67" s="16">
        <f>'[3]09'!O69</f>
        <v>0</v>
      </c>
      <c r="O67" s="17">
        <f t="shared" si="28"/>
        <v>270</v>
      </c>
      <c r="P67" s="18">
        <f>frq!C67</f>
        <v>1</v>
      </c>
      <c r="Q67" s="15">
        <f t="shared" si="33"/>
        <v>270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270</v>
      </c>
      <c r="X67" s="8">
        <f t="shared" si="4"/>
        <v>24.28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24.28</v>
      </c>
      <c r="AE67" s="8">
        <f t="shared" si="11"/>
        <v>24.28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24.28</v>
      </c>
      <c r="AL67" s="8">
        <f t="shared" si="35"/>
        <v>221.44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221.44</v>
      </c>
      <c r="AT67" s="8">
        <v>23.34</v>
      </c>
      <c r="AU67" s="8">
        <v>23.34</v>
      </c>
      <c r="AW67" s="198">
        <v>24.28</v>
      </c>
      <c r="AX67" s="198">
        <v>0</v>
      </c>
      <c r="AY67" s="198">
        <v>0</v>
      </c>
      <c r="AZ67" s="198">
        <v>0</v>
      </c>
      <c r="BA67" s="198">
        <v>0</v>
      </c>
      <c r="BB67" s="198">
        <v>0</v>
      </c>
      <c r="BC67" s="8">
        <f t="shared" si="19"/>
        <v>24.28</v>
      </c>
      <c r="BD67" s="198">
        <v>24.28</v>
      </c>
      <c r="BE67" s="198">
        <v>0</v>
      </c>
      <c r="BF67" s="198">
        <v>0</v>
      </c>
      <c r="BG67" s="198">
        <v>0</v>
      </c>
      <c r="BH67" s="198">
        <v>0</v>
      </c>
      <c r="BI67" s="198">
        <v>0</v>
      </c>
      <c r="BJ67" s="8">
        <f t="shared" si="20"/>
        <v>24.28</v>
      </c>
      <c r="BL67" s="8">
        <f t="shared" si="21"/>
        <v>23.34</v>
      </c>
      <c r="BM67" s="8">
        <f t="shared" si="22"/>
        <v>23.34</v>
      </c>
      <c r="BN67" s="8">
        <f t="shared" si="23"/>
        <v>24.28</v>
      </c>
      <c r="BO67" s="8">
        <f t="shared" si="24"/>
        <v>24.28</v>
      </c>
      <c r="BP67" s="139">
        <f t="shared" si="25"/>
        <v>-0.94000000000000128</v>
      </c>
      <c r="BQ67" s="139">
        <f t="shared" si="26"/>
        <v>-0.94000000000000128</v>
      </c>
    </row>
    <row r="68" spans="1:69">
      <c r="A68" s="8" t="s">
        <v>110</v>
      </c>
      <c r="B68" s="15">
        <f>'[3]09'!B70</f>
        <v>320</v>
      </c>
      <c r="C68" s="16">
        <f>'[3]09'!C70</f>
        <v>0</v>
      </c>
      <c r="D68" s="16">
        <f>'[3]09'!D70</f>
        <v>0</v>
      </c>
      <c r="E68" s="16">
        <f>'[3]09'!E70</f>
        <v>0</v>
      </c>
      <c r="F68" s="16">
        <f>'[3]09'!F70</f>
        <v>1010</v>
      </c>
      <c r="G68" s="16">
        <f>'[3]09'!G70</f>
        <v>0</v>
      </c>
      <c r="H68" s="17">
        <f t="shared" si="27"/>
        <v>1330</v>
      </c>
      <c r="I68" s="15">
        <f>'[3]09'!J70</f>
        <v>270</v>
      </c>
      <c r="J68" s="16">
        <f>'[3]09'!K70</f>
        <v>0</v>
      </c>
      <c r="K68" s="16">
        <f>'[3]09'!L70</f>
        <v>0</v>
      </c>
      <c r="L68" s="16">
        <f>'[3]09'!M70</f>
        <v>0</v>
      </c>
      <c r="M68" s="16">
        <f>'[3]09'!N70</f>
        <v>0</v>
      </c>
      <c r="N68" s="16">
        <f>'[3]09'!O70</f>
        <v>0</v>
      </c>
      <c r="O68" s="17">
        <f t="shared" si="28"/>
        <v>270</v>
      </c>
      <c r="P68" s="18">
        <f>frq!C68</f>
        <v>1</v>
      </c>
      <c r="Q68" s="15">
        <f t="shared" si="33"/>
        <v>270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270</v>
      </c>
      <c r="X68" s="8">
        <f t="shared" ref="X68:X98" si="36">AW68</f>
        <v>24.28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24.28</v>
      </c>
      <c r="AE68" s="8">
        <f t="shared" ref="AE68:AE98" si="43">BD68</f>
        <v>24.28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24.28</v>
      </c>
      <c r="AL68" s="8">
        <f t="shared" si="35"/>
        <v>221.44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221.44</v>
      </c>
      <c r="AT68" s="8">
        <v>23.34</v>
      </c>
      <c r="AU68" s="8">
        <v>23.34</v>
      </c>
      <c r="AW68" s="198">
        <v>24.28</v>
      </c>
      <c r="AX68" s="198">
        <v>0</v>
      </c>
      <c r="AY68" s="198">
        <v>0</v>
      </c>
      <c r="AZ68" s="198">
        <v>0</v>
      </c>
      <c r="BA68" s="198">
        <v>0</v>
      </c>
      <c r="BB68" s="198">
        <v>0</v>
      </c>
      <c r="BC68" s="8">
        <f t="shared" ref="BC68:BC98" si="51">SUM(AW68:BB68)</f>
        <v>24.28</v>
      </c>
      <c r="BD68" s="198">
        <v>24.28</v>
      </c>
      <c r="BE68" s="198">
        <v>0</v>
      </c>
      <c r="BF68" s="198">
        <v>0</v>
      </c>
      <c r="BG68" s="198">
        <v>0</v>
      </c>
      <c r="BH68" s="198">
        <v>0</v>
      </c>
      <c r="BI68" s="198">
        <v>0</v>
      </c>
      <c r="BJ68" s="8">
        <f t="shared" ref="BJ68:BJ98" si="52">SUM(BD68:BI68)</f>
        <v>24.28</v>
      </c>
      <c r="BL68" s="8">
        <f t="shared" ref="BL68:BL98" si="53">AT68</f>
        <v>23.34</v>
      </c>
      <c r="BM68" s="8">
        <f t="shared" ref="BM68:BM98" si="54">AU68</f>
        <v>23.34</v>
      </c>
      <c r="BN68" s="8">
        <f t="shared" ref="BN68:BN98" si="55">BC68</f>
        <v>24.28</v>
      </c>
      <c r="BO68" s="8">
        <f t="shared" ref="BO68:BO98" si="56">BJ68</f>
        <v>24.28</v>
      </c>
      <c r="BP68" s="139">
        <f t="shared" ref="BP68:BP98" si="57">BL68-BN68</f>
        <v>-0.94000000000000128</v>
      </c>
      <c r="BQ68" s="139">
        <f t="shared" ref="BQ68:BQ98" si="58">BM68-BO68</f>
        <v>-0.94000000000000128</v>
      </c>
    </row>
    <row r="69" spans="1:69">
      <c r="A69" s="8" t="s">
        <v>111</v>
      </c>
      <c r="B69" s="15">
        <f>'[3]09'!B71</f>
        <v>320</v>
      </c>
      <c r="C69" s="16">
        <f>'[3]09'!C71</f>
        <v>0</v>
      </c>
      <c r="D69" s="16">
        <f>'[3]09'!D71</f>
        <v>0</v>
      </c>
      <c r="E69" s="16">
        <f>'[3]09'!E71</f>
        <v>0</v>
      </c>
      <c r="F69" s="16">
        <f>'[3]09'!F71</f>
        <v>1010</v>
      </c>
      <c r="G69" s="16">
        <f>'[3]09'!G71</f>
        <v>0</v>
      </c>
      <c r="H69" s="17">
        <f t="shared" ref="H69:H98" si="59">SUM(B69:G69)</f>
        <v>1330</v>
      </c>
      <c r="I69" s="15">
        <f>'[3]09'!J71</f>
        <v>270</v>
      </c>
      <c r="J69" s="16">
        <f>'[3]09'!K71</f>
        <v>0</v>
      </c>
      <c r="K69" s="16">
        <f>'[3]09'!L71</f>
        <v>0</v>
      </c>
      <c r="L69" s="16">
        <f>'[3]09'!M71</f>
        <v>0</v>
      </c>
      <c r="M69" s="16">
        <f>'[3]09'!N71</f>
        <v>0</v>
      </c>
      <c r="N69" s="16">
        <f>'[3]09'!O71</f>
        <v>0</v>
      </c>
      <c r="O69" s="17">
        <f t="shared" ref="O69:O98" si="60">SUM(I69:N69)</f>
        <v>270</v>
      </c>
      <c r="P69" s="18">
        <f>frq!C69</f>
        <v>1</v>
      </c>
      <c r="Q69" s="15">
        <f t="shared" si="33"/>
        <v>270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270</v>
      </c>
      <c r="X69" s="8">
        <f t="shared" si="36"/>
        <v>15.89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15.89</v>
      </c>
      <c r="AE69" s="8">
        <f t="shared" si="43"/>
        <v>15.89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15.89</v>
      </c>
      <c r="AL69" s="8">
        <f t="shared" si="35"/>
        <v>238.22000000000003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238.22000000000003</v>
      </c>
      <c r="AT69" s="8">
        <v>23.34</v>
      </c>
      <c r="AU69" s="8">
        <v>23.34</v>
      </c>
      <c r="AW69" s="198">
        <v>15.89</v>
      </c>
      <c r="AX69" s="198">
        <v>0</v>
      </c>
      <c r="AY69" s="198">
        <v>0</v>
      </c>
      <c r="AZ69" s="198">
        <v>0</v>
      </c>
      <c r="BA69" s="198">
        <v>0</v>
      </c>
      <c r="BB69" s="198">
        <v>0</v>
      </c>
      <c r="BC69" s="8">
        <f t="shared" si="51"/>
        <v>15.89</v>
      </c>
      <c r="BD69" s="198">
        <v>15.89</v>
      </c>
      <c r="BE69" s="198">
        <v>0</v>
      </c>
      <c r="BF69" s="198">
        <v>0</v>
      </c>
      <c r="BG69" s="198">
        <v>0</v>
      </c>
      <c r="BH69" s="198">
        <v>0</v>
      </c>
      <c r="BI69" s="198">
        <v>0</v>
      </c>
      <c r="BJ69" s="8">
        <f t="shared" si="52"/>
        <v>15.89</v>
      </c>
      <c r="BL69" s="8">
        <f t="shared" si="53"/>
        <v>23.34</v>
      </c>
      <c r="BM69" s="8">
        <f t="shared" si="54"/>
        <v>23.34</v>
      </c>
      <c r="BN69" s="8">
        <f t="shared" si="55"/>
        <v>15.89</v>
      </c>
      <c r="BO69" s="8">
        <f t="shared" si="56"/>
        <v>15.89</v>
      </c>
      <c r="BP69" s="139">
        <f t="shared" si="57"/>
        <v>7.4499999999999993</v>
      </c>
      <c r="BQ69" s="139">
        <f t="shared" si="58"/>
        <v>7.4499999999999993</v>
      </c>
    </row>
    <row r="70" spans="1:69">
      <c r="A70" s="8" t="s">
        <v>112</v>
      </c>
      <c r="B70" s="15">
        <f>'[3]09'!B72</f>
        <v>320</v>
      </c>
      <c r="C70" s="16">
        <f>'[3]09'!C72</f>
        <v>0</v>
      </c>
      <c r="D70" s="16">
        <f>'[3]09'!D72</f>
        <v>0</v>
      </c>
      <c r="E70" s="16">
        <f>'[3]09'!E72</f>
        <v>0</v>
      </c>
      <c r="F70" s="16">
        <f>'[3]09'!F72</f>
        <v>1010</v>
      </c>
      <c r="G70" s="16">
        <f>'[3]09'!G72</f>
        <v>0</v>
      </c>
      <c r="H70" s="17">
        <f t="shared" si="59"/>
        <v>1330</v>
      </c>
      <c r="I70" s="15">
        <f>'[3]09'!J72</f>
        <v>270</v>
      </c>
      <c r="J70" s="16">
        <f>'[3]09'!K72</f>
        <v>0</v>
      </c>
      <c r="K70" s="16">
        <f>'[3]09'!L72</f>
        <v>0</v>
      </c>
      <c r="L70" s="16">
        <f>'[3]09'!M72</f>
        <v>0</v>
      </c>
      <c r="M70" s="16">
        <f>'[3]09'!N72</f>
        <v>0</v>
      </c>
      <c r="N70" s="16">
        <f>'[3]09'!O72</f>
        <v>0</v>
      </c>
      <c r="O70" s="17">
        <f t="shared" si="60"/>
        <v>270</v>
      </c>
      <c r="P70" s="18">
        <f>frq!C70</f>
        <v>1</v>
      </c>
      <c r="Q70" s="15">
        <f t="shared" si="33"/>
        <v>270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270</v>
      </c>
      <c r="X70" s="8">
        <f t="shared" si="36"/>
        <v>15.89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15.89</v>
      </c>
      <c r="AE70" s="8">
        <f t="shared" si="43"/>
        <v>15.89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15.89</v>
      </c>
      <c r="AL70" s="8">
        <f t="shared" si="35"/>
        <v>238.22000000000003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238.22000000000003</v>
      </c>
      <c r="AT70" s="8">
        <v>23.34</v>
      </c>
      <c r="AU70" s="8">
        <v>23.34</v>
      </c>
      <c r="AW70" s="198">
        <v>15.89</v>
      </c>
      <c r="AX70" s="198">
        <v>0</v>
      </c>
      <c r="AY70" s="198">
        <v>0</v>
      </c>
      <c r="AZ70" s="198">
        <v>0</v>
      </c>
      <c r="BA70" s="198">
        <v>0</v>
      </c>
      <c r="BB70" s="198">
        <v>0</v>
      </c>
      <c r="BC70" s="8">
        <f t="shared" si="51"/>
        <v>15.89</v>
      </c>
      <c r="BD70" s="198">
        <v>15.89</v>
      </c>
      <c r="BE70" s="198">
        <v>0</v>
      </c>
      <c r="BF70" s="198">
        <v>0</v>
      </c>
      <c r="BG70" s="198">
        <v>0</v>
      </c>
      <c r="BH70" s="198">
        <v>0</v>
      </c>
      <c r="BI70" s="198">
        <v>0</v>
      </c>
      <c r="BJ70" s="8">
        <f t="shared" si="52"/>
        <v>15.89</v>
      </c>
      <c r="BL70" s="8">
        <f t="shared" si="53"/>
        <v>23.34</v>
      </c>
      <c r="BM70" s="8">
        <f t="shared" si="54"/>
        <v>23.34</v>
      </c>
      <c r="BN70" s="8">
        <f t="shared" si="55"/>
        <v>15.89</v>
      </c>
      <c r="BO70" s="8">
        <f t="shared" si="56"/>
        <v>15.89</v>
      </c>
      <c r="BP70" s="139">
        <f t="shared" si="57"/>
        <v>7.4499999999999993</v>
      </c>
      <c r="BQ70" s="139">
        <f t="shared" si="58"/>
        <v>7.4499999999999993</v>
      </c>
    </row>
    <row r="71" spans="1:69">
      <c r="A71" s="8" t="s">
        <v>113</v>
      </c>
      <c r="B71" s="15">
        <f>'[3]09'!B73</f>
        <v>320</v>
      </c>
      <c r="C71" s="16">
        <f>'[3]09'!C73</f>
        <v>0</v>
      </c>
      <c r="D71" s="16">
        <f>'[3]09'!D73</f>
        <v>0</v>
      </c>
      <c r="E71" s="16">
        <f>'[3]09'!E73</f>
        <v>0</v>
      </c>
      <c r="F71" s="16">
        <f>'[3]09'!F73</f>
        <v>1010</v>
      </c>
      <c r="G71" s="16">
        <f>'[3]09'!G73</f>
        <v>0</v>
      </c>
      <c r="H71" s="17">
        <f t="shared" si="59"/>
        <v>1330</v>
      </c>
      <c r="I71" s="15">
        <f>'[3]09'!J73</f>
        <v>280.22000000000003</v>
      </c>
      <c r="J71" s="16">
        <f>'[3]09'!K73</f>
        <v>0</v>
      </c>
      <c r="K71" s="16">
        <f>'[3]09'!L73</f>
        <v>0</v>
      </c>
      <c r="L71" s="16">
        <f>'[3]09'!M73</f>
        <v>0</v>
      </c>
      <c r="M71" s="16">
        <f>'[3]09'!N73</f>
        <v>0</v>
      </c>
      <c r="N71" s="16">
        <f>'[3]09'!O73</f>
        <v>0</v>
      </c>
      <c r="O71" s="17">
        <f t="shared" si="60"/>
        <v>280.22000000000003</v>
      </c>
      <c r="P71" s="18">
        <f>frq!C71</f>
        <v>1</v>
      </c>
      <c r="Q71" s="15">
        <f t="shared" si="33"/>
        <v>280.22000000000003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280.22000000000003</v>
      </c>
      <c r="X71" s="8">
        <f t="shared" si="36"/>
        <v>0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0</v>
      </c>
      <c r="AE71" s="8">
        <f t="shared" si="43"/>
        <v>32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32</v>
      </c>
      <c r="AL71" s="8">
        <f t="shared" si="35"/>
        <v>248.22000000000003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248.22000000000003</v>
      </c>
      <c r="AT71" s="8">
        <v>0</v>
      </c>
      <c r="AU71" s="8">
        <v>30.76</v>
      </c>
      <c r="AW71" s="198">
        <v>0</v>
      </c>
      <c r="AX71" s="198">
        <v>0</v>
      </c>
      <c r="AY71" s="198">
        <v>0</v>
      </c>
      <c r="AZ71" s="198">
        <v>0</v>
      </c>
      <c r="BA71" s="198">
        <v>0</v>
      </c>
      <c r="BB71" s="198">
        <v>0</v>
      </c>
      <c r="BC71" s="8">
        <f t="shared" si="51"/>
        <v>0</v>
      </c>
      <c r="BD71" s="198">
        <v>32</v>
      </c>
      <c r="BE71" s="198">
        <v>0</v>
      </c>
      <c r="BF71" s="198">
        <v>0</v>
      </c>
      <c r="BG71" s="198">
        <v>0</v>
      </c>
      <c r="BH71" s="198">
        <v>0</v>
      </c>
      <c r="BI71" s="198">
        <v>0</v>
      </c>
      <c r="BJ71" s="8">
        <f t="shared" si="52"/>
        <v>32</v>
      </c>
      <c r="BL71" s="8">
        <f t="shared" si="53"/>
        <v>0</v>
      </c>
      <c r="BM71" s="8">
        <f t="shared" si="54"/>
        <v>30.76</v>
      </c>
      <c r="BN71" s="8">
        <f t="shared" si="55"/>
        <v>0</v>
      </c>
      <c r="BO71" s="8">
        <f t="shared" si="56"/>
        <v>32</v>
      </c>
      <c r="BP71" s="139">
        <f t="shared" si="57"/>
        <v>0</v>
      </c>
      <c r="BQ71" s="139">
        <f t="shared" si="58"/>
        <v>-1.2399999999999984</v>
      </c>
    </row>
    <row r="72" spans="1:69">
      <c r="A72" s="8" t="s">
        <v>114</v>
      </c>
      <c r="B72" s="15">
        <f>'[3]09'!B74</f>
        <v>320</v>
      </c>
      <c r="C72" s="16">
        <f>'[3]09'!C74</f>
        <v>0</v>
      </c>
      <c r="D72" s="16">
        <f>'[3]09'!D74</f>
        <v>0</v>
      </c>
      <c r="E72" s="16">
        <f>'[3]09'!E74</f>
        <v>0</v>
      </c>
      <c r="F72" s="16">
        <f>'[3]09'!F74</f>
        <v>1010</v>
      </c>
      <c r="G72" s="16">
        <f>'[3]09'!G74</f>
        <v>0</v>
      </c>
      <c r="H72" s="17">
        <f t="shared" si="59"/>
        <v>1330</v>
      </c>
      <c r="I72" s="15">
        <f>'[3]09'!J74</f>
        <v>280.22000000000003</v>
      </c>
      <c r="J72" s="16">
        <f>'[3]09'!K74</f>
        <v>0</v>
      </c>
      <c r="K72" s="16">
        <f>'[3]09'!L74</f>
        <v>0</v>
      </c>
      <c r="L72" s="16">
        <f>'[3]09'!M74</f>
        <v>0</v>
      </c>
      <c r="M72" s="16">
        <f>'[3]09'!N74</f>
        <v>0</v>
      </c>
      <c r="N72" s="16">
        <f>'[3]09'!O74</f>
        <v>0</v>
      </c>
      <c r="O72" s="17">
        <f t="shared" si="60"/>
        <v>280.22000000000003</v>
      </c>
      <c r="P72" s="18">
        <f>frq!C72</f>
        <v>1</v>
      </c>
      <c r="Q72" s="15">
        <f t="shared" si="33"/>
        <v>280.22000000000003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280.22000000000003</v>
      </c>
      <c r="X72" s="8">
        <f t="shared" si="36"/>
        <v>0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0</v>
      </c>
      <c r="AE72" s="8">
        <f t="shared" si="43"/>
        <v>32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32</v>
      </c>
      <c r="AL72" s="8">
        <f t="shared" si="35"/>
        <v>248.22000000000003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248.22000000000003</v>
      </c>
      <c r="AT72" s="8">
        <v>0</v>
      </c>
      <c r="AU72" s="8">
        <v>30.76</v>
      </c>
      <c r="AW72" s="198">
        <v>0</v>
      </c>
      <c r="AX72" s="198">
        <v>0</v>
      </c>
      <c r="AY72" s="198">
        <v>0</v>
      </c>
      <c r="AZ72" s="198">
        <v>0</v>
      </c>
      <c r="BA72" s="198">
        <v>0</v>
      </c>
      <c r="BB72" s="198">
        <v>0</v>
      </c>
      <c r="BC72" s="8">
        <f t="shared" si="51"/>
        <v>0</v>
      </c>
      <c r="BD72" s="198">
        <v>32</v>
      </c>
      <c r="BE72" s="198">
        <v>0</v>
      </c>
      <c r="BF72" s="198">
        <v>0</v>
      </c>
      <c r="BG72" s="198">
        <v>0</v>
      </c>
      <c r="BH72" s="198">
        <v>0</v>
      </c>
      <c r="BI72" s="198">
        <v>0</v>
      </c>
      <c r="BJ72" s="8">
        <f t="shared" si="52"/>
        <v>32</v>
      </c>
      <c r="BL72" s="8">
        <f t="shared" si="53"/>
        <v>0</v>
      </c>
      <c r="BM72" s="8">
        <f t="shared" si="54"/>
        <v>30.76</v>
      </c>
      <c r="BN72" s="8">
        <f t="shared" si="55"/>
        <v>0</v>
      </c>
      <c r="BO72" s="8">
        <f t="shared" si="56"/>
        <v>32</v>
      </c>
      <c r="BP72" s="139">
        <f t="shared" si="57"/>
        <v>0</v>
      </c>
      <c r="BQ72" s="139">
        <f t="shared" si="58"/>
        <v>-1.2399999999999984</v>
      </c>
    </row>
    <row r="73" spans="1:69">
      <c r="A73" s="8" t="s">
        <v>115</v>
      </c>
      <c r="B73" s="15">
        <f>'[3]09'!B75</f>
        <v>320</v>
      </c>
      <c r="C73" s="16">
        <f>'[3]09'!C75</f>
        <v>0</v>
      </c>
      <c r="D73" s="16">
        <f>'[3]09'!D75</f>
        <v>0</v>
      </c>
      <c r="E73" s="16">
        <f>'[3]09'!E75</f>
        <v>0</v>
      </c>
      <c r="F73" s="16">
        <f>'[3]09'!F75</f>
        <v>1010</v>
      </c>
      <c r="G73" s="16">
        <f>'[3]09'!G75</f>
        <v>0</v>
      </c>
      <c r="H73" s="17">
        <f t="shared" si="59"/>
        <v>1330</v>
      </c>
      <c r="I73" s="15">
        <f>'[3]09'!J75</f>
        <v>310</v>
      </c>
      <c r="J73" s="16">
        <f>'[3]09'!K75</f>
        <v>0</v>
      </c>
      <c r="K73" s="16">
        <f>'[3]09'!L75</f>
        <v>0</v>
      </c>
      <c r="L73" s="16">
        <f>'[3]09'!M75</f>
        <v>0</v>
      </c>
      <c r="M73" s="16">
        <f>'[3]09'!N75</f>
        <v>0</v>
      </c>
      <c r="N73" s="16">
        <f>'[3]09'!O75</f>
        <v>0</v>
      </c>
      <c r="O73" s="17">
        <f t="shared" si="60"/>
        <v>310</v>
      </c>
      <c r="P73" s="18">
        <f>frq!C73</f>
        <v>1</v>
      </c>
      <c r="Q73" s="15">
        <f t="shared" si="33"/>
        <v>310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310</v>
      </c>
      <c r="X73" s="8">
        <f t="shared" si="36"/>
        <v>0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0</v>
      </c>
      <c r="AE73" s="8">
        <f t="shared" si="43"/>
        <v>31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31</v>
      </c>
      <c r="AL73" s="8">
        <f t="shared" si="35"/>
        <v>279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279</v>
      </c>
      <c r="AT73" s="8">
        <v>0</v>
      </c>
      <c r="AU73" s="8">
        <v>29.8</v>
      </c>
      <c r="AW73" s="198">
        <v>0</v>
      </c>
      <c r="AX73" s="198">
        <v>0</v>
      </c>
      <c r="AY73" s="198">
        <v>0</v>
      </c>
      <c r="AZ73" s="198">
        <v>0</v>
      </c>
      <c r="BA73" s="198">
        <v>0</v>
      </c>
      <c r="BB73" s="198">
        <v>0</v>
      </c>
      <c r="BC73" s="8">
        <f t="shared" si="51"/>
        <v>0</v>
      </c>
      <c r="BD73" s="198">
        <v>31</v>
      </c>
      <c r="BE73" s="198">
        <v>0</v>
      </c>
      <c r="BF73" s="198">
        <v>0</v>
      </c>
      <c r="BG73" s="198">
        <v>0</v>
      </c>
      <c r="BH73" s="198">
        <v>0</v>
      </c>
      <c r="BI73" s="198">
        <v>0</v>
      </c>
      <c r="BJ73" s="8">
        <f t="shared" si="52"/>
        <v>31</v>
      </c>
      <c r="BL73" s="8">
        <f t="shared" si="53"/>
        <v>0</v>
      </c>
      <c r="BM73" s="8">
        <f t="shared" si="54"/>
        <v>29.8</v>
      </c>
      <c r="BN73" s="8">
        <f t="shared" si="55"/>
        <v>0</v>
      </c>
      <c r="BO73" s="8">
        <f t="shared" si="56"/>
        <v>31</v>
      </c>
      <c r="BP73" s="139">
        <f t="shared" si="57"/>
        <v>0</v>
      </c>
      <c r="BQ73" s="139">
        <f t="shared" si="58"/>
        <v>-1.1999999999999993</v>
      </c>
    </row>
    <row r="74" spans="1:69">
      <c r="A74" s="8" t="s">
        <v>116</v>
      </c>
      <c r="B74" s="15">
        <f>'[3]09'!B76</f>
        <v>320</v>
      </c>
      <c r="C74" s="16">
        <f>'[3]09'!C76</f>
        <v>0</v>
      </c>
      <c r="D74" s="16">
        <f>'[3]09'!D76</f>
        <v>0</v>
      </c>
      <c r="E74" s="16">
        <f>'[3]09'!E76</f>
        <v>0</v>
      </c>
      <c r="F74" s="16">
        <f>'[3]09'!F76</f>
        <v>1010</v>
      </c>
      <c r="G74" s="16">
        <f>'[3]09'!G76</f>
        <v>0</v>
      </c>
      <c r="H74" s="17">
        <f t="shared" si="59"/>
        <v>1330</v>
      </c>
      <c r="I74" s="15">
        <f>'[3]09'!J76</f>
        <v>310</v>
      </c>
      <c r="J74" s="16">
        <f>'[3]09'!K76</f>
        <v>0</v>
      </c>
      <c r="K74" s="16">
        <f>'[3]09'!L76</f>
        <v>0</v>
      </c>
      <c r="L74" s="16">
        <f>'[3]09'!M76</f>
        <v>0</v>
      </c>
      <c r="M74" s="16">
        <f>'[3]09'!N76</f>
        <v>0</v>
      </c>
      <c r="N74" s="16">
        <f>'[3]09'!O76</f>
        <v>0</v>
      </c>
      <c r="O74" s="17">
        <f t="shared" si="60"/>
        <v>310</v>
      </c>
      <c r="P74" s="18">
        <f>frq!C74</f>
        <v>1</v>
      </c>
      <c r="Q74" s="15">
        <f t="shared" si="33"/>
        <v>310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310</v>
      </c>
      <c r="X74" s="8">
        <f t="shared" si="36"/>
        <v>0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0</v>
      </c>
      <c r="AE74" s="8">
        <f t="shared" si="43"/>
        <v>31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31</v>
      </c>
      <c r="AL74" s="8">
        <f t="shared" si="35"/>
        <v>279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279</v>
      </c>
      <c r="AT74" s="8">
        <v>0</v>
      </c>
      <c r="AU74" s="8">
        <v>29.8</v>
      </c>
      <c r="AW74" s="198">
        <v>0</v>
      </c>
      <c r="AX74" s="198">
        <v>0</v>
      </c>
      <c r="AY74" s="198">
        <v>0</v>
      </c>
      <c r="AZ74" s="198">
        <v>0</v>
      </c>
      <c r="BA74" s="198">
        <v>0</v>
      </c>
      <c r="BB74" s="198">
        <v>0</v>
      </c>
      <c r="BC74" s="8">
        <f t="shared" si="51"/>
        <v>0</v>
      </c>
      <c r="BD74" s="198">
        <v>31</v>
      </c>
      <c r="BE74" s="198">
        <v>0</v>
      </c>
      <c r="BF74" s="198">
        <v>0</v>
      </c>
      <c r="BG74" s="198">
        <v>0</v>
      </c>
      <c r="BH74" s="198">
        <v>0</v>
      </c>
      <c r="BI74" s="198">
        <v>0</v>
      </c>
      <c r="BJ74" s="8">
        <f t="shared" si="52"/>
        <v>31</v>
      </c>
      <c r="BL74" s="8">
        <f t="shared" si="53"/>
        <v>0</v>
      </c>
      <c r="BM74" s="8">
        <f t="shared" si="54"/>
        <v>29.8</v>
      </c>
      <c r="BN74" s="8">
        <f t="shared" si="55"/>
        <v>0</v>
      </c>
      <c r="BO74" s="8">
        <f t="shared" si="56"/>
        <v>31</v>
      </c>
      <c r="BP74" s="139">
        <f t="shared" si="57"/>
        <v>0</v>
      </c>
      <c r="BQ74" s="139">
        <f t="shared" si="58"/>
        <v>-1.1999999999999993</v>
      </c>
    </row>
    <row r="75" spans="1:69">
      <c r="A75" s="8" t="s">
        <v>117</v>
      </c>
      <c r="B75" s="15">
        <f>'[3]09'!B77</f>
        <v>320</v>
      </c>
      <c r="C75" s="16">
        <f>'[3]09'!C77</f>
        <v>0</v>
      </c>
      <c r="D75" s="16">
        <f>'[3]09'!D77</f>
        <v>0</v>
      </c>
      <c r="E75" s="16">
        <f>'[3]09'!E77</f>
        <v>0</v>
      </c>
      <c r="F75" s="16">
        <f>'[3]09'!F77</f>
        <v>1030</v>
      </c>
      <c r="G75" s="16">
        <f>'[3]09'!G77</f>
        <v>0</v>
      </c>
      <c r="H75" s="17">
        <f t="shared" si="59"/>
        <v>1350</v>
      </c>
      <c r="I75" s="15">
        <f>'[3]09'!J77</f>
        <v>315</v>
      </c>
      <c r="J75" s="16">
        <f>'[3]09'!K77</f>
        <v>0</v>
      </c>
      <c r="K75" s="16">
        <f>'[3]09'!L77</f>
        <v>0</v>
      </c>
      <c r="L75" s="16">
        <f>'[3]09'!M77</f>
        <v>0</v>
      </c>
      <c r="M75" s="16">
        <f>'[3]09'!N77</f>
        <v>0</v>
      </c>
      <c r="N75" s="16">
        <f>'[3]09'!O77</f>
        <v>0</v>
      </c>
      <c r="O75" s="17">
        <f t="shared" si="60"/>
        <v>315</v>
      </c>
      <c r="P75" s="18">
        <f>frq!C75</f>
        <v>1</v>
      </c>
      <c r="Q75" s="15">
        <f t="shared" si="33"/>
        <v>315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315</v>
      </c>
      <c r="X75" s="8">
        <f t="shared" si="36"/>
        <v>0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0</v>
      </c>
      <c r="AE75" s="8">
        <f t="shared" si="43"/>
        <v>31.5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31.5</v>
      </c>
      <c r="AL75" s="8">
        <f t="shared" si="35"/>
        <v>283.5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283.5</v>
      </c>
      <c r="AT75" s="8">
        <v>0</v>
      </c>
      <c r="AU75" s="8">
        <v>30.28</v>
      </c>
      <c r="AW75" s="198">
        <v>0</v>
      </c>
      <c r="AX75" s="198">
        <v>0</v>
      </c>
      <c r="AY75" s="198">
        <v>0</v>
      </c>
      <c r="AZ75" s="198">
        <v>0</v>
      </c>
      <c r="BA75" s="198">
        <v>0</v>
      </c>
      <c r="BB75" s="198">
        <v>0</v>
      </c>
      <c r="BC75" s="8">
        <f t="shared" si="51"/>
        <v>0</v>
      </c>
      <c r="BD75" s="198">
        <v>31.5</v>
      </c>
      <c r="BE75" s="198">
        <v>0</v>
      </c>
      <c r="BF75" s="198">
        <v>0</v>
      </c>
      <c r="BG75" s="198">
        <v>0</v>
      </c>
      <c r="BH75" s="198">
        <v>0</v>
      </c>
      <c r="BI75" s="198">
        <v>0</v>
      </c>
      <c r="BJ75" s="8">
        <f t="shared" si="52"/>
        <v>31.5</v>
      </c>
      <c r="BL75" s="8">
        <f t="shared" si="53"/>
        <v>0</v>
      </c>
      <c r="BM75" s="8">
        <f t="shared" si="54"/>
        <v>30.28</v>
      </c>
      <c r="BN75" s="8">
        <f t="shared" si="55"/>
        <v>0</v>
      </c>
      <c r="BO75" s="8">
        <f t="shared" si="56"/>
        <v>31.5</v>
      </c>
      <c r="BP75" s="139">
        <f t="shared" si="57"/>
        <v>0</v>
      </c>
      <c r="BQ75" s="139">
        <f t="shared" si="58"/>
        <v>-1.2199999999999989</v>
      </c>
    </row>
    <row r="76" spans="1:69">
      <c r="A76" s="8" t="s">
        <v>118</v>
      </c>
      <c r="B76" s="15">
        <f>'[3]09'!B78</f>
        <v>320</v>
      </c>
      <c r="C76" s="16">
        <f>'[3]09'!C78</f>
        <v>0</v>
      </c>
      <c r="D76" s="16">
        <f>'[3]09'!D78</f>
        <v>0</v>
      </c>
      <c r="E76" s="16">
        <f>'[3]09'!E78</f>
        <v>0</v>
      </c>
      <c r="F76" s="16">
        <f>'[3]09'!F78</f>
        <v>1030</v>
      </c>
      <c r="G76" s="16">
        <f>'[3]09'!G78</f>
        <v>0</v>
      </c>
      <c r="H76" s="17">
        <f t="shared" si="59"/>
        <v>1350</v>
      </c>
      <c r="I76" s="15">
        <f>'[3]09'!J78</f>
        <v>315</v>
      </c>
      <c r="J76" s="16">
        <f>'[3]09'!K78</f>
        <v>0</v>
      </c>
      <c r="K76" s="16">
        <f>'[3]09'!L78</f>
        <v>0</v>
      </c>
      <c r="L76" s="16">
        <f>'[3]09'!M78</f>
        <v>0</v>
      </c>
      <c r="M76" s="16">
        <f>'[3]09'!N78</f>
        <v>0</v>
      </c>
      <c r="N76" s="16">
        <f>'[3]09'!O78</f>
        <v>0</v>
      </c>
      <c r="O76" s="17">
        <f t="shared" si="60"/>
        <v>315</v>
      </c>
      <c r="P76" s="18">
        <f>frq!C76</f>
        <v>1</v>
      </c>
      <c r="Q76" s="15">
        <f t="shared" si="33"/>
        <v>315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315</v>
      </c>
      <c r="X76" s="8">
        <f t="shared" si="36"/>
        <v>0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0</v>
      </c>
      <c r="AE76" s="8">
        <f t="shared" si="43"/>
        <v>31.5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31.5</v>
      </c>
      <c r="AL76" s="8">
        <f t="shared" si="35"/>
        <v>283.5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283.5</v>
      </c>
      <c r="AT76" s="8">
        <v>0</v>
      </c>
      <c r="AU76" s="8">
        <v>30.28</v>
      </c>
      <c r="AW76" s="198">
        <v>0</v>
      </c>
      <c r="AX76" s="198">
        <v>0</v>
      </c>
      <c r="AY76" s="198">
        <v>0</v>
      </c>
      <c r="AZ76" s="198">
        <v>0</v>
      </c>
      <c r="BA76" s="198">
        <v>0</v>
      </c>
      <c r="BB76" s="198">
        <v>0</v>
      </c>
      <c r="BC76" s="8">
        <f t="shared" si="51"/>
        <v>0</v>
      </c>
      <c r="BD76" s="198">
        <v>31.5</v>
      </c>
      <c r="BE76" s="198">
        <v>0</v>
      </c>
      <c r="BF76" s="198">
        <v>0</v>
      </c>
      <c r="BG76" s="198">
        <v>0</v>
      </c>
      <c r="BH76" s="198">
        <v>0</v>
      </c>
      <c r="BI76" s="198">
        <v>0</v>
      </c>
      <c r="BJ76" s="8">
        <f t="shared" si="52"/>
        <v>31.5</v>
      </c>
      <c r="BL76" s="8">
        <f t="shared" si="53"/>
        <v>0</v>
      </c>
      <c r="BM76" s="8">
        <f t="shared" si="54"/>
        <v>30.28</v>
      </c>
      <c r="BN76" s="8">
        <f t="shared" si="55"/>
        <v>0</v>
      </c>
      <c r="BO76" s="8">
        <f t="shared" si="56"/>
        <v>31.5</v>
      </c>
      <c r="BP76" s="139">
        <f t="shared" si="57"/>
        <v>0</v>
      </c>
      <c r="BQ76" s="139">
        <f t="shared" si="58"/>
        <v>-1.2199999999999989</v>
      </c>
    </row>
    <row r="77" spans="1:69">
      <c r="A77" s="8" t="s">
        <v>119</v>
      </c>
      <c r="B77" s="15">
        <f>'[3]09'!B79</f>
        <v>320</v>
      </c>
      <c r="C77" s="16">
        <f>'[3]09'!C79</f>
        <v>0</v>
      </c>
      <c r="D77" s="16">
        <f>'[3]09'!D79</f>
        <v>0</v>
      </c>
      <c r="E77" s="16">
        <f>'[3]09'!E79</f>
        <v>0</v>
      </c>
      <c r="F77" s="16">
        <f>'[3]09'!F79</f>
        <v>1030</v>
      </c>
      <c r="G77" s="16">
        <f>'[3]09'!G79</f>
        <v>0</v>
      </c>
      <c r="H77" s="17">
        <f t="shared" si="59"/>
        <v>1350</v>
      </c>
      <c r="I77" s="15">
        <f>'[3]09'!J79</f>
        <v>315</v>
      </c>
      <c r="J77" s="16">
        <f>'[3]09'!K79</f>
        <v>0</v>
      </c>
      <c r="K77" s="16">
        <f>'[3]09'!L79</f>
        <v>0</v>
      </c>
      <c r="L77" s="16">
        <f>'[3]09'!M79</f>
        <v>0</v>
      </c>
      <c r="M77" s="16">
        <f>'[3]09'!N79</f>
        <v>0</v>
      </c>
      <c r="N77" s="16">
        <f>'[3]09'!O79</f>
        <v>0</v>
      </c>
      <c r="O77" s="17">
        <f t="shared" si="60"/>
        <v>315</v>
      </c>
      <c r="P77" s="18">
        <f>frq!C77</f>
        <v>1</v>
      </c>
      <c r="Q77" s="15">
        <f t="shared" si="33"/>
        <v>315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315</v>
      </c>
      <c r="X77" s="8">
        <f t="shared" si="36"/>
        <v>0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0</v>
      </c>
      <c r="AE77" s="8">
        <f t="shared" si="43"/>
        <v>31.5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31.5</v>
      </c>
      <c r="AL77" s="8">
        <f t="shared" si="35"/>
        <v>283.5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283.5</v>
      </c>
      <c r="AT77" s="8">
        <v>0</v>
      </c>
      <c r="AU77" s="8">
        <v>30.28</v>
      </c>
      <c r="AW77" s="198">
        <v>0</v>
      </c>
      <c r="AX77" s="198">
        <v>0</v>
      </c>
      <c r="AY77" s="198">
        <v>0</v>
      </c>
      <c r="AZ77" s="198">
        <v>0</v>
      </c>
      <c r="BA77" s="198">
        <v>0</v>
      </c>
      <c r="BB77" s="198">
        <v>0</v>
      </c>
      <c r="BC77" s="8">
        <f t="shared" si="51"/>
        <v>0</v>
      </c>
      <c r="BD77" s="198">
        <v>31.5</v>
      </c>
      <c r="BE77" s="198">
        <v>0</v>
      </c>
      <c r="BF77" s="198">
        <v>0</v>
      </c>
      <c r="BG77" s="198">
        <v>0</v>
      </c>
      <c r="BH77" s="198">
        <v>0</v>
      </c>
      <c r="BI77" s="198">
        <v>0</v>
      </c>
      <c r="BJ77" s="8">
        <f t="shared" si="52"/>
        <v>31.5</v>
      </c>
      <c r="BL77" s="8">
        <f t="shared" si="53"/>
        <v>0</v>
      </c>
      <c r="BM77" s="8">
        <f t="shared" si="54"/>
        <v>30.28</v>
      </c>
      <c r="BN77" s="8">
        <f t="shared" si="55"/>
        <v>0</v>
      </c>
      <c r="BO77" s="8">
        <f t="shared" si="56"/>
        <v>31.5</v>
      </c>
      <c r="BP77" s="139">
        <f t="shared" si="57"/>
        <v>0</v>
      </c>
      <c r="BQ77" s="139">
        <f t="shared" si="58"/>
        <v>-1.2199999999999989</v>
      </c>
    </row>
    <row r="78" spans="1:69">
      <c r="A78" s="8" t="s">
        <v>120</v>
      </c>
      <c r="B78" s="15">
        <f>'[3]09'!B80</f>
        <v>320</v>
      </c>
      <c r="C78" s="16">
        <f>'[3]09'!C80</f>
        <v>0</v>
      </c>
      <c r="D78" s="16">
        <f>'[3]09'!D80</f>
        <v>0</v>
      </c>
      <c r="E78" s="16">
        <f>'[3]09'!E80</f>
        <v>0</v>
      </c>
      <c r="F78" s="16">
        <f>'[3]09'!F80</f>
        <v>1030</v>
      </c>
      <c r="G78" s="16">
        <f>'[3]09'!G80</f>
        <v>0</v>
      </c>
      <c r="H78" s="17">
        <f t="shared" si="59"/>
        <v>1350</v>
      </c>
      <c r="I78" s="15">
        <f>'[3]09'!J80</f>
        <v>315</v>
      </c>
      <c r="J78" s="16">
        <f>'[3]09'!K80</f>
        <v>0</v>
      </c>
      <c r="K78" s="16">
        <f>'[3]09'!L80</f>
        <v>0</v>
      </c>
      <c r="L78" s="16">
        <f>'[3]09'!M80</f>
        <v>0</v>
      </c>
      <c r="M78" s="16">
        <f>'[3]09'!N80</f>
        <v>0</v>
      </c>
      <c r="N78" s="16">
        <f>'[3]09'!O80</f>
        <v>0</v>
      </c>
      <c r="O78" s="17">
        <f t="shared" si="60"/>
        <v>315</v>
      </c>
      <c r="P78" s="18">
        <f>frq!C78</f>
        <v>1</v>
      </c>
      <c r="Q78" s="15">
        <f t="shared" si="33"/>
        <v>315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315</v>
      </c>
      <c r="X78" s="8">
        <f t="shared" si="36"/>
        <v>0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0</v>
      </c>
      <c r="AE78" s="8">
        <f t="shared" si="43"/>
        <v>31.5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31.5</v>
      </c>
      <c r="AL78" s="8">
        <f t="shared" si="35"/>
        <v>283.5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283.5</v>
      </c>
      <c r="AT78" s="8">
        <v>0</v>
      </c>
      <c r="AU78" s="8">
        <v>30.28</v>
      </c>
      <c r="AW78" s="198">
        <v>0</v>
      </c>
      <c r="AX78" s="198">
        <v>0</v>
      </c>
      <c r="AY78" s="198">
        <v>0</v>
      </c>
      <c r="AZ78" s="198">
        <v>0</v>
      </c>
      <c r="BA78" s="198">
        <v>0</v>
      </c>
      <c r="BB78" s="198">
        <v>0</v>
      </c>
      <c r="BC78" s="8">
        <f t="shared" si="51"/>
        <v>0</v>
      </c>
      <c r="BD78" s="198">
        <v>31.5</v>
      </c>
      <c r="BE78" s="198">
        <v>0</v>
      </c>
      <c r="BF78" s="198">
        <v>0</v>
      </c>
      <c r="BG78" s="198">
        <v>0</v>
      </c>
      <c r="BH78" s="198">
        <v>0</v>
      </c>
      <c r="BI78" s="198">
        <v>0</v>
      </c>
      <c r="BJ78" s="8">
        <f t="shared" si="52"/>
        <v>31.5</v>
      </c>
      <c r="BL78" s="8">
        <f t="shared" si="53"/>
        <v>0</v>
      </c>
      <c r="BM78" s="8">
        <f t="shared" si="54"/>
        <v>30.28</v>
      </c>
      <c r="BN78" s="8">
        <f t="shared" si="55"/>
        <v>0</v>
      </c>
      <c r="BO78" s="8">
        <f t="shared" si="56"/>
        <v>31.5</v>
      </c>
      <c r="BP78" s="139">
        <f t="shared" si="57"/>
        <v>0</v>
      </c>
      <c r="BQ78" s="139">
        <f t="shared" si="58"/>
        <v>-1.2199999999999989</v>
      </c>
    </row>
    <row r="79" spans="1:69">
      <c r="A79" s="8" t="s">
        <v>121</v>
      </c>
      <c r="B79" s="15">
        <f>'[3]09'!B81</f>
        <v>320</v>
      </c>
      <c r="C79" s="16">
        <f>'[3]09'!C81</f>
        <v>0</v>
      </c>
      <c r="D79" s="16">
        <f>'[3]09'!D81</f>
        <v>0</v>
      </c>
      <c r="E79" s="16">
        <f>'[3]09'!E81</f>
        <v>0</v>
      </c>
      <c r="F79" s="16">
        <f>'[3]09'!F81</f>
        <v>1030</v>
      </c>
      <c r="G79" s="16">
        <f>'[3]09'!G81</f>
        <v>0</v>
      </c>
      <c r="H79" s="17">
        <f t="shared" si="59"/>
        <v>1350</v>
      </c>
      <c r="I79" s="15">
        <f>'[3]09'!J81</f>
        <v>298.22000000000003</v>
      </c>
      <c r="J79" s="16">
        <f>'[3]09'!K81</f>
        <v>0</v>
      </c>
      <c r="K79" s="16">
        <f>'[3]09'!L81</f>
        <v>0</v>
      </c>
      <c r="L79" s="16">
        <f>'[3]09'!M81</f>
        <v>0</v>
      </c>
      <c r="M79" s="16">
        <f>'[3]09'!N81</f>
        <v>0</v>
      </c>
      <c r="N79" s="16">
        <f>'[3]09'!O81</f>
        <v>0</v>
      </c>
      <c r="O79" s="17">
        <f t="shared" si="60"/>
        <v>298.22000000000003</v>
      </c>
      <c r="P79" s="18">
        <f>frq!C79</f>
        <v>1</v>
      </c>
      <c r="Q79" s="15">
        <f t="shared" si="33"/>
        <v>298.22000000000003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298.22000000000003</v>
      </c>
      <c r="X79" s="8">
        <f t="shared" si="36"/>
        <v>0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0</v>
      </c>
      <c r="AE79" s="8">
        <f t="shared" si="43"/>
        <v>0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0</v>
      </c>
      <c r="AL79" s="8">
        <f t="shared" si="35"/>
        <v>298.22000000000003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298.22000000000003</v>
      </c>
      <c r="AT79" s="8">
        <v>0</v>
      </c>
      <c r="AU79" s="8">
        <v>0</v>
      </c>
      <c r="AW79" s="198">
        <v>0</v>
      </c>
      <c r="AX79" s="198">
        <v>0</v>
      </c>
      <c r="AY79" s="198">
        <v>0</v>
      </c>
      <c r="AZ79" s="198">
        <v>0</v>
      </c>
      <c r="BA79" s="198">
        <v>0</v>
      </c>
      <c r="BB79" s="198">
        <v>0</v>
      </c>
      <c r="BC79" s="8">
        <f t="shared" si="51"/>
        <v>0</v>
      </c>
      <c r="BD79" s="198">
        <v>0</v>
      </c>
      <c r="BE79" s="198">
        <v>0</v>
      </c>
      <c r="BF79" s="198">
        <v>0</v>
      </c>
      <c r="BG79" s="198">
        <v>0</v>
      </c>
      <c r="BH79" s="198">
        <v>0</v>
      </c>
      <c r="BI79" s="198">
        <v>0</v>
      </c>
      <c r="BJ79" s="8">
        <f t="shared" si="52"/>
        <v>0</v>
      </c>
      <c r="BL79" s="8">
        <f t="shared" si="53"/>
        <v>0</v>
      </c>
      <c r="BM79" s="8">
        <f t="shared" si="54"/>
        <v>0</v>
      </c>
      <c r="BN79" s="8">
        <f t="shared" si="55"/>
        <v>0</v>
      </c>
      <c r="BO79" s="8">
        <f t="shared" si="56"/>
        <v>0</v>
      </c>
      <c r="BP79" s="139">
        <f t="shared" si="57"/>
        <v>0</v>
      </c>
      <c r="BQ79" s="139">
        <f t="shared" si="58"/>
        <v>0</v>
      </c>
    </row>
    <row r="80" spans="1:69">
      <c r="A80" s="8" t="s">
        <v>122</v>
      </c>
      <c r="B80" s="15">
        <f>'[3]09'!B82</f>
        <v>320</v>
      </c>
      <c r="C80" s="16">
        <f>'[3]09'!C82</f>
        <v>0</v>
      </c>
      <c r="D80" s="16">
        <f>'[3]09'!D82</f>
        <v>0</v>
      </c>
      <c r="E80" s="16">
        <f>'[3]09'!E82</f>
        <v>0</v>
      </c>
      <c r="F80" s="16">
        <f>'[3]09'!F82</f>
        <v>1030</v>
      </c>
      <c r="G80" s="16">
        <f>'[3]09'!G82</f>
        <v>0</v>
      </c>
      <c r="H80" s="17">
        <f t="shared" si="59"/>
        <v>1350</v>
      </c>
      <c r="I80" s="15">
        <f>'[3]09'!J82</f>
        <v>298.22000000000003</v>
      </c>
      <c r="J80" s="16">
        <f>'[3]09'!K82</f>
        <v>0</v>
      </c>
      <c r="K80" s="16">
        <f>'[3]09'!L82</f>
        <v>0</v>
      </c>
      <c r="L80" s="16">
        <f>'[3]09'!M82</f>
        <v>0</v>
      </c>
      <c r="M80" s="16">
        <f>'[3]09'!N82</f>
        <v>0</v>
      </c>
      <c r="N80" s="16">
        <f>'[3]09'!O82</f>
        <v>0</v>
      </c>
      <c r="O80" s="17">
        <f t="shared" si="60"/>
        <v>298.22000000000003</v>
      </c>
      <c r="P80" s="18">
        <f>frq!C80</f>
        <v>1</v>
      </c>
      <c r="Q80" s="15">
        <f t="shared" si="33"/>
        <v>298.22000000000003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298.22000000000003</v>
      </c>
      <c r="X80" s="8">
        <f t="shared" si="36"/>
        <v>0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0</v>
      </c>
      <c r="AE80" s="8">
        <f t="shared" si="43"/>
        <v>0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0</v>
      </c>
      <c r="AL80" s="8">
        <f t="shared" si="35"/>
        <v>298.22000000000003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298.22000000000003</v>
      </c>
      <c r="AT80" s="8">
        <v>0</v>
      </c>
      <c r="AU80" s="8">
        <v>0</v>
      </c>
      <c r="AW80" s="198">
        <v>0</v>
      </c>
      <c r="AX80" s="198">
        <v>0</v>
      </c>
      <c r="AY80" s="198">
        <v>0</v>
      </c>
      <c r="AZ80" s="198">
        <v>0</v>
      </c>
      <c r="BA80" s="198">
        <v>0</v>
      </c>
      <c r="BB80" s="198">
        <v>0</v>
      </c>
      <c r="BC80" s="8">
        <f t="shared" si="51"/>
        <v>0</v>
      </c>
      <c r="BD80" s="198">
        <v>0</v>
      </c>
      <c r="BE80" s="198">
        <v>0</v>
      </c>
      <c r="BF80" s="198">
        <v>0</v>
      </c>
      <c r="BG80" s="198">
        <v>0</v>
      </c>
      <c r="BH80" s="198">
        <v>0</v>
      </c>
      <c r="BI80" s="198">
        <v>0</v>
      </c>
      <c r="BJ80" s="8">
        <f t="shared" si="52"/>
        <v>0</v>
      </c>
      <c r="BL80" s="8">
        <f t="shared" si="53"/>
        <v>0</v>
      </c>
      <c r="BM80" s="8">
        <f t="shared" si="54"/>
        <v>0</v>
      </c>
      <c r="BN80" s="8">
        <f t="shared" si="55"/>
        <v>0</v>
      </c>
      <c r="BO80" s="8">
        <f t="shared" si="56"/>
        <v>0</v>
      </c>
      <c r="BP80" s="139">
        <f t="shared" si="57"/>
        <v>0</v>
      </c>
      <c r="BQ80" s="139">
        <f t="shared" si="58"/>
        <v>0</v>
      </c>
    </row>
    <row r="81" spans="1:69">
      <c r="A81" s="8" t="s">
        <v>123</v>
      </c>
      <c r="B81" s="15">
        <f>'[3]09'!B83</f>
        <v>320</v>
      </c>
      <c r="C81" s="16">
        <f>'[3]09'!C83</f>
        <v>0</v>
      </c>
      <c r="D81" s="16">
        <f>'[3]09'!D83</f>
        <v>0</v>
      </c>
      <c r="E81" s="16">
        <f>'[3]09'!E83</f>
        <v>0</v>
      </c>
      <c r="F81" s="16">
        <f>'[3]09'!F83</f>
        <v>1030</v>
      </c>
      <c r="G81" s="16">
        <f>'[3]09'!G83</f>
        <v>0</v>
      </c>
      <c r="H81" s="17">
        <f t="shared" si="59"/>
        <v>1350</v>
      </c>
      <c r="I81" s="15">
        <f>'[3]09'!J83</f>
        <v>270</v>
      </c>
      <c r="J81" s="16">
        <f>'[3]09'!K83</f>
        <v>0</v>
      </c>
      <c r="K81" s="16">
        <f>'[3]09'!L83</f>
        <v>0</v>
      </c>
      <c r="L81" s="16">
        <f>'[3]09'!M83</f>
        <v>0</v>
      </c>
      <c r="M81" s="16">
        <f>'[3]09'!N83</f>
        <v>0</v>
      </c>
      <c r="N81" s="16">
        <f>'[3]09'!O83</f>
        <v>0</v>
      </c>
      <c r="O81" s="17">
        <f t="shared" si="60"/>
        <v>270</v>
      </c>
      <c r="P81" s="18">
        <f>frq!C81</f>
        <v>1</v>
      </c>
      <c r="Q81" s="15">
        <f t="shared" si="33"/>
        <v>270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270</v>
      </c>
      <c r="X81" s="8">
        <f t="shared" si="36"/>
        <v>24.28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24.28</v>
      </c>
      <c r="AE81" s="8">
        <f t="shared" si="43"/>
        <v>24.28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24.28</v>
      </c>
      <c r="AL81" s="8">
        <f t="shared" si="35"/>
        <v>221.44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221.44</v>
      </c>
      <c r="AT81" s="8">
        <v>25.95</v>
      </c>
      <c r="AU81" s="8">
        <v>25.95</v>
      </c>
      <c r="AW81" s="198">
        <v>24.28</v>
      </c>
      <c r="AX81" s="198">
        <v>0</v>
      </c>
      <c r="AY81" s="198">
        <v>0</v>
      </c>
      <c r="AZ81" s="198">
        <v>0</v>
      </c>
      <c r="BA81" s="198">
        <v>0</v>
      </c>
      <c r="BB81" s="198">
        <v>0</v>
      </c>
      <c r="BC81" s="8">
        <f t="shared" si="51"/>
        <v>24.28</v>
      </c>
      <c r="BD81" s="198">
        <v>24.28</v>
      </c>
      <c r="BE81" s="198">
        <v>0</v>
      </c>
      <c r="BF81" s="198">
        <v>0</v>
      </c>
      <c r="BG81" s="198">
        <v>0</v>
      </c>
      <c r="BH81" s="198">
        <v>0</v>
      </c>
      <c r="BI81" s="198">
        <v>0</v>
      </c>
      <c r="BJ81" s="8">
        <f t="shared" si="52"/>
        <v>24.28</v>
      </c>
      <c r="BL81" s="8">
        <f t="shared" si="53"/>
        <v>25.95</v>
      </c>
      <c r="BM81" s="8">
        <f t="shared" si="54"/>
        <v>25.95</v>
      </c>
      <c r="BN81" s="8">
        <f t="shared" si="55"/>
        <v>24.28</v>
      </c>
      <c r="BO81" s="8">
        <f t="shared" si="56"/>
        <v>24.28</v>
      </c>
      <c r="BP81" s="139">
        <f t="shared" si="57"/>
        <v>1.6699999999999982</v>
      </c>
      <c r="BQ81" s="139">
        <f t="shared" si="58"/>
        <v>1.6699999999999982</v>
      </c>
    </row>
    <row r="82" spans="1:69">
      <c r="A82" s="8" t="s">
        <v>124</v>
      </c>
      <c r="B82" s="15">
        <f>'[3]09'!B84</f>
        <v>320</v>
      </c>
      <c r="C82" s="16">
        <f>'[3]09'!C84</f>
        <v>0</v>
      </c>
      <c r="D82" s="16">
        <f>'[3]09'!D84</f>
        <v>0</v>
      </c>
      <c r="E82" s="16">
        <f>'[3]09'!E84</f>
        <v>0</v>
      </c>
      <c r="F82" s="16">
        <f>'[3]09'!F84</f>
        <v>1030</v>
      </c>
      <c r="G82" s="16">
        <f>'[3]09'!G84</f>
        <v>0</v>
      </c>
      <c r="H82" s="17">
        <f t="shared" si="59"/>
        <v>1350</v>
      </c>
      <c r="I82" s="15">
        <f>'[3]09'!J84</f>
        <v>270</v>
      </c>
      <c r="J82" s="16">
        <f>'[3]09'!K84</f>
        <v>0</v>
      </c>
      <c r="K82" s="16">
        <f>'[3]09'!L84</f>
        <v>0</v>
      </c>
      <c r="L82" s="16">
        <f>'[3]09'!M84</f>
        <v>0</v>
      </c>
      <c r="M82" s="16">
        <f>'[3]09'!N84</f>
        <v>0</v>
      </c>
      <c r="N82" s="16">
        <f>'[3]09'!O84</f>
        <v>0</v>
      </c>
      <c r="O82" s="17">
        <f t="shared" si="60"/>
        <v>270</v>
      </c>
      <c r="P82" s="18">
        <f>frq!C82</f>
        <v>1</v>
      </c>
      <c r="Q82" s="15">
        <f t="shared" si="33"/>
        <v>270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270</v>
      </c>
      <c r="X82" s="8">
        <f t="shared" si="36"/>
        <v>24.28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24.28</v>
      </c>
      <c r="AE82" s="8">
        <f t="shared" si="43"/>
        <v>24.28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24.28</v>
      </c>
      <c r="AL82" s="8">
        <f t="shared" si="35"/>
        <v>221.44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221.44</v>
      </c>
      <c r="AT82" s="8">
        <v>25.95</v>
      </c>
      <c r="AU82" s="8">
        <v>25.95</v>
      </c>
      <c r="AW82" s="198">
        <v>24.28</v>
      </c>
      <c r="AX82" s="198">
        <v>0</v>
      </c>
      <c r="AY82" s="198">
        <v>0</v>
      </c>
      <c r="AZ82" s="198">
        <v>0</v>
      </c>
      <c r="BA82" s="198">
        <v>0</v>
      </c>
      <c r="BB82" s="198">
        <v>0</v>
      </c>
      <c r="BC82" s="8">
        <f t="shared" si="51"/>
        <v>24.28</v>
      </c>
      <c r="BD82" s="198">
        <v>24.28</v>
      </c>
      <c r="BE82" s="198">
        <v>0</v>
      </c>
      <c r="BF82" s="198">
        <v>0</v>
      </c>
      <c r="BG82" s="198">
        <v>0</v>
      </c>
      <c r="BH82" s="198">
        <v>0</v>
      </c>
      <c r="BI82" s="198">
        <v>0</v>
      </c>
      <c r="BJ82" s="8">
        <f t="shared" si="52"/>
        <v>24.28</v>
      </c>
      <c r="BL82" s="8">
        <f t="shared" si="53"/>
        <v>25.95</v>
      </c>
      <c r="BM82" s="8">
        <f t="shared" si="54"/>
        <v>25.95</v>
      </c>
      <c r="BN82" s="8">
        <f t="shared" si="55"/>
        <v>24.28</v>
      </c>
      <c r="BO82" s="8">
        <f t="shared" si="56"/>
        <v>24.28</v>
      </c>
      <c r="BP82" s="139">
        <f t="shared" si="57"/>
        <v>1.6699999999999982</v>
      </c>
      <c r="BQ82" s="139">
        <f t="shared" si="58"/>
        <v>1.6699999999999982</v>
      </c>
    </row>
    <row r="83" spans="1:69">
      <c r="A83" s="8" t="s">
        <v>125</v>
      </c>
      <c r="B83" s="15">
        <f>'[3]09'!B85</f>
        <v>320</v>
      </c>
      <c r="C83" s="16">
        <f>'[3]09'!C85</f>
        <v>0</v>
      </c>
      <c r="D83" s="16">
        <f>'[3]09'!D85</f>
        <v>0</v>
      </c>
      <c r="E83" s="16">
        <f>'[3]09'!E85</f>
        <v>0</v>
      </c>
      <c r="F83" s="16">
        <f>'[3]09'!F85</f>
        <v>1030</v>
      </c>
      <c r="G83" s="16">
        <f>'[3]09'!G85</f>
        <v>0</v>
      </c>
      <c r="H83" s="17">
        <f t="shared" si="59"/>
        <v>1350</v>
      </c>
      <c r="I83" s="15">
        <f>'[3]09'!J85</f>
        <v>270</v>
      </c>
      <c r="J83" s="16">
        <f>'[3]09'!K85</f>
        <v>0</v>
      </c>
      <c r="K83" s="16">
        <f>'[3]09'!L85</f>
        <v>0</v>
      </c>
      <c r="L83" s="16">
        <f>'[3]09'!M85</f>
        <v>0</v>
      </c>
      <c r="M83" s="16">
        <f>'[3]09'!N85</f>
        <v>0</v>
      </c>
      <c r="N83" s="16">
        <f>'[3]09'!O85</f>
        <v>0</v>
      </c>
      <c r="O83" s="17">
        <f t="shared" si="60"/>
        <v>270</v>
      </c>
      <c r="P83" s="18">
        <f>frq!C83</f>
        <v>1</v>
      </c>
      <c r="Q83" s="15">
        <f t="shared" si="33"/>
        <v>270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270</v>
      </c>
      <c r="X83" s="8">
        <f t="shared" si="36"/>
        <v>24.28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24.28</v>
      </c>
      <c r="AE83" s="8">
        <f t="shared" si="43"/>
        <v>24.28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24.28</v>
      </c>
      <c r="AL83" s="8">
        <f t="shared" si="35"/>
        <v>221.44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221.44</v>
      </c>
      <c r="AT83" s="8">
        <v>23.34</v>
      </c>
      <c r="AU83" s="8">
        <v>23.34</v>
      </c>
      <c r="AW83" s="198">
        <v>24.28</v>
      </c>
      <c r="AX83" s="198">
        <v>0</v>
      </c>
      <c r="AY83" s="198">
        <v>0</v>
      </c>
      <c r="AZ83" s="198">
        <v>0</v>
      </c>
      <c r="BA83" s="198">
        <v>0</v>
      </c>
      <c r="BB83" s="198">
        <v>0</v>
      </c>
      <c r="BC83" s="8">
        <f t="shared" si="51"/>
        <v>24.28</v>
      </c>
      <c r="BD83" s="198">
        <v>24.28</v>
      </c>
      <c r="BE83" s="198">
        <v>0</v>
      </c>
      <c r="BF83" s="198">
        <v>0</v>
      </c>
      <c r="BG83" s="198">
        <v>0</v>
      </c>
      <c r="BH83" s="198">
        <v>0</v>
      </c>
      <c r="BI83" s="198">
        <v>0</v>
      </c>
      <c r="BJ83" s="8">
        <f t="shared" si="52"/>
        <v>24.28</v>
      </c>
      <c r="BL83" s="8">
        <f t="shared" si="53"/>
        <v>23.34</v>
      </c>
      <c r="BM83" s="8">
        <f t="shared" si="54"/>
        <v>23.34</v>
      </c>
      <c r="BN83" s="8">
        <f t="shared" si="55"/>
        <v>24.28</v>
      </c>
      <c r="BO83" s="8">
        <f t="shared" si="56"/>
        <v>24.28</v>
      </c>
      <c r="BP83" s="139">
        <f t="shared" si="57"/>
        <v>-0.94000000000000128</v>
      </c>
      <c r="BQ83" s="139">
        <f t="shared" si="58"/>
        <v>-0.94000000000000128</v>
      </c>
    </row>
    <row r="84" spans="1:69">
      <c r="A84" s="8" t="s">
        <v>126</v>
      </c>
      <c r="B84" s="15">
        <f>'[3]09'!B86</f>
        <v>320</v>
      </c>
      <c r="C84" s="16">
        <f>'[3]09'!C86</f>
        <v>0</v>
      </c>
      <c r="D84" s="16">
        <f>'[3]09'!D86</f>
        <v>0</v>
      </c>
      <c r="E84" s="16">
        <f>'[3]09'!E86</f>
        <v>0</v>
      </c>
      <c r="F84" s="16">
        <f>'[3]09'!F86</f>
        <v>1030</v>
      </c>
      <c r="G84" s="16">
        <f>'[3]09'!G86</f>
        <v>0</v>
      </c>
      <c r="H84" s="17">
        <f t="shared" si="59"/>
        <v>1350</v>
      </c>
      <c r="I84" s="15">
        <f>'[3]09'!J86</f>
        <v>270</v>
      </c>
      <c r="J84" s="16">
        <f>'[3]09'!K86</f>
        <v>0</v>
      </c>
      <c r="K84" s="16">
        <f>'[3]09'!L86</f>
        <v>0</v>
      </c>
      <c r="L84" s="16">
        <f>'[3]09'!M86</f>
        <v>0</v>
      </c>
      <c r="M84" s="16">
        <f>'[3]09'!N86</f>
        <v>0</v>
      </c>
      <c r="N84" s="16">
        <f>'[3]09'!O86</f>
        <v>0</v>
      </c>
      <c r="O84" s="17">
        <f t="shared" si="60"/>
        <v>270</v>
      </c>
      <c r="P84" s="18">
        <f>frq!C84</f>
        <v>1</v>
      </c>
      <c r="Q84" s="15">
        <f t="shared" si="33"/>
        <v>270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270</v>
      </c>
      <c r="X84" s="8">
        <f t="shared" si="36"/>
        <v>24.28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24.28</v>
      </c>
      <c r="AE84" s="8">
        <f t="shared" si="43"/>
        <v>24.28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24.28</v>
      </c>
      <c r="AL84" s="8">
        <f t="shared" si="35"/>
        <v>221.44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221.44</v>
      </c>
      <c r="AT84" s="8">
        <v>23.34</v>
      </c>
      <c r="AU84" s="8">
        <v>23.34</v>
      </c>
      <c r="AW84" s="198">
        <v>24.28</v>
      </c>
      <c r="AX84" s="198">
        <v>0</v>
      </c>
      <c r="AY84" s="198">
        <v>0</v>
      </c>
      <c r="AZ84" s="198">
        <v>0</v>
      </c>
      <c r="BA84" s="198">
        <v>0</v>
      </c>
      <c r="BB84" s="198">
        <v>0</v>
      </c>
      <c r="BC84" s="8">
        <f t="shared" si="51"/>
        <v>24.28</v>
      </c>
      <c r="BD84" s="198">
        <v>24.28</v>
      </c>
      <c r="BE84" s="198">
        <v>0</v>
      </c>
      <c r="BF84" s="198">
        <v>0</v>
      </c>
      <c r="BG84" s="198">
        <v>0</v>
      </c>
      <c r="BH84" s="198">
        <v>0</v>
      </c>
      <c r="BI84" s="198">
        <v>0</v>
      </c>
      <c r="BJ84" s="8">
        <f t="shared" si="52"/>
        <v>24.28</v>
      </c>
      <c r="BL84" s="8">
        <f t="shared" si="53"/>
        <v>23.34</v>
      </c>
      <c r="BM84" s="8">
        <f t="shared" si="54"/>
        <v>23.34</v>
      </c>
      <c r="BN84" s="8">
        <f t="shared" si="55"/>
        <v>24.28</v>
      </c>
      <c r="BO84" s="8">
        <f t="shared" si="56"/>
        <v>24.28</v>
      </c>
      <c r="BP84" s="139">
        <f t="shared" si="57"/>
        <v>-0.94000000000000128</v>
      </c>
      <c r="BQ84" s="139">
        <f t="shared" si="58"/>
        <v>-0.94000000000000128</v>
      </c>
    </row>
    <row r="85" spans="1:69">
      <c r="A85" s="8" t="s">
        <v>127</v>
      </c>
      <c r="B85" s="15">
        <f>'[3]09'!B87</f>
        <v>320</v>
      </c>
      <c r="C85" s="16">
        <f>'[3]09'!C87</f>
        <v>0</v>
      </c>
      <c r="D85" s="16">
        <f>'[3]09'!D87</f>
        <v>0</v>
      </c>
      <c r="E85" s="16">
        <f>'[3]09'!E87</f>
        <v>0</v>
      </c>
      <c r="F85" s="16">
        <f>'[3]09'!F87</f>
        <v>1030</v>
      </c>
      <c r="G85" s="16">
        <f>'[3]09'!G87</f>
        <v>0</v>
      </c>
      <c r="H85" s="17">
        <f t="shared" si="59"/>
        <v>1350</v>
      </c>
      <c r="I85" s="15">
        <f>'[3]09'!J87</f>
        <v>270</v>
      </c>
      <c r="J85" s="16">
        <f>'[3]09'!K87</f>
        <v>0</v>
      </c>
      <c r="K85" s="16">
        <f>'[3]09'!L87</f>
        <v>0</v>
      </c>
      <c r="L85" s="16">
        <f>'[3]09'!M87</f>
        <v>0</v>
      </c>
      <c r="M85" s="16">
        <f>'[3]09'!N87</f>
        <v>0</v>
      </c>
      <c r="N85" s="16">
        <f>'[3]09'!O87</f>
        <v>0</v>
      </c>
      <c r="O85" s="17">
        <f t="shared" si="60"/>
        <v>270</v>
      </c>
      <c r="P85" s="18">
        <f>frq!C85</f>
        <v>1</v>
      </c>
      <c r="Q85" s="15">
        <f t="shared" si="33"/>
        <v>270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270</v>
      </c>
      <c r="X85" s="8">
        <f t="shared" si="36"/>
        <v>24.28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24.28</v>
      </c>
      <c r="AE85" s="8">
        <f t="shared" si="43"/>
        <v>24.28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24.28</v>
      </c>
      <c r="AL85" s="8">
        <f t="shared" si="35"/>
        <v>221.44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221.44</v>
      </c>
      <c r="AT85" s="8">
        <v>23.34</v>
      </c>
      <c r="AU85" s="8">
        <v>23.34</v>
      </c>
      <c r="AW85" s="198">
        <v>24.28</v>
      </c>
      <c r="AX85" s="198">
        <v>0</v>
      </c>
      <c r="AY85" s="198">
        <v>0</v>
      </c>
      <c r="AZ85" s="198">
        <v>0</v>
      </c>
      <c r="BA85" s="198">
        <v>0</v>
      </c>
      <c r="BB85" s="198">
        <v>0</v>
      </c>
      <c r="BC85" s="8">
        <f t="shared" si="51"/>
        <v>24.28</v>
      </c>
      <c r="BD85" s="198">
        <v>24.28</v>
      </c>
      <c r="BE85" s="198">
        <v>0</v>
      </c>
      <c r="BF85" s="198">
        <v>0</v>
      </c>
      <c r="BG85" s="198">
        <v>0</v>
      </c>
      <c r="BH85" s="198">
        <v>0</v>
      </c>
      <c r="BI85" s="198">
        <v>0</v>
      </c>
      <c r="BJ85" s="8">
        <f t="shared" si="52"/>
        <v>24.28</v>
      </c>
      <c r="BL85" s="8">
        <f t="shared" si="53"/>
        <v>23.34</v>
      </c>
      <c r="BM85" s="8">
        <f t="shared" si="54"/>
        <v>23.34</v>
      </c>
      <c r="BN85" s="8">
        <f t="shared" si="55"/>
        <v>24.28</v>
      </c>
      <c r="BO85" s="8">
        <f t="shared" si="56"/>
        <v>24.28</v>
      </c>
      <c r="BP85" s="139">
        <f t="shared" si="57"/>
        <v>-0.94000000000000128</v>
      </c>
      <c r="BQ85" s="139">
        <f t="shared" si="58"/>
        <v>-0.94000000000000128</v>
      </c>
    </row>
    <row r="86" spans="1:69">
      <c r="A86" s="8" t="s">
        <v>128</v>
      </c>
      <c r="B86" s="15">
        <f>'[3]09'!B88</f>
        <v>320</v>
      </c>
      <c r="C86" s="16">
        <f>'[3]09'!C88</f>
        <v>0</v>
      </c>
      <c r="D86" s="16">
        <f>'[3]09'!D88</f>
        <v>0</v>
      </c>
      <c r="E86" s="16">
        <f>'[3]09'!E88</f>
        <v>0</v>
      </c>
      <c r="F86" s="16">
        <f>'[3]09'!F88</f>
        <v>1030</v>
      </c>
      <c r="G86" s="16">
        <f>'[3]09'!G88</f>
        <v>0</v>
      </c>
      <c r="H86" s="17">
        <f t="shared" si="59"/>
        <v>1350</v>
      </c>
      <c r="I86" s="15">
        <f>'[3]09'!J88</f>
        <v>270</v>
      </c>
      <c r="J86" s="16">
        <f>'[3]09'!K88</f>
        <v>0</v>
      </c>
      <c r="K86" s="16">
        <f>'[3]09'!L88</f>
        <v>0</v>
      </c>
      <c r="L86" s="16">
        <f>'[3]09'!M88</f>
        <v>0</v>
      </c>
      <c r="M86" s="16">
        <f>'[3]09'!N88</f>
        <v>0</v>
      </c>
      <c r="N86" s="16">
        <f>'[3]09'!O88</f>
        <v>0</v>
      </c>
      <c r="O86" s="17">
        <f t="shared" si="60"/>
        <v>270</v>
      </c>
      <c r="P86" s="18">
        <f>frq!C86</f>
        <v>1</v>
      </c>
      <c r="Q86" s="15">
        <f t="shared" si="33"/>
        <v>270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270</v>
      </c>
      <c r="X86" s="8">
        <f t="shared" si="36"/>
        <v>24.28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24.28</v>
      </c>
      <c r="AE86" s="8">
        <f t="shared" si="43"/>
        <v>24.28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24.28</v>
      </c>
      <c r="AL86" s="8">
        <f t="shared" si="35"/>
        <v>221.44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221.44</v>
      </c>
      <c r="AT86" s="8">
        <v>23.34</v>
      </c>
      <c r="AU86" s="8">
        <v>23.34</v>
      </c>
      <c r="AW86" s="198">
        <v>24.28</v>
      </c>
      <c r="AX86" s="198">
        <v>0</v>
      </c>
      <c r="AY86" s="198">
        <v>0</v>
      </c>
      <c r="AZ86" s="198">
        <v>0</v>
      </c>
      <c r="BA86" s="198">
        <v>0</v>
      </c>
      <c r="BB86" s="198">
        <v>0</v>
      </c>
      <c r="BC86" s="8">
        <f t="shared" si="51"/>
        <v>24.28</v>
      </c>
      <c r="BD86" s="198">
        <v>24.28</v>
      </c>
      <c r="BE86" s="198">
        <v>0</v>
      </c>
      <c r="BF86" s="198">
        <v>0</v>
      </c>
      <c r="BG86" s="198">
        <v>0</v>
      </c>
      <c r="BH86" s="198">
        <v>0</v>
      </c>
      <c r="BI86" s="198">
        <v>0</v>
      </c>
      <c r="BJ86" s="8">
        <f t="shared" si="52"/>
        <v>24.28</v>
      </c>
      <c r="BL86" s="8">
        <f t="shared" si="53"/>
        <v>23.34</v>
      </c>
      <c r="BM86" s="8">
        <f t="shared" si="54"/>
        <v>23.34</v>
      </c>
      <c r="BN86" s="8">
        <f t="shared" si="55"/>
        <v>24.28</v>
      </c>
      <c r="BO86" s="8">
        <f t="shared" si="56"/>
        <v>24.28</v>
      </c>
      <c r="BP86" s="139">
        <f t="shared" si="57"/>
        <v>-0.94000000000000128</v>
      </c>
      <c r="BQ86" s="139">
        <f t="shared" si="58"/>
        <v>-0.94000000000000128</v>
      </c>
    </row>
    <row r="87" spans="1:69">
      <c r="A87" s="8" t="s">
        <v>129</v>
      </c>
      <c r="B87" s="15">
        <f>'[3]09'!B89</f>
        <v>320</v>
      </c>
      <c r="C87" s="16">
        <f>'[3]09'!C89</f>
        <v>0</v>
      </c>
      <c r="D87" s="16">
        <f>'[3]09'!D89</f>
        <v>0</v>
      </c>
      <c r="E87" s="16">
        <f>'[3]09'!E89</f>
        <v>0</v>
      </c>
      <c r="F87" s="16">
        <f>'[3]09'!F89</f>
        <v>1030</v>
      </c>
      <c r="G87" s="16">
        <f>'[3]09'!G89</f>
        <v>0</v>
      </c>
      <c r="H87" s="17">
        <f t="shared" si="59"/>
        <v>1350</v>
      </c>
      <c r="I87" s="15">
        <f>'[3]09'!J89</f>
        <v>270</v>
      </c>
      <c r="J87" s="16">
        <f>'[3]09'!K89</f>
        <v>0</v>
      </c>
      <c r="K87" s="16">
        <f>'[3]09'!L89</f>
        <v>0</v>
      </c>
      <c r="L87" s="16">
        <f>'[3]09'!M89</f>
        <v>0</v>
      </c>
      <c r="M87" s="16">
        <f>'[3]09'!N89</f>
        <v>0</v>
      </c>
      <c r="N87" s="16">
        <f>'[3]09'!O89</f>
        <v>0</v>
      </c>
      <c r="O87" s="17">
        <f t="shared" si="60"/>
        <v>270</v>
      </c>
      <c r="P87" s="18">
        <f>frq!C87</f>
        <v>1</v>
      </c>
      <c r="Q87" s="15">
        <f t="shared" si="33"/>
        <v>270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270</v>
      </c>
      <c r="X87" s="8">
        <f t="shared" si="36"/>
        <v>24.28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24.28</v>
      </c>
      <c r="AE87" s="8">
        <f t="shared" si="43"/>
        <v>24.28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24.28</v>
      </c>
      <c r="AL87" s="8">
        <f t="shared" si="35"/>
        <v>221.44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221.44</v>
      </c>
      <c r="AT87" s="8">
        <v>23.34</v>
      </c>
      <c r="AU87" s="8">
        <v>23.34</v>
      </c>
      <c r="AW87" s="198">
        <v>24.28</v>
      </c>
      <c r="AX87" s="198">
        <v>0</v>
      </c>
      <c r="AY87" s="198">
        <v>0</v>
      </c>
      <c r="AZ87" s="198">
        <v>0</v>
      </c>
      <c r="BA87" s="198">
        <v>0</v>
      </c>
      <c r="BB87" s="198">
        <v>0</v>
      </c>
      <c r="BC87" s="8">
        <f t="shared" si="51"/>
        <v>24.28</v>
      </c>
      <c r="BD87" s="198">
        <v>24.28</v>
      </c>
      <c r="BE87" s="198">
        <v>0</v>
      </c>
      <c r="BF87" s="198">
        <v>0</v>
      </c>
      <c r="BG87" s="198">
        <v>0</v>
      </c>
      <c r="BH87" s="198">
        <v>0</v>
      </c>
      <c r="BI87" s="198">
        <v>0</v>
      </c>
      <c r="BJ87" s="8">
        <f t="shared" si="52"/>
        <v>24.28</v>
      </c>
      <c r="BL87" s="8">
        <f t="shared" si="53"/>
        <v>23.34</v>
      </c>
      <c r="BM87" s="8">
        <f t="shared" si="54"/>
        <v>23.34</v>
      </c>
      <c r="BN87" s="8">
        <f t="shared" si="55"/>
        <v>24.28</v>
      </c>
      <c r="BO87" s="8">
        <f t="shared" si="56"/>
        <v>24.28</v>
      </c>
      <c r="BP87" s="139">
        <f t="shared" si="57"/>
        <v>-0.94000000000000128</v>
      </c>
      <c r="BQ87" s="139">
        <f t="shared" si="58"/>
        <v>-0.94000000000000128</v>
      </c>
    </row>
    <row r="88" spans="1:69">
      <c r="A88" s="8" t="s">
        <v>130</v>
      </c>
      <c r="B88" s="15">
        <f>'[3]09'!B90</f>
        <v>320</v>
      </c>
      <c r="C88" s="16">
        <f>'[3]09'!C90</f>
        <v>0</v>
      </c>
      <c r="D88" s="16">
        <f>'[3]09'!D90</f>
        <v>0</v>
      </c>
      <c r="E88" s="16">
        <f>'[3]09'!E90</f>
        <v>0</v>
      </c>
      <c r="F88" s="16">
        <f>'[3]09'!F90</f>
        <v>1030</v>
      </c>
      <c r="G88" s="16">
        <f>'[3]09'!G90</f>
        <v>0</v>
      </c>
      <c r="H88" s="17">
        <f t="shared" si="59"/>
        <v>1350</v>
      </c>
      <c r="I88" s="15">
        <f>'[3]09'!J90</f>
        <v>270</v>
      </c>
      <c r="J88" s="16">
        <f>'[3]09'!K90</f>
        <v>0</v>
      </c>
      <c r="K88" s="16">
        <f>'[3]09'!L90</f>
        <v>0</v>
      </c>
      <c r="L88" s="16">
        <f>'[3]09'!M90</f>
        <v>0</v>
      </c>
      <c r="M88" s="16">
        <f>'[3]09'!N90</f>
        <v>0</v>
      </c>
      <c r="N88" s="16">
        <f>'[3]09'!O90</f>
        <v>0</v>
      </c>
      <c r="O88" s="17">
        <f t="shared" si="60"/>
        <v>270</v>
      </c>
      <c r="P88" s="18">
        <f>frq!C88</f>
        <v>1</v>
      </c>
      <c r="Q88" s="15">
        <f t="shared" si="33"/>
        <v>270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270</v>
      </c>
      <c r="X88" s="8">
        <f t="shared" si="36"/>
        <v>24.28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24.28</v>
      </c>
      <c r="AE88" s="8">
        <f t="shared" si="43"/>
        <v>24.28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24.28</v>
      </c>
      <c r="AL88" s="8">
        <f t="shared" si="35"/>
        <v>221.44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221.44</v>
      </c>
      <c r="AT88" s="8">
        <v>23.34</v>
      </c>
      <c r="AU88" s="8">
        <v>23.34</v>
      </c>
      <c r="AW88" s="198">
        <v>24.28</v>
      </c>
      <c r="AX88" s="198">
        <v>0</v>
      </c>
      <c r="AY88" s="198">
        <v>0</v>
      </c>
      <c r="AZ88" s="198">
        <v>0</v>
      </c>
      <c r="BA88" s="198">
        <v>0</v>
      </c>
      <c r="BB88" s="198">
        <v>0</v>
      </c>
      <c r="BC88" s="8">
        <f t="shared" si="51"/>
        <v>24.28</v>
      </c>
      <c r="BD88" s="198">
        <v>24.28</v>
      </c>
      <c r="BE88" s="198">
        <v>0</v>
      </c>
      <c r="BF88" s="198">
        <v>0</v>
      </c>
      <c r="BG88" s="198">
        <v>0</v>
      </c>
      <c r="BH88" s="198">
        <v>0</v>
      </c>
      <c r="BI88" s="198">
        <v>0</v>
      </c>
      <c r="BJ88" s="8">
        <f t="shared" si="52"/>
        <v>24.28</v>
      </c>
      <c r="BL88" s="8">
        <f t="shared" si="53"/>
        <v>23.34</v>
      </c>
      <c r="BM88" s="8">
        <f t="shared" si="54"/>
        <v>23.34</v>
      </c>
      <c r="BN88" s="8">
        <f t="shared" si="55"/>
        <v>24.28</v>
      </c>
      <c r="BO88" s="8">
        <f t="shared" si="56"/>
        <v>24.28</v>
      </c>
      <c r="BP88" s="139">
        <f t="shared" si="57"/>
        <v>-0.94000000000000128</v>
      </c>
      <c r="BQ88" s="139">
        <f t="shared" si="58"/>
        <v>-0.94000000000000128</v>
      </c>
    </row>
    <row r="89" spans="1:69">
      <c r="A89" s="8" t="s">
        <v>131</v>
      </c>
      <c r="B89" s="15">
        <f>'[3]09'!B91</f>
        <v>320</v>
      </c>
      <c r="C89" s="16">
        <f>'[3]09'!C91</f>
        <v>0</v>
      </c>
      <c r="D89" s="16">
        <f>'[3]09'!D91</f>
        <v>0</v>
      </c>
      <c r="E89" s="16">
        <f>'[3]09'!E91</f>
        <v>0</v>
      </c>
      <c r="F89" s="16">
        <f>'[3]09'!F91</f>
        <v>1030</v>
      </c>
      <c r="G89" s="16">
        <f>'[3]09'!G91</f>
        <v>0</v>
      </c>
      <c r="H89" s="17">
        <f t="shared" si="59"/>
        <v>1350</v>
      </c>
      <c r="I89" s="15">
        <f>'[3]09'!J91</f>
        <v>270</v>
      </c>
      <c r="J89" s="16">
        <f>'[3]09'!K91</f>
        <v>0</v>
      </c>
      <c r="K89" s="16">
        <f>'[3]09'!L91</f>
        <v>0</v>
      </c>
      <c r="L89" s="16">
        <f>'[3]09'!M91</f>
        <v>0</v>
      </c>
      <c r="M89" s="16">
        <f>'[3]09'!N91</f>
        <v>0</v>
      </c>
      <c r="N89" s="16">
        <f>'[3]09'!O91</f>
        <v>0</v>
      </c>
      <c r="O89" s="17">
        <f t="shared" si="60"/>
        <v>270</v>
      </c>
      <c r="P89" s="18">
        <f>frq!C89</f>
        <v>1</v>
      </c>
      <c r="Q89" s="15">
        <f t="shared" si="33"/>
        <v>270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270</v>
      </c>
      <c r="X89" s="8">
        <f t="shared" si="36"/>
        <v>24.28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24.28</v>
      </c>
      <c r="AE89" s="8">
        <f t="shared" si="43"/>
        <v>24.28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24.28</v>
      </c>
      <c r="AL89" s="8">
        <f t="shared" si="35"/>
        <v>221.44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221.44</v>
      </c>
      <c r="AT89" s="8">
        <v>23.34</v>
      </c>
      <c r="AU89" s="8">
        <v>23.34</v>
      </c>
      <c r="AW89" s="198">
        <v>24.28</v>
      </c>
      <c r="AX89" s="198">
        <v>0</v>
      </c>
      <c r="AY89" s="198">
        <v>0</v>
      </c>
      <c r="AZ89" s="198">
        <v>0</v>
      </c>
      <c r="BA89" s="198">
        <v>0</v>
      </c>
      <c r="BB89" s="198">
        <v>0</v>
      </c>
      <c r="BC89" s="8">
        <f t="shared" si="51"/>
        <v>24.28</v>
      </c>
      <c r="BD89" s="198">
        <v>24.28</v>
      </c>
      <c r="BE89" s="198">
        <v>0</v>
      </c>
      <c r="BF89" s="198">
        <v>0</v>
      </c>
      <c r="BG89" s="198">
        <v>0</v>
      </c>
      <c r="BH89" s="198">
        <v>0</v>
      </c>
      <c r="BI89" s="198">
        <v>0</v>
      </c>
      <c r="BJ89" s="8">
        <f t="shared" si="52"/>
        <v>24.28</v>
      </c>
      <c r="BL89" s="8">
        <f t="shared" si="53"/>
        <v>23.34</v>
      </c>
      <c r="BM89" s="8">
        <f t="shared" si="54"/>
        <v>23.34</v>
      </c>
      <c r="BN89" s="8">
        <f t="shared" si="55"/>
        <v>24.28</v>
      </c>
      <c r="BO89" s="8">
        <f t="shared" si="56"/>
        <v>24.28</v>
      </c>
      <c r="BP89" s="139">
        <f t="shared" si="57"/>
        <v>-0.94000000000000128</v>
      </c>
      <c r="BQ89" s="139">
        <f t="shared" si="58"/>
        <v>-0.94000000000000128</v>
      </c>
    </row>
    <row r="90" spans="1:69">
      <c r="A90" s="8" t="s">
        <v>132</v>
      </c>
      <c r="B90" s="15">
        <f>'[3]09'!B92</f>
        <v>320</v>
      </c>
      <c r="C90" s="16">
        <f>'[3]09'!C92</f>
        <v>0</v>
      </c>
      <c r="D90" s="16">
        <f>'[3]09'!D92</f>
        <v>0</v>
      </c>
      <c r="E90" s="16">
        <f>'[3]09'!E92</f>
        <v>0</v>
      </c>
      <c r="F90" s="16">
        <f>'[3]09'!F92</f>
        <v>1030</v>
      </c>
      <c r="G90" s="16">
        <f>'[3]09'!G92</f>
        <v>0</v>
      </c>
      <c r="H90" s="17">
        <f t="shared" si="59"/>
        <v>1350</v>
      </c>
      <c r="I90" s="15">
        <f>'[3]09'!J92</f>
        <v>270</v>
      </c>
      <c r="J90" s="16">
        <f>'[3]09'!K92</f>
        <v>0</v>
      </c>
      <c r="K90" s="16">
        <f>'[3]09'!L92</f>
        <v>0</v>
      </c>
      <c r="L90" s="16">
        <f>'[3]09'!M92</f>
        <v>0</v>
      </c>
      <c r="M90" s="16">
        <f>'[3]09'!N92</f>
        <v>0</v>
      </c>
      <c r="N90" s="16">
        <f>'[3]09'!O92</f>
        <v>0</v>
      </c>
      <c r="O90" s="17">
        <f t="shared" si="60"/>
        <v>270</v>
      </c>
      <c r="P90" s="18">
        <f>frq!C90</f>
        <v>1</v>
      </c>
      <c r="Q90" s="15">
        <f t="shared" si="33"/>
        <v>270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270</v>
      </c>
      <c r="X90" s="8">
        <f t="shared" si="36"/>
        <v>24.28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24.28</v>
      </c>
      <c r="AE90" s="8">
        <f t="shared" si="43"/>
        <v>24.28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24.28</v>
      </c>
      <c r="AL90" s="8">
        <f t="shared" si="35"/>
        <v>221.44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221.44</v>
      </c>
      <c r="AT90" s="8">
        <v>23.34</v>
      </c>
      <c r="AU90" s="8">
        <v>23.34</v>
      </c>
      <c r="AW90" s="198">
        <v>24.28</v>
      </c>
      <c r="AX90" s="198">
        <v>0</v>
      </c>
      <c r="AY90" s="198">
        <v>0</v>
      </c>
      <c r="AZ90" s="198">
        <v>0</v>
      </c>
      <c r="BA90" s="198">
        <v>0</v>
      </c>
      <c r="BB90" s="198">
        <v>0</v>
      </c>
      <c r="BC90" s="8">
        <f t="shared" si="51"/>
        <v>24.28</v>
      </c>
      <c r="BD90" s="198">
        <v>24.28</v>
      </c>
      <c r="BE90" s="198">
        <v>0</v>
      </c>
      <c r="BF90" s="198">
        <v>0</v>
      </c>
      <c r="BG90" s="198">
        <v>0</v>
      </c>
      <c r="BH90" s="198">
        <v>0</v>
      </c>
      <c r="BI90" s="198">
        <v>0</v>
      </c>
      <c r="BJ90" s="8">
        <f t="shared" si="52"/>
        <v>24.28</v>
      </c>
      <c r="BL90" s="8">
        <f t="shared" si="53"/>
        <v>23.34</v>
      </c>
      <c r="BM90" s="8">
        <f t="shared" si="54"/>
        <v>23.34</v>
      </c>
      <c r="BN90" s="8">
        <f t="shared" si="55"/>
        <v>24.28</v>
      </c>
      <c r="BO90" s="8">
        <f t="shared" si="56"/>
        <v>24.28</v>
      </c>
      <c r="BP90" s="139">
        <f t="shared" si="57"/>
        <v>-0.94000000000000128</v>
      </c>
      <c r="BQ90" s="139">
        <f t="shared" si="58"/>
        <v>-0.94000000000000128</v>
      </c>
    </row>
    <row r="91" spans="1:69">
      <c r="A91" s="8" t="s">
        <v>133</v>
      </c>
      <c r="B91" s="15">
        <f>'[3]09'!B93</f>
        <v>320</v>
      </c>
      <c r="C91" s="16">
        <f>'[3]09'!C93</f>
        <v>0</v>
      </c>
      <c r="D91" s="16">
        <f>'[3]09'!D93</f>
        <v>0</v>
      </c>
      <c r="E91" s="16">
        <f>'[3]09'!E93</f>
        <v>0</v>
      </c>
      <c r="F91" s="16">
        <f>'[3]09'!F93</f>
        <v>1030</v>
      </c>
      <c r="G91" s="16">
        <f>'[3]09'!G93</f>
        <v>0</v>
      </c>
      <c r="H91" s="17">
        <f t="shared" si="59"/>
        <v>1350</v>
      </c>
      <c r="I91" s="15">
        <f>'[3]09'!J93</f>
        <v>270</v>
      </c>
      <c r="J91" s="16">
        <f>'[3]09'!K93</f>
        <v>0</v>
      </c>
      <c r="K91" s="16">
        <f>'[3]09'!L93</f>
        <v>0</v>
      </c>
      <c r="L91" s="16">
        <f>'[3]09'!M93</f>
        <v>0</v>
      </c>
      <c r="M91" s="16">
        <f>'[3]09'!N93</f>
        <v>0</v>
      </c>
      <c r="N91" s="16">
        <f>'[3]09'!O93</f>
        <v>0</v>
      </c>
      <c r="O91" s="17">
        <f t="shared" si="60"/>
        <v>270</v>
      </c>
      <c r="P91" s="18">
        <f>frq!C91</f>
        <v>1</v>
      </c>
      <c r="Q91" s="15">
        <f t="shared" si="33"/>
        <v>270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270</v>
      </c>
      <c r="X91" s="8">
        <f t="shared" si="36"/>
        <v>24.28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24.28</v>
      </c>
      <c r="AE91" s="8">
        <f t="shared" si="43"/>
        <v>24.28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24.28</v>
      </c>
      <c r="AL91" s="8">
        <f t="shared" si="35"/>
        <v>221.44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221.44</v>
      </c>
      <c r="AT91" s="8">
        <v>23.34</v>
      </c>
      <c r="AU91" s="8">
        <v>23.34</v>
      </c>
      <c r="AW91" s="198">
        <v>24.28</v>
      </c>
      <c r="AX91" s="198">
        <v>0</v>
      </c>
      <c r="AY91" s="198">
        <v>0</v>
      </c>
      <c r="AZ91" s="198">
        <v>0</v>
      </c>
      <c r="BA91" s="198">
        <v>0</v>
      </c>
      <c r="BB91" s="198">
        <v>0</v>
      </c>
      <c r="BC91" s="8">
        <f t="shared" si="51"/>
        <v>24.28</v>
      </c>
      <c r="BD91" s="198">
        <v>24.28</v>
      </c>
      <c r="BE91" s="198">
        <v>0</v>
      </c>
      <c r="BF91" s="198">
        <v>0</v>
      </c>
      <c r="BG91" s="198">
        <v>0</v>
      </c>
      <c r="BH91" s="198">
        <v>0</v>
      </c>
      <c r="BI91" s="198">
        <v>0</v>
      </c>
      <c r="BJ91" s="8">
        <f t="shared" si="52"/>
        <v>24.28</v>
      </c>
      <c r="BL91" s="8">
        <f t="shared" si="53"/>
        <v>23.34</v>
      </c>
      <c r="BM91" s="8">
        <f t="shared" si="54"/>
        <v>23.34</v>
      </c>
      <c r="BN91" s="8">
        <f t="shared" si="55"/>
        <v>24.28</v>
      </c>
      <c r="BO91" s="8">
        <f t="shared" si="56"/>
        <v>24.28</v>
      </c>
      <c r="BP91" s="139">
        <f t="shared" si="57"/>
        <v>-0.94000000000000128</v>
      </c>
      <c r="BQ91" s="139">
        <f t="shared" si="58"/>
        <v>-0.94000000000000128</v>
      </c>
    </row>
    <row r="92" spans="1:69">
      <c r="A92" s="8" t="s">
        <v>134</v>
      </c>
      <c r="B92" s="15">
        <f>'[3]09'!B94</f>
        <v>320</v>
      </c>
      <c r="C92" s="16">
        <f>'[3]09'!C94</f>
        <v>0</v>
      </c>
      <c r="D92" s="16">
        <f>'[3]09'!D94</f>
        <v>0</v>
      </c>
      <c r="E92" s="16">
        <f>'[3]09'!E94</f>
        <v>0</v>
      </c>
      <c r="F92" s="16">
        <f>'[3]09'!F94</f>
        <v>1030</v>
      </c>
      <c r="G92" s="16">
        <f>'[3]09'!G94</f>
        <v>0</v>
      </c>
      <c r="H92" s="17">
        <f t="shared" si="59"/>
        <v>1350</v>
      </c>
      <c r="I92" s="15">
        <f>'[3]09'!J94</f>
        <v>270</v>
      </c>
      <c r="J92" s="16">
        <f>'[3]09'!K94</f>
        <v>0</v>
      </c>
      <c r="K92" s="16">
        <f>'[3]09'!L94</f>
        <v>0</v>
      </c>
      <c r="L92" s="16">
        <f>'[3]09'!M94</f>
        <v>0</v>
      </c>
      <c r="M92" s="16">
        <f>'[3]09'!N94</f>
        <v>0</v>
      </c>
      <c r="N92" s="16">
        <f>'[3]09'!O94</f>
        <v>0</v>
      </c>
      <c r="O92" s="17">
        <f t="shared" si="60"/>
        <v>270</v>
      </c>
      <c r="P92" s="18">
        <f>frq!C92</f>
        <v>1</v>
      </c>
      <c r="Q92" s="15">
        <f t="shared" si="33"/>
        <v>270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270</v>
      </c>
      <c r="X92" s="8">
        <f t="shared" si="36"/>
        <v>24.28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24.28</v>
      </c>
      <c r="AE92" s="8">
        <f t="shared" si="43"/>
        <v>24.28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24.28</v>
      </c>
      <c r="AL92" s="8">
        <f t="shared" si="35"/>
        <v>221.44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221.44</v>
      </c>
      <c r="AT92" s="8">
        <v>23.34</v>
      </c>
      <c r="AU92" s="8">
        <v>23.34</v>
      </c>
      <c r="AW92" s="198">
        <v>24.28</v>
      </c>
      <c r="AX92" s="198">
        <v>0</v>
      </c>
      <c r="AY92" s="198">
        <v>0</v>
      </c>
      <c r="AZ92" s="198">
        <v>0</v>
      </c>
      <c r="BA92" s="198">
        <v>0</v>
      </c>
      <c r="BB92" s="198">
        <v>0</v>
      </c>
      <c r="BC92" s="8">
        <f t="shared" si="51"/>
        <v>24.28</v>
      </c>
      <c r="BD92" s="198">
        <v>24.28</v>
      </c>
      <c r="BE92" s="198">
        <v>0</v>
      </c>
      <c r="BF92" s="198">
        <v>0</v>
      </c>
      <c r="BG92" s="198">
        <v>0</v>
      </c>
      <c r="BH92" s="198">
        <v>0</v>
      </c>
      <c r="BI92" s="198">
        <v>0</v>
      </c>
      <c r="BJ92" s="8">
        <f t="shared" si="52"/>
        <v>24.28</v>
      </c>
      <c r="BL92" s="8">
        <f t="shared" si="53"/>
        <v>23.34</v>
      </c>
      <c r="BM92" s="8">
        <f t="shared" si="54"/>
        <v>23.34</v>
      </c>
      <c r="BN92" s="8">
        <f t="shared" si="55"/>
        <v>24.28</v>
      </c>
      <c r="BO92" s="8">
        <f t="shared" si="56"/>
        <v>24.28</v>
      </c>
      <c r="BP92" s="139">
        <f t="shared" si="57"/>
        <v>-0.94000000000000128</v>
      </c>
      <c r="BQ92" s="139">
        <f t="shared" si="58"/>
        <v>-0.94000000000000128</v>
      </c>
    </row>
    <row r="93" spans="1:69">
      <c r="A93" s="8" t="s">
        <v>135</v>
      </c>
      <c r="B93" s="15">
        <f>'[3]09'!B95</f>
        <v>320</v>
      </c>
      <c r="C93" s="16">
        <f>'[3]09'!C95</f>
        <v>0</v>
      </c>
      <c r="D93" s="16">
        <f>'[3]09'!D95</f>
        <v>0</v>
      </c>
      <c r="E93" s="16">
        <f>'[3]09'!E95</f>
        <v>0</v>
      </c>
      <c r="F93" s="16">
        <f>'[3]09'!F95</f>
        <v>1030</v>
      </c>
      <c r="G93" s="16">
        <f>'[3]09'!G95</f>
        <v>0</v>
      </c>
      <c r="H93" s="17">
        <f t="shared" si="59"/>
        <v>1350</v>
      </c>
      <c r="I93" s="15">
        <f>'[3]09'!J95</f>
        <v>270</v>
      </c>
      <c r="J93" s="16">
        <f>'[3]09'!K95</f>
        <v>0</v>
      </c>
      <c r="K93" s="16">
        <f>'[3]09'!L95</f>
        <v>0</v>
      </c>
      <c r="L93" s="16">
        <f>'[3]09'!M95</f>
        <v>0</v>
      </c>
      <c r="M93" s="16">
        <f>'[3]09'!N95</f>
        <v>0</v>
      </c>
      <c r="N93" s="16">
        <f>'[3]09'!O95</f>
        <v>0</v>
      </c>
      <c r="O93" s="17">
        <f t="shared" si="60"/>
        <v>270</v>
      </c>
      <c r="P93" s="18">
        <f>frq!C93</f>
        <v>1</v>
      </c>
      <c r="Q93" s="15">
        <f t="shared" si="33"/>
        <v>270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270</v>
      </c>
      <c r="X93" s="8">
        <f t="shared" si="36"/>
        <v>26.85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26.85</v>
      </c>
      <c r="AE93" s="8">
        <f t="shared" si="43"/>
        <v>26.85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26.85</v>
      </c>
      <c r="AL93" s="8">
        <f t="shared" si="35"/>
        <v>216.3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216.3</v>
      </c>
      <c r="AT93" s="8">
        <v>25.81</v>
      </c>
      <c r="AU93" s="8">
        <v>25.81</v>
      </c>
      <c r="AW93" s="198">
        <v>26.85</v>
      </c>
      <c r="AX93" s="198">
        <v>0</v>
      </c>
      <c r="AY93" s="198">
        <v>0</v>
      </c>
      <c r="AZ93" s="198">
        <v>0</v>
      </c>
      <c r="BA93" s="198">
        <v>0</v>
      </c>
      <c r="BB93" s="198">
        <v>0</v>
      </c>
      <c r="BC93" s="8">
        <f t="shared" si="51"/>
        <v>26.85</v>
      </c>
      <c r="BD93" s="198">
        <v>26.85</v>
      </c>
      <c r="BE93" s="198">
        <v>0</v>
      </c>
      <c r="BF93" s="198">
        <v>0</v>
      </c>
      <c r="BG93" s="198">
        <v>0</v>
      </c>
      <c r="BH93" s="198">
        <v>0</v>
      </c>
      <c r="BI93" s="198">
        <v>0</v>
      </c>
      <c r="BJ93" s="8">
        <f t="shared" si="52"/>
        <v>26.85</v>
      </c>
      <c r="BL93" s="8">
        <f t="shared" si="53"/>
        <v>25.81</v>
      </c>
      <c r="BM93" s="8">
        <f t="shared" si="54"/>
        <v>25.81</v>
      </c>
      <c r="BN93" s="8">
        <f t="shared" si="55"/>
        <v>26.85</v>
      </c>
      <c r="BO93" s="8">
        <f t="shared" si="56"/>
        <v>26.85</v>
      </c>
      <c r="BP93" s="139">
        <f t="shared" si="57"/>
        <v>-1.0400000000000027</v>
      </c>
      <c r="BQ93" s="139">
        <f t="shared" si="58"/>
        <v>-1.0400000000000027</v>
      </c>
    </row>
    <row r="94" spans="1:69">
      <c r="A94" s="8" t="s">
        <v>136</v>
      </c>
      <c r="B94" s="15">
        <f>'[3]09'!B96</f>
        <v>320</v>
      </c>
      <c r="C94" s="16">
        <f>'[3]09'!C96</f>
        <v>0</v>
      </c>
      <c r="D94" s="16">
        <f>'[3]09'!D96</f>
        <v>0</v>
      </c>
      <c r="E94" s="16">
        <f>'[3]09'!E96</f>
        <v>0</v>
      </c>
      <c r="F94" s="16">
        <f>'[3]09'!F96</f>
        <v>1030</v>
      </c>
      <c r="G94" s="16">
        <f>'[3]09'!G96</f>
        <v>0</v>
      </c>
      <c r="H94" s="17">
        <f t="shared" si="59"/>
        <v>1350</v>
      </c>
      <c r="I94" s="15">
        <f>'[3]09'!J96</f>
        <v>270</v>
      </c>
      <c r="J94" s="16">
        <f>'[3]09'!K96</f>
        <v>0</v>
      </c>
      <c r="K94" s="16">
        <f>'[3]09'!L96</f>
        <v>0</v>
      </c>
      <c r="L94" s="16">
        <f>'[3]09'!M96</f>
        <v>0</v>
      </c>
      <c r="M94" s="16">
        <f>'[3]09'!N96</f>
        <v>0</v>
      </c>
      <c r="N94" s="16">
        <f>'[3]09'!O96</f>
        <v>0</v>
      </c>
      <c r="O94" s="17">
        <f t="shared" si="60"/>
        <v>270</v>
      </c>
      <c r="P94" s="18">
        <f>frq!C94</f>
        <v>1</v>
      </c>
      <c r="Q94" s="15">
        <f t="shared" si="33"/>
        <v>270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270</v>
      </c>
      <c r="X94" s="8">
        <f t="shared" si="36"/>
        <v>26.85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26.85</v>
      </c>
      <c r="AE94" s="8">
        <f t="shared" si="43"/>
        <v>26.85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26.85</v>
      </c>
      <c r="AL94" s="8">
        <f t="shared" si="35"/>
        <v>216.3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216.3</v>
      </c>
      <c r="AT94" s="8">
        <v>25.81</v>
      </c>
      <c r="AU94" s="8">
        <v>25.81</v>
      </c>
      <c r="AW94" s="198">
        <v>26.85</v>
      </c>
      <c r="AX94" s="198">
        <v>0</v>
      </c>
      <c r="AY94" s="198">
        <v>0</v>
      </c>
      <c r="AZ94" s="198">
        <v>0</v>
      </c>
      <c r="BA94" s="198">
        <v>0</v>
      </c>
      <c r="BB94" s="198">
        <v>0</v>
      </c>
      <c r="BC94" s="8">
        <f t="shared" si="51"/>
        <v>26.85</v>
      </c>
      <c r="BD94" s="198">
        <v>26.85</v>
      </c>
      <c r="BE94" s="198">
        <v>0</v>
      </c>
      <c r="BF94" s="198">
        <v>0</v>
      </c>
      <c r="BG94" s="198">
        <v>0</v>
      </c>
      <c r="BH94" s="198">
        <v>0</v>
      </c>
      <c r="BI94" s="198">
        <v>0</v>
      </c>
      <c r="BJ94" s="8">
        <f t="shared" si="52"/>
        <v>26.85</v>
      </c>
      <c r="BL94" s="8">
        <f t="shared" si="53"/>
        <v>25.81</v>
      </c>
      <c r="BM94" s="8">
        <f t="shared" si="54"/>
        <v>25.81</v>
      </c>
      <c r="BN94" s="8">
        <f t="shared" si="55"/>
        <v>26.85</v>
      </c>
      <c r="BO94" s="8">
        <f t="shared" si="56"/>
        <v>26.85</v>
      </c>
      <c r="BP94" s="139">
        <f t="shared" si="57"/>
        <v>-1.0400000000000027</v>
      </c>
      <c r="BQ94" s="139">
        <f t="shared" si="58"/>
        <v>-1.0400000000000027</v>
      </c>
    </row>
    <row r="95" spans="1:69">
      <c r="A95" s="8" t="s">
        <v>137</v>
      </c>
      <c r="B95" s="15">
        <f>'[3]09'!B97</f>
        <v>320</v>
      </c>
      <c r="C95" s="16">
        <f>'[3]09'!C97</f>
        <v>0</v>
      </c>
      <c r="D95" s="16">
        <f>'[3]09'!D97</f>
        <v>0</v>
      </c>
      <c r="E95" s="16">
        <f>'[3]09'!E97</f>
        <v>0</v>
      </c>
      <c r="F95" s="16">
        <f>'[3]09'!F97</f>
        <v>1030</v>
      </c>
      <c r="G95" s="16">
        <f>'[3]09'!G97</f>
        <v>0</v>
      </c>
      <c r="H95" s="17">
        <f t="shared" si="59"/>
        <v>1350</v>
      </c>
      <c r="I95" s="15">
        <f>'[3]09'!J97</f>
        <v>270</v>
      </c>
      <c r="J95" s="16">
        <f>'[3]09'!K97</f>
        <v>0</v>
      </c>
      <c r="K95" s="16">
        <f>'[3]09'!L97</f>
        <v>0</v>
      </c>
      <c r="L95" s="16">
        <f>'[3]09'!M97</f>
        <v>0</v>
      </c>
      <c r="M95" s="16">
        <f>'[3]09'!N97</f>
        <v>0</v>
      </c>
      <c r="N95" s="16">
        <f>'[3]09'!O97</f>
        <v>0</v>
      </c>
      <c r="O95" s="17">
        <f t="shared" si="60"/>
        <v>270</v>
      </c>
      <c r="P95" s="18">
        <f>frq!C95</f>
        <v>1</v>
      </c>
      <c r="Q95" s="15">
        <f t="shared" si="33"/>
        <v>270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270</v>
      </c>
      <c r="X95" s="8">
        <f t="shared" si="36"/>
        <v>26.85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26.85</v>
      </c>
      <c r="AE95" s="8">
        <f t="shared" si="43"/>
        <v>26.85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26.85</v>
      </c>
      <c r="AL95" s="8">
        <f t="shared" si="35"/>
        <v>216.3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216.3</v>
      </c>
      <c r="AT95" s="8">
        <v>25.81</v>
      </c>
      <c r="AU95" s="8">
        <v>25.81</v>
      </c>
      <c r="AW95" s="198">
        <v>26.85</v>
      </c>
      <c r="AX95" s="198">
        <v>0</v>
      </c>
      <c r="AY95" s="198">
        <v>0</v>
      </c>
      <c r="AZ95" s="198">
        <v>0</v>
      </c>
      <c r="BA95" s="198">
        <v>0</v>
      </c>
      <c r="BB95" s="198">
        <v>0</v>
      </c>
      <c r="BC95" s="8">
        <f t="shared" si="51"/>
        <v>26.85</v>
      </c>
      <c r="BD95" s="198">
        <v>26.85</v>
      </c>
      <c r="BE95" s="198">
        <v>0</v>
      </c>
      <c r="BF95" s="198">
        <v>0</v>
      </c>
      <c r="BG95" s="198">
        <v>0</v>
      </c>
      <c r="BH95" s="198">
        <v>0</v>
      </c>
      <c r="BI95" s="198">
        <v>0</v>
      </c>
      <c r="BJ95" s="8">
        <f t="shared" si="52"/>
        <v>26.85</v>
      </c>
      <c r="BL95" s="8">
        <f t="shared" si="53"/>
        <v>25.81</v>
      </c>
      <c r="BM95" s="8">
        <f t="shared" si="54"/>
        <v>25.81</v>
      </c>
      <c r="BN95" s="8">
        <f t="shared" si="55"/>
        <v>26.85</v>
      </c>
      <c r="BO95" s="8">
        <f t="shared" si="56"/>
        <v>26.85</v>
      </c>
      <c r="BP95" s="139">
        <f t="shared" si="57"/>
        <v>-1.0400000000000027</v>
      </c>
      <c r="BQ95" s="139">
        <f t="shared" si="58"/>
        <v>-1.0400000000000027</v>
      </c>
    </row>
    <row r="96" spans="1:69">
      <c r="A96" s="8" t="s">
        <v>138</v>
      </c>
      <c r="B96" s="15">
        <f>'[3]09'!B98</f>
        <v>320</v>
      </c>
      <c r="C96" s="16">
        <f>'[3]09'!C98</f>
        <v>0</v>
      </c>
      <c r="D96" s="16">
        <f>'[3]09'!D98</f>
        <v>0</v>
      </c>
      <c r="E96" s="16">
        <f>'[3]09'!E98</f>
        <v>0</v>
      </c>
      <c r="F96" s="16">
        <f>'[3]09'!F98</f>
        <v>1030</v>
      </c>
      <c r="G96" s="16">
        <f>'[3]09'!G98</f>
        <v>0</v>
      </c>
      <c r="H96" s="17">
        <f t="shared" si="59"/>
        <v>1350</v>
      </c>
      <c r="I96" s="15">
        <f>'[3]09'!J98</f>
        <v>270</v>
      </c>
      <c r="J96" s="16">
        <f>'[3]09'!K98</f>
        <v>0</v>
      </c>
      <c r="K96" s="16">
        <f>'[3]09'!L98</f>
        <v>0</v>
      </c>
      <c r="L96" s="16">
        <f>'[3]09'!M98</f>
        <v>0</v>
      </c>
      <c r="M96" s="16">
        <f>'[3]09'!N98</f>
        <v>0</v>
      </c>
      <c r="N96" s="16">
        <f>'[3]09'!O98</f>
        <v>0</v>
      </c>
      <c r="O96" s="17">
        <f t="shared" si="60"/>
        <v>270</v>
      </c>
      <c r="P96" s="18">
        <f>frq!C96</f>
        <v>1</v>
      </c>
      <c r="Q96" s="15">
        <f t="shared" si="33"/>
        <v>270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270</v>
      </c>
      <c r="X96" s="8">
        <f t="shared" si="36"/>
        <v>26.85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26.85</v>
      </c>
      <c r="AE96" s="8">
        <f t="shared" si="43"/>
        <v>26.85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26.85</v>
      </c>
      <c r="AL96" s="8">
        <f t="shared" si="35"/>
        <v>216.3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216.3</v>
      </c>
      <c r="AT96" s="8">
        <v>25.81</v>
      </c>
      <c r="AU96" s="8">
        <v>25.81</v>
      </c>
      <c r="AW96" s="198">
        <v>26.85</v>
      </c>
      <c r="AX96" s="198">
        <v>0</v>
      </c>
      <c r="AY96" s="198">
        <v>0</v>
      </c>
      <c r="AZ96" s="198">
        <v>0</v>
      </c>
      <c r="BA96" s="198">
        <v>0</v>
      </c>
      <c r="BB96" s="198">
        <v>0</v>
      </c>
      <c r="BC96" s="8">
        <f t="shared" si="51"/>
        <v>26.85</v>
      </c>
      <c r="BD96" s="198">
        <v>26.85</v>
      </c>
      <c r="BE96" s="198">
        <v>0</v>
      </c>
      <c r="BF96" s="198">
        <v>0</v>
      </c>
      <c r="BG96" s="198">
        <v>0</v>
      </c>
      <c r="BH96" s="198">
        <v>0</v>
      </c>
      <c r="BI96" s="198">
        <v>0</v>
      </c>
      <c r="BJ96" s="8">
        <f t="shared" si="52"/>
        <v>26.85</v>
      </c>
      <c r="BL96" s="8">
        <f t="shared" si="53"/>
        <v>25.81</v>
      </c>
      <c r="BM96" s="8">
        <f t="shared" si="54"/>
        <v>25.81</v>
      </c>
      <c r="BN96" s="8">
        <f t="shared" si="55"/>
        <v>26.85</v>
      </c>
      <c r="BO96" s="8">
        <f t="shared" si="56"/>
        <v>26.85</v>
      </c>
      <c r="BP96" s="139">
        <f t="shared" si="57"/>
        <v>-1.0400000000000027</v>
      </c>
      <c r="BQ96" s="139">
        <f t="shared" si="58"/>
        <v>-1.0400000000000027</v>
      </c>
    </row>
    <row r="97" spans="1:69">
      <c r="A97" s="8" t="s">
        <v>139</v>
      </c>
      <c r="B97" s="15">
        <f>'[3]09'!B99</f>
        <v>320</v>
      </c>
      <c r="C97" s="16">
        <f>'[3]09'!C99</f>
        <v>0</v>
      </c>
      <c r="D97" s="16">
        <f>'[3]09'!D99</f>
        <v>0</v>
      </c>
      <c r="E97" s="16">
        <f>'[3]09'!E99</f>
        <v>0</v>
      </c>
      <c r="F97" s="16">
        <f>'[3]09'!F99</f>
        <v>1030</v>
      </c>
      <c r="G97" s="16">
        <f>'[3]09'!G99</f>
        <v>0</v>
      </c>
      <c r="H97" s="17">
        <f t="shared" si="59"/>
        <v>1350</v>
      </c>
      <c r="I97" s="15">
        <f>'[3]09'!J99</f>
        <v>270</v>
      </c>
      <c r="J97" s="16">
        <f>'[3]09'!K99</f>
        <v>0</v>
      </c>
      <c r="K97" s="16">
        <f>'[3]09'!L99</f>
        <v>0</v>
      </c>
      <c r="L97" s="16">
        <f>'[3]09'!M99</f>
        <v>0</v>
      </c>
      <c r="M97" s="16">
        <f>'[3]09'!N99</f>
        <v>0</v>
      </c>
      <c r="N97" s="16">
        <f>'[3]09'!O99</f>
        <v>0</v>
      </c>
      <c r="O97" s="17">
        <f t="shared" si="60"/>
        <v>270</v>
      </c>
      <c r="P97" s="18">
        <f>frq!C97</f>
        <v>1</v>
      </c>
      <c r="Q97" s="15">
        <f t="shared" si="33"/>
        <v>270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270</v>
      </c>
      <c r="X97" s="8">
        <f t="shared" si="36"/>
        <v>26.85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26.85</v>
      </c>
      <c r="AE97" s="8">
        <f t="shared" si="43"/>
        <v>26.85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26.85</v>
      </c>
      <c r="AL97" s="8">
        <f t="shared" si="35"/>
        <v>216.3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216.3</v>
      </c>
      <c r="AT97" s="8">
        <v>25.81</v>
      </c>
      <c r="AU97" s="8">
        <v>25.81</v>
      </c>
      <c r="AW97" s="198">
        <v>26.85</v>
      </c>
      <c r="AX97" s="198">
        <v>0</v>
      </c>
      <c r="AY97" s="198">
        <v>0</v>
      </c>
      <c r="AZ97" s="198">
        <v>0</v>
      </c>
      <c r="BA97" s="198">
        <v>0</v>
      </c>
      <c r="BB97" s="198">
        <v>0</v>
      </c>
      <c r="BC97" s="8">
        <f t="shared" si="51"/>
        <v>26.85</v>
      </c>
      <c r="BD97" s="198">
        <v>26.85</v>
      </c>
      <c r="BE97" s="198">
        <v>0</v>
      </c>
      <c r="BF97" s="198">
        <v>0</v>
      </c>
      <c r="BG97" s="198">
        <v>0</v>
      </c>
      <c r="BH97" s="198">
        <v>0</v>
      </c>
      <c r="BI97" s="198">
        <v>0</v>
      </c>
      <c r="BJ97" s="8">
        <f t="shared" si="52"/>
        <v>26.85</v>
      </c>
      <c r="BL97" s="8">
        <f t="shared" si="53"/>
        <v>25.81</v>
      </c>
      <c r="BM97" s="8">
        <f t="shared" si="54"/>
        <v>25.81</v>
      </c>
      <c r="BN97" s="8">
        <f t="shared" si="55"/>
        <v>26.85</v>
      </c>
      <c r="BO97" s="8">
        <f t="shared" si="56"/>
        <v>26.85</v>
      </c>
      <c r="BP97" s="139">
        <f t="shared" si="57"/>
        <v>-1.0400000000000027</v>
      </c>
      <c r="BQ97" s="139">
        <f t="shared" si="58"/>
        <v>-1.0400000000000027</v>
      </c>
    </row>
    <row r="98" spans="1:69">
      <c r="A98" s="8" t="s">
        <v>140</v>
      </c>
      <c r="B98" s="15">
        <f>'[3]09'!B100</f>
        <v>320</v>
      </c>
      <c r="C98" s="16">
        <f>'[3]09'!C100</f>
        <v>0</v>
      </c>
      <c r="D98" s="16">
        <f>'[3]09'!D100</f>
        <v>0</v>
      </c>
      <c r="E98" s="16">
        <f>'[3]09'!E100</f>
        <v>0</v>
      </c>
      <c r="F98" s="16">
        <f>'[3]09'!F100</f>
        <v>1030</v>
      </c>
      <c r="G98" s="16">
        <f>'[3]09'!G100</f>
        <v>0</v>
      </c>
      <c r="H98" s="17">
        <f t="shared" si="59"/>
        <v>1350</v>
      </c>
      <c r="I98" s="15">
        <f>'[3]09'!J100</f>
        <v>270</v>
      </c>
      <c r="J98" s="16">
        <f>'[3]09'!K100</f>
        <v>0</v>
      </c>
      <c r="K98" s="16">
        <f>'[3]09'!L100</f>
        <v>0</v>
      </c>
      <c r="L98" s="16">
        <f>'[3]09'!M100</f>
        <v>0</v>
      </c>
      <c r="M98" s="16">
        <f>'[3]09'!N100</f>
        <v>0</v>
      </c>
      <c r="N98" s="16">
        <f>'[3]09'!O100</f>
        <v>0</v>
      </c>
      <c r="O98" s="17">
        <f t="shared" si="60"/>
        <v>270</v>
      </c>
      <c r="P98" s="18">
        <f>frq!C98</f>
        <v>1</v>
      </c>
      <c r="Q98" s="15">
        <f t="shared" si="33"/>
        <v>270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270</v>
      </c>
      <c r="X98" s="8">
        <f t="shared" si="36"/>
        <v>26.85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26.85</v>
      </c>
      <c r="AE98" s="8">
        <f t="shared" si="43"/>
        <v>26.85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26.85</v>
      </c>
      <c r="AL98" s="8">
        <f t="shared" si="35"/>
        <v>216.3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216.3</v>
      </c>
      <c r="AT98" s="8">
        <v>25.81</v>
      </c>
      <c r="AU98" s="8">
        <v>25.81</v>
      </c>
      <c r="AW98" s="198">
        <v>26.85</v>
      </c>
      <c r="AX98" s="198">
        <v>0</v>
      </c>
      <c r="AY98" s="198">
        <v>0</v>
      </c>
      <c r="AZ98" s="198">
        <v>0</v>
      </c>
      <c r="BA98" s="198">
        <v>0</v>
      </c>
      <c r="BB98" s="198">
        <v>0</v>
      </c>
      <c r="BC98" s="8">
        <f t="shared" si="51"/>
        <v>26.85</v>
      </c>
      <c r="BD98" s="198">
        <v>26.85</v>
      </c>
      <c r="BE98" s="198">
        <v>0</v>
      </c>
      <c r="BF98" s="198">
        <v>0</v>
      </c>
      <c r="BG98" s="198">
        <v>0</v>
      </c>
      <c r="BH98" s="198">
        <v>0</v>
      </c>
      <c r="BI98" s="198">
        <v>0</v>
      </c>
      <c r="BJ98" s="8">
        <f t="shared" si="52"/>
        <v>26.85</v>
      </c>
      <c r="BL98" s="8">
        <f t="shared" si="53"/>
        <v>25.81</v>
      </c>
      <c r="BM98" s="8">
        <f t="shared" si="54"/>
        <v>25.81</v>
      </c>
      <c r="BN98" s="8">
        <f t="shared" si="55"/>
        <v>26.85</v>
      </c>
      <c r="BO98" s="8">
        <f t="shared" si="56"/>
        <v>26.85</v>
      </c>
      <c r="BP98" s="139">
        <f t="shared" si="57"/>
        <v>-1.0400000000000027</v>
      </c>
      <c r="BQ98" s="139">
        <f t="shared" si="58"/>
        <v>-1.0400000000000027</v>
      </c>
    </row>
    <row r="99" spans="1:69">
      <c r="A99" s="8" t="s">
        <v>171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24.6</v>
      </c>
      <c r="G99" s="15">
        <f t="shared" si="62"/>
        <v>0</v>
      </c>
      <c r="H99" s="15">
        <f t="shared" si="62"/>
        <v>32.28</v>
      </c>
      <c r="I99" s="15">
        <f t="shared" si="62"/>
        <v>6.537230000000001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6.537230000000001</v>
      </c>
      <c r="P99" s="15">
        <f t="shared" si="62"/>
        <v>2.4E-2</v>
      </c>
      <c r="Q99" s="15">
        <f t="shared" si="62"/>
        <v>6.537230000000001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6.537230000000001</v>
      </c>
      <c r="X99" s="15">
        <f t="shared" si="62"/>
        <v>0.5650400000000001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0.5650400000000001</v>
      </c>
      <c r="AE99" s="15">
        <f t="shared" si="62"/>
        <v>0.6280400000000006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0.6280400000000006</v>
      </c>
      <c r="AL99" s="15">
        <f t="shared" si="62"/>
        <v>5.34415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5.34415</v>
      </c>
      <c r="AS99" s="15">
        <f t="shared" si="62"/>
        <v>0</v>
      </c>
      <c r="AT99" s="15">
        <f t="shared" si="62"/>
        <v>0.54858000000000018</v>
      </c>
      <c r="AU99" s="15">
        <f t="shared" si="62"/>
        <v>0.60914000000000057</v>
      </c>
      <c r="AV99" s="15">
        <f t="shared" si="62"/>
        <v>0</v>
      </c>
      <c r="AW99" s="15">
        <f t="shared" si="62"/>
        <v>0.5650400000000001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0.5650400000000001</v>
      </c>
      <c r="BD99" s="15">
        <f t="shared" si="62"/>
        <v>0.6280400000000006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0.6280400000000006</v>
      </c>
      <c r="BK99" s="15"/>
      <c r="BL99" s="15">
        <f t="shared" si="63"/>
        <v>0.54858000000000018</v>
      </c>
      <c r="BM99" s="15">
        <f t="shared" si="63"/>
        <v>0.60914000000000057</v>
      </c>
      <c r="BN99" s="15">
        <f t="shared" si="63"/>
        <v>0.5650400000000001</v>
      </c>
      <c r="BO99" s="15">
        <f t="shared" si="63"/>
        <v>0.6280400000000006</v>
      </c>
      <c r="BP99" s="15">
        <f t="shared" si="63"/>
        <v>-1.6459999999999985E-2</v>
      </c>
      <c r="BQ99" s="15">
        <f t="shared" si="63"/>
        <v>-1.8899999999999983E-2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45269</v>
      </c>
      <c r="B1" s="3" t="s">
        <v>150</v>
      </c>
      <c r="C1" s="4" t="s">
        <v>150</v>
      </c>
      <c r="D1" s="4" t="s">
        <v>150</v>
      </c>
      <c r="E1" s="5" t="s">
        <v>150</v>
      </c>
    </row>
    <row r="2" spans="1:5" s="9" customFormat="1" ht="25.5">
      <c r="A2" s="9" t="s">
        <v>160</v>
      </c>
      <c r="B2" s="10" t="s">
        <v>179</v>
      </c>
      <c r="C2" s="11" t="s">
        <v>180</v>
      </c>
      <c r="D2" s="11" t="s">
        <v>181</v>
      </c>
      <c r="E2" s="12" t="s">
        <v>182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171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1" customWidth="1"/>
    <col min="3" max="3" width="13.42578125" style="131" bestFit="1" customWidth="1"/>
    <col min="4" max="4" width="15.42578125" style="131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45269</v>
      </c>
      <c r="B1" s="38" t="s">
        <v>341</v>
      </c>
      <c r="C1" s="38" t="s">
        <v>341</v>
      </c>
      <c r="D1" s="38" t="s">
        <v>341</v>
      </c>
      <c r="E1" s="130"/>
      <c r="F1" s="130"/>
      <c r="G1" s="130"/>
      <c r="H1" s="131"/>
    </row>
    <row r="2" spans="1:8">
      <c r="A2" s="8" t="s">
        <v>160</v>
      </c>
      <c r="B2" s="131" t="s">
        <v>342</v>
      </c>
      <c r="C2" s="131" t="s">
        <v>343</v>
      </c>
      <c r="D2" s="131" t="s">
        <v>344</v>
      </c>
    </row>
    <row r="3" spans="1:8">
      <c r="A3" s="8" t="s">
        <v>45</v>
      </c>
      <c r="B3" s="127">
        <v>0</v>
      </c>
      <c r="C3" s="127">
        <v>0</v>
      </c>
      <c r="D3" s="127">
        <v>0</v>
      </c>
    </row>
    <row r="4" spans="1:8">
      <c r="A4" s="8" t="s">
        <v>46</v>
      </c>
      <c r="B4" s="127">
        <v>0</v>
      </c>
      <c r="C4" s="127">
        <v>0</v>
      </c>
      <c r="D4" s="127">
        <v>0</v>
      </c>
    </row>
    <row r="5" spans="1:8">
      <c r="A5" s="8" t="s">
        <v>47</v>
      </c>
      <c r="B5" s="127">
        <v>0</v>
      </c>
      <c r="C5" s="127">
        <v>0</v>
      </c>
      <c r="D5" s="127">
        <v>0</v>
      </c>
    </row>
    <row r="6" spans="1:8">
      <c r="A6" s="8" t="s">
        <v>48</v>
      </c>
      <c r="B6" s="127">
        <v>0</v>
      </c>
      <c r="C6" s="127">
        <v>0</v>
      </c>
      <c r="D6" s="127">
        <v>0</v>
      </c>
    </row>
    <row r="7" spans="1:8">
      <c r="A7" s="8" t="s">
        <v>49</v>
      </c>
      <c r="B7" s="127">
        <v>0</v>
      </c>
      <c r="C7" s="127">
        <v>0</v>
      </c>
      <c r="D7" s="127">
        <v>0</v>
      </c>
    </row>
    <row r="8" spans="1:8">
      <c r="A8" s="8" t="s">
        <v>50</v>
      </c>
      <c r="B8" s="127">
        <v>0</v>
      </c>
      <c r="C8" s="127">
        <v>0</v>
      </c>
      <c r="D8" s="127">
        <v>0</v>
      </c>
    </row>
    <row r="9" spans="1:8">
      <c r="A9" s="8" t="s">
        <v>51</v>
      </c>
      <c r="B9" s="127">
        <v>0</v>
      </c>
      <c r="C9" s="127">
        <v>0</v>
      </c>
      <c r="D9" s="127">
        <v>0</v>
      </c>
    </row>
    <row r="10" spans="1:8">
      <c r="A10" s="8" t="s">
        <v>52</v>
      </c>
      <c r="B10" s="127">
        <v>0</v>
      </c>
      <c r="C10" s="127">
        <v>0</v>
      </c>
      <c r="D10" s="127">
        <v>0</v>
      </c>
    </row>
    <row r="11" spans="1:8">
      <c r="A11" s="8" t="s">
        <v>53</v>
      </c>
      <c r="B11" s="127">
        <v>0</v>
      </c>
      <c r="C11" s="127">
        <v>0</v>
      </c>
      <c r="D11" s="127">
        <v>0</v>
      </c>
    </row>
    <row r="12" spans="1:8">
      <c r="A12" s="8" t="s">
        <v>54</v>
      </c>
      <c r="B12" s="127">
        <v>0</v>
      </c>
      <c r="C12" s="127">
        <v>0</v>
      </c>
      <c r="D12" s="127">
        <v>0</v>
      </c>
    </row>
    <row r="13" spans="1:8">
      <c r="A13" s="8" t="s">
        <v>55</v>
      </c>
      <c r="B13" s="127">
        <v>0</v>
      </c>
      <c r="C13" s="127">
        <v>0</v>
      </c>
      <c r="D13" s="127">
        <v>0</v>
      </c>
    </row>
    <row r="14" spans="1:8">
      <c r="A14" s="8" t="s">
        <v>56</v>
      </c>
      <c r="B14" s="127">
        <v>0</v>
      </c>
      <c r="C14" s="127">
        <v>0</v>
      </c>
      <c r="D14" s="127">
        <v>0</v>
      </c>
    </row>
    <row r="15" spans="1:8">
      <c r="A15" s="8" t="s">
        <v>57</v>
      </c>
      <c r="B15" s="127">
        <v>0</v>
      </c>
      <c r="C15" s="127">
        <v>0</v>
      </c>
      <c r="D15" s="127">
        <v>0</v>
      </c>
    </row>
    <row r="16" spans="1:8">
      <c r="A16" s="8" t="s">
        <v>58</v>
      </c>
      <c r="B16" s="127">
        <v>0</v>
      </c>
      <c r="C16" s="127">
        <v>0</v>
      </c>
      <c r="D16" s="127">
        <v>0</v>
      </c>
    </row>
    <row r="17" spans="1:4">
      <c r="A17" s="8" t="s">
        <v>59</v>
      </c>
      <c r="B17" s="127">
        <v>0</v>
      </c>
      <c r="C17" s="127">
        <v>0</v>
      </c>
      <c r="D17" s="127">
        <v>0</v>
      </c>
    </row>
    <row r="18" spans="1:4">
      <c r="A18" s="8" t="s">
        <v>60</v>
      </c>
      <c r="B18" s="127">
        <v>0</v>
      </c>
      <c r="C18" s="127">
        <v>0</v>
      </c>
      <c r="D18" s="127">
        <v>0</v>
      </c>
    </row>
    <row r="19" spans="1:4">
      <c r="A19" s="8" t="s">
        <v>61</v>
      </c>
      <c r="B19" s="127">
        <v>0</v>
      </c>
      <c r="C19" s="127">
        <v>0</v>
      </c>
      <c r="D19" s="127">
        <v>0</v>
      </c>
    </row>
    <row r="20" spans="1:4">
      <c r="A20" s="8" t="s">
        <v>62</v>
      </c>
      <c r="B20" s="127">
        <v>0</v>
      </c>
      <c r="C20" s="127">
        <v>0</v>
      </c>
      <c r="D20" s="127">
        <v>0</v>
      </c>
    </row>
    <row r="21" spans="1:4">
      <c r="A21" s="8" t="s">
        <v>63</v>
      </c>
      <c r="B21" s="127">
        <v>0</v>
      </c>
      <c r="C21" s="127">
        <v>0</v>
      </c>
      <c r="D21" s="127">
        <v>0</v>
      </c>
    </row>
    <row r="22" spans="1:4">
      <c r="A22" s="8" t="s">
        <v>64</v>
      </c>
      <c r="B22" s="127">
        <v>0</v>
      </c>
      <c r="C22" s="127">
        <v>0</v>
      </c>
      <c r="D22" s="127">
        <v>0</v>
      </c>
    </row>
    <row r="23" spans="1:4">
      <c r="A23" s="8" t="s">
        <v>65</v>
      </c>
      <c r="B23" s="127">
        <v>0</v>
      </c>
      <c r="C23" s="127">
        <v>0</v>
      </c>
      <c r="D23" s="127">
        <v>0</v>
      </c>
    </row>
    <row r="24" spans="1:4">
      <c r="A24" s="8" t="s">
        <v>66</v>
      </c>
      <c r="B24" s="127">
        <v>0</v>
      </c>
      <c r="C24" s="127">
        <v>0</v>
      </c>
      <c r="D24" s="127">
        <v>0</v>
      </c>
    </row>
    <row r="25" spans="1:4">
      <c r="A25" s="8" t="s">
        <v>67</v>
      </c>
      <c r="B25" s="127">
        <v>0</v>
      </c>
      <c r="C25" s="127">
        <v>0</v>
      </c>
      <c r="D25" s="127">
        <v>0</v>
      </c>
    </row>
    <row r="26" spans="1:4">
      <c r="A26" s="8" t="s">
        <v>68</v>
      </c>
      <c r="B26" s="127">
        <v>0</v>
      </c>
      <c r="C26" s="127">
        <v>0</v>
      </c>
      <c r="D26" s="127">
        <v>0</v>
      </c>
    </row>
    <row r="27" spans="1:4">
      <c r="A27" s="8" t="s">
        <v>69</v>
      </c>
      <c r="B27" s="127">
        <v>0</v>
      </c>
      <c r="C27" s="127">
        <v>0</v>
      </c>
      <c r="D27" s="127">
        <v>0</v>
      </c>
    </row>
    <row r="28" spans="1:4">
      <c r="A28" s="8" t="s">
        <v>70</v>
      </c>
      <c r="B28" s="127">
        <v>0</v>
      </c>
      <c r="C28" s="127">
        <v>0</v>
      </c>
      <c r="D28" s="127">
        <v>0</v>
      </c>
    </row>
    <row r="29" spans="1:4">
      <c r="A29" s="8" t="s">
        <v>71</v>
      </c>
      <c r="B29" s="127">
        <v>0</v>
      </c>
      <c r="C29" s="127">
        <v>0</v>
      </c>
      <c r="D29" s="127">
        <v>0</v>
      </c>
    </row>
    <row r="30" spans="1:4">
      <c r="A30" s="8" t="s">
        <v>72</v>
      </c>
      <c r="B30" s="127">
        <v>0</v>
      </c>
      <c r="C30" s="127">
        <v>0</v>
      </c>
      <c r="D30" s="127">
        <v>0</v>
      </c>
    </row>
    <row r="31" spans="1:4">
      <c r="A31" s="8" t="s">
        <v>73</v>
      </c>
      <c r="B31" s="127">
        <v>0</v>
      </c>
      <c r="C31" s="127">
        <v>0</v>
      </c>
      <c r="D31" s="127">
        <v>0</v>
      </c>
    </row>
    <row r="32" spans="1:4">
      <c r="A32" s="8" t="s">
        <v>74</v>
      </c>
      <c r="B32" s="127">
        <v>0</v>
      </c>
      <c r="C32" s="127">
        <v>0</v>
      </c>
      <c r="D32" s="127">
        <v>0</v>
      </c>
    </row>
    <row r="33" spans="1:4">
      <c r="A33" s="8" t="s">
        <v>75</v>
      </c>
      <c r="B33" s="127">
        <v>0</v>
      </c>
      <c r="C33" s="127">
        <v>0</v>
      </c>
      <c r="D33" s="127">
        <v>0</v>
      </c>
    </row>
    <row r="34" spans="1:4">
      <c r="A34" s="8" t="s">
        <v>76</v>
      </c>
      <c r="B34" s="127">
        <v>0</v>
      </c>
      <c r="C34" s="127">
        <v>0</v>
      </c>
      <c r="D34" s="127">
        <v>0</v>
      </c>
    </row>
    <row r="35" spans="1:4">
      <c r="A35" s="8" t="s">
        <v>77</v>
      </c>
      <c r="B35" s="127">
        <v>0</v>
      </c>
      <c r="C35" s="127">
        <v>0</v>
      </c>
      <c r="D35" s="127">
        <v>0</v>
      </c>
    </row>
    <row r="36" spans="1:4">
      <c r="A36" s="8" t="s">
        <v>78</v>
      </c>
      <c r="B36" s="127">
        <v>0</v>
      </c>
      <c r="C36" s="127">
        <v>0</v>
      </c>
      <c r="D36" s="127">
        <v>0</v>
      </c>
    </row>
    <row r="37" spans="1:4">
      <c r="A37" s="8" t="s">
        <v>79</v>
      </c>
      <c r="B37" s="127">
        <v>0</v>
      </c>
      <c r="C37" s="127">
        <v>0</v>
      </c>
      <c r="D37" s="127">
        <v>0</v>
      </c>
    </row>
    <row r="38" spans="1:4">
      <c r="A38" s="8" t="s">
        <v>80</v>
      </c>
      <c r="B38" s="127">
        <v>0</v>
      </c>
      <c r="C38" s="127">
        <v>0</v>
      </c>
      <c r="D38" s="127">
        <v>0</v>
      </c>
    </row>
    <row r="39" spans="1:4">
      <c r="A39" s="8" t="s">
        <v>81</v>
      </c>
      <c r="B39" s="127">
        <v>0</v>
      </c>
      <c r="C39" s="127">
        <v>0</v>
      </c>
      <c r="D39" s="127">
        <v>0</v>
      </c>
    </row>
    <row r="40" spans="1:4">
      <c r="A40" s="8" t="s">
        <v>82</v>
      </c>
      <c r="B40" s="127">
        <v>0</v>
      </c>
      <c r="C40" s="127">
        <v>0</v>
      </c>
      <c r="D40" s="127">
        <v>0</v>
      </c>
    </row>
    <row r="41" spans="1:4">
      <c r="A41" s="8" t="s">
        <v>83</v>
      </c>
      <c r="B41" s="127">
        <v>0</v>
      </c>
      <c r="C41" s="127">
        <v>0</v>
      </c>
      <c r="D41" s="127">
        <v>0</v>
      </c>
    </row>
    <row r="42" spans="1:4">
      <c r="A42" s="8" t="s">
        <v>84</v>
      </c>
      <c r="B42" s="127">
        <v>0</v>
      </c>
      <c r="C42" s="127">
        <v>0</v>
      </c>
      <c r="D42" s="127">
        <v>0</v>
      </c>
    </row>
    <row r="43" spans="1:4">
      <c r="A43" s="8" t="s">
        <v>85</v>
      </c>
      <c r="B43" s="127">
        <v>0</v>
      </c>
      <c r="C43" s="127">
        <v>0</v>
      </c>
      <c r="D43" s="127">
        <v>0</v>
      </c>
    </row>
    <row r="44" spans="1:4">
      <c r="A44" s="8" t="s">
        <v>86</v>
      </c>
      <c r="B44" s="127">
        <v>0</v>
      </c>
      <c r="C44" s="127">
        <v>0</v>
      </c>
      <c r="D44" s="127">
        <v>0</v>
      </c>
    </row>
    <row r="45" spans="1:4">
      <c r="A45" s="8" t="s">
        <v>87</v>
      </c>
      <c r="B45" s="127">
        <v>0</v>
      </c>
      <c r="C45" s="127">
        <v>0</v>
      </c>
      <c r="D45" s="127">
        <v>0</v>
      </c>
    </row>
    <row r="46" spans="1:4">
      <c r="A46" s="8" t="s">
        <v>88</v>
      </c>
      <c r="B46" s="127">
        <v>0</v>
      </c>
      <c r="C46" s="127">
        <v>0</v>
      </c>
      <c r="D46" s="127">
        <v>0</v>
      </c>
    </row>
    <row r="47" spans="1:4">
      <c r="A47" s="8" t="s">
        <v>89</v>
      </c>
      <c r="B47" s="127">
        <v>0</v>
      </c>
      <c r="C47" s="127">
        <v>0</v>
      </c>
      <c r="D47" s="127">
        <v>0</v>
      </c>
    </row>
    <row r="48" spans="1:4">
      <c r="A48" s="8" t="s">
        <v>90</v>
      </c>
      <c r="B48" s="127">
        <v>0</v>
      </c>
      <c r="C48" s="127">
        <v>0</v>
      </c>
      <c r="D48" s="127">
        <v>0</v>
      </c>
    </row>
    <row r="49" spans="1:4">
      <c r="A49" s="8" t="s">
        <v>91</v>
      </c>
      <c r="B49" s="127">
        <v>0</v>
      </c>
      <c r="C49" s="127">
        <v>0</v>
      </c>
      <c r="D49" s="127">
        <v>0</v>
      </c>
    </row>
    <row r="50" spans="1:4">
      <c r="A50" s="8" t="s">
        <v>92</v>
      </c>
      <c r="B50" s="127">
        <v>0</v>
      </c>
      <c r="C50" s="127">
        <v>0</v>
      </c>
      <c r="D50" s="127">
        <v>0</v>
      </c>
    </row>
    <row r="51" spans="1:4">
      <c r="A51" s="8" t="s">
        <v>93</v>
      </c>
      <c r="B51" s="127">
        <v>0</v>
      </c>
      <c r="C51" s="127">
        <v>0</v>
      </c>
      <c r="D51" s="127">
        <v>0</v>
      </c>
    </row>
    <row r="52" spans="1:4">
      <c r="A52" s="8" t="s">
        <v>94</v>
      </c>
      <c r="B52" s="127">
        <v>0</v>
      </c>
      <c r="C52" s="127">
        <v>0</v>
      </c>
      <c r="D52" s="127">
        <v>0</v>
      </c>
    </row>
    <row r="53" spans="1:4">
      <c r="A53" s="8" t="s">
        <v>95</v>
      </c>
      <c r="B53" s="127">
        <v>0</v>
      </c>
      <c r="C53" s="127">
        <v>0</v>
      </c>
      <c r="D53" s="127">
        <v>0</v>
      </c>
    </row>
    <row r="54" spans="1:4">
      <c r="A54" s="8" t="s">
        <v>96</v>
      </c>
      <c r="B54" s="127">
        <v>0</v>
      </c>
      <c r="C54" s="127">
        <v>0</v>
      </c>
      <c r="D54" s="127">
        <v>0</v>
      </c>
    </row>
    <row r="55" spans="1:4">
      <c r="A55" s="8" t="s">
        <v>97</v>
      </c>
      <c r="B55" s="127">
        <v>0</v>
      </c>
      <c r="C55" s="127">
        <v>0</v>
      </c>
      <c r="D55" s="127">
        <v>0</v>
      </c>
    </row>
    <row r="56" spans="1:4">
      <c r="A56" s="8" t="s">
        <v>98</v>
      </c>
      <c r="B56" s="127">
        <v>0</v>
      </c>
      <c r="C56" s="127">
        <v>0</v>
      </c>
      <c r="D56" s="127">
        <v>0</v>
      </c>
    </row>
    <row r="57" spans="1:4">
      <c r="A57" s="8" t="s">
        <v>99</v>
      </c>
      <c r="B57" s="127">
        <v>0</v>
      </c>
      <c r="C57" s="127">
        <v>0</v>
      </c>
      <c r="D57" s="127">
        <v>0</v>
      </c>
    </row>
    <row r="58" spans="1:4">
      <c r="A58" s="8" t="s">
        <v>100</v>
      </c>
      <c r="B58" s="127">
        <v>0</v>
      </c>
      <c r="C58" s="127">
        <v>0</v>
      </c>
      <c r="D58" s="127">
        <v>0</v>
      </c>
    </row>
    <row r="59" spans="1:4">
      <c r="A59" s="8" t="s">
        <v>101</v>
      </c>
      <c r="B59" s="127">
        <v>0</v>
      </c>
      <c r="C59" s="127">
        <v>0</v>
      </c>
      <c r="D59" s="127">
        <v>0</v>
      </c>
    </row>
    <row r="60" spans="1:4">
      <c r="A60" s="8" t="s">
        <v>102</v>
      </c>
      <c r="B60" s="127">
        <v>0</v>
      </c>
      <c r="C60" s="127">
        <v>0</v>
      </c>
      <c r="D60" s="127">
        <v>0</v>
      </c>
    </row>
    <row r="61" spans="1:4">
      <c r="A61" s="8" t="s">
        <v>103</v>
      </c>
      <c r="B61" s="127">
        <v>0</v>
      </c>
      <c r="C61" s="127">
        <v>0</v>
      </c>
      <c r="D61" s="127">
        <v>0</v>
      </c>
    </row>
    <row r="62" spans="1:4">
      <c r="A62" s="8" t="s">
        <v>104</v>
      </c>
      <c r="B62" s="127">
        <v>0</v>
      </c>
      <c r="C62" s="127">
        <v>0</v>
      </c>
      <c r="D62" s="127">
        <v>0</v>
      </c>
    </row>
    <row r="63" spans="1:4">
      <c r="A63" s="8" t="s">
        <v>105</v>
      </c>
      <c r="B63" s="127">
        <v>0</v>
      </c>
      <c r="C63" s="127">
        <v>0</v>
      </c>
      <c r="D63" s="127">
        <v>0</v>
      </c>
    </row>
    <row r="64" spans="1:4">
      <c r="A64" s="8" t="s">
        <v>106</v>
      </c>
      <c r="B64" s="127">
        <v>0</v>
      </c>
      <c r="C64" s="127">
        <v>0</v>
      </c>
      <c r="D64" s="127">
        <v>0</v>
      </c>
    </row>
    <row r="65" spans="1:4">
      <c r="A65" s="8" t="s">
        <v>107</v>
      </c>
      <c r="B65" s="127">
        <v>0</v>
      </c>
      <c r="C65" s="127">
        <v>0</v>
      </c>
      <c r="D65" s="127">
        <v>0</v>
      </c>
    </row>
    <row r="66" spans="1:4">
      <c r="A66" s="8" t="s">
        <v>108</v>
      </c>
      <c r="B66" s="127">
        <v>0</v>
      </c>
      <c r="C66" s="127">
        <v>0</v>
      </c>
      <c r="D66" s="127">
        <v>0</v>
      </c>
    </row>
    <row r="67" spans="1:4">
      <c r="A67" s="8" t="s">
        <v>109</v>
      </c>
      <c r="B67" s="127">
        <v>0</v>
      </c>
      <c r="C67" s="127">
        <v>0</v>
      </c>
      <c r="D67" s="127">
        <v>0</v>
      </c>
    </row>
    <row r="68" spans="1:4">
      <c r="A68" s="8" t="s">
        <v>110</v>
      </c>
      <c r="B68" s="127">
        <v>0</v>
      </c>
      <c r="C68" s="127">
        <v>0</v>
      </c>
      <c r="D68" s="127">
        <v>0</v>
      </c>
    </row>
    <row r="69" spans="1:4">
      <c r="A69" s="8" t="s">
        <v>111</v>
      </c>
      <c r="B69" s="127">
        <v>0</v>
      </c>
      <c r="C69" s="127">
        <v>0</v>
      </c>
      <c r="D69" s="127">
        <v>0</v>
      </c>
    </row>
    <row r="70" spans="1:4">
      <c r="A70" s="8" t="s">
        <v>112</v>
      </c>
      <c r="B70" s="127">
        <v>0</v>
      </c>
      <c r="C70" s="127">
        <v>0</v>
      </c>
      <c r="D70" s="127">
        <v>0</v>
      </c>
    </row>
    <row r="71" spans="1:4">
      <c r="A71" s="8" t="s">
        <v>113</v>
      </c>
      <c r="B71" s="127">
        <v>0</v>
      </c>
      <c r="C71" s="127">
        <v>0</v>
      </c>
      <c r="D71" s="127">
        <v>0</v>
      </c>
    </row>
    <row r="72" spans="1:4">
      <c r="A72" s="8" t="s">
        <v>114</v>
      </c>
      <c r="B72" s="127">
        <v>0</v>
      </c>
      <c r="C72" s="127">
        <v>0</v>
      </c>
      <c r="D72" s="127">
        <v>0</v>
      </c>
    </row>
    <row r="73" spans="1:4">
      <c r="A73" s="8" t="s">
        <v>115</v>
      </c>
      <c r="B73" s="127">
        <v>0</v>
      </c>
      <c r="C73" s="127">
        <v>0</v>
      </c>
      <c r="D73" s="127">
        <v>0</v>
      </c>
    </row>
    <row r="74" spans="1:4">
      <c r="A74" s="8" t="s">
        <v>116</v>
      </c>
      <c r="B74" s="127">
        <v>0</v>
      </c>
      <c r="C74" s="127">
        <v>0</v>
      </c>
      <c r="D74" s="127">
        <v>0</v>
      </c>
    </row>
    <row r="75" spans="1:4">
      <c r="A75" s="8" t="s">
        <v>117</v>
      </c>
      <c r="B75" s="127">
        <v>0</v>
      </c>
      <c r="C75" s="127">
        <v>0</v>
      </c>
      <c r="D75" s="127">
        <v>0</v>
      </c>
    </row>
    <row r="76" spans="1:4">
      <c r="A76" s="8" t="s">
        <v>118</v>
      </c>
      <c r="B76" s="127">
        <v>0</v>
      </c>
      <c r="C76" s="127">
        <v>0</v>
      </c>
      <c r="D76" s="127">
        <v>0</v>
      </c>
    </row>
    <row r="77" spans="1:4">
      <c r="A77" s="8" t="s">
        <v>119</v>
      </c>
      <c r="B77" s="127">
        <v>0</v>
      </c>
      <c r="C77" s="127">
        <v>0</v>
      </c>
      <c r="D77" s="127">
        <v>0</v>
      </c>
    </row>
    <row r="78" spans="1:4">
      <c r="A78" s="8" t="s">
        <v>120</v>
      </c>
      <c r="B78" s="127">
        <v>0</v>
      </c>
      <c r="C78" s="127">
        <v>0</v>
      </c>
      <c r="D78" s="127">
        <v>0</v>
      </c>
    </row>
    <row r="79" spans="1:4">
      <c r="A79" s="8" t="s">
        <v>121</v>
      </c>
      <c r="B79" s="127">
        <v>0</v>
      </c>
      <c r="C79" s="127">
        <v>0</v>
      </c>
      <c r="D79" s="127">
        <v>0</v>
      </c>
    </row>
    <row r="80" spans="1:4">
      <c r="A80" s="8" t="s">
        <v>122</v>
      </c>
      <c r="B80" s="127">
        <v>0</v>
      </c>
      <c r="C80" s="127">
        <v>0</v>
      </c>
      <c r="D80" s="127">
        <v>0</v>
      </c>
    </row>
    <row r="81" spans="1:4">
      <c r="A81" s="8" t="s">
        <v>123</v>
      </c>
      <c r="B81" s="127">
        <v>0</v>
      </c>
      <c r="C81" s="127">
        <v>0</v>
      </c>
      <c r="D81" s="127">
        <v>0</v>
      </c>
    </row>
    <row r="82" spans="1:4">
      <c r="A82" s="8" t="s">
        <v>124</v>
      </c>
      <c r="B82" s="127">
        <v>0</v>
      </c>
      <c r="C82" s="127">
        <v>0</v>
      </c>
      <c r="D82" s="127">
        <v>0</v>
      </c>
    </row>
    <row r="83" spans="1:4">
      <c r="A83" s="8" t="s">
        <v>125</v>
      </c>
      <c r="B83" s="127">
        <v>0</v>
      </c>
      <c r="C83" s="127">
        <v>0</v>
      </c>
      <c r="D83" s="127">
        <v>0</v>
      </c>
    </row>
    <row r="84" spans="1:4">
      <c r="A84" s="8" t="s">
        <v>126</v>
      </c>
      <c r="B84" s="127">
        <v>0</v>
      </c>
      <c r="C84" s="127">
        <v>0</v>
      </c>
      <c r="D84" s="127">
        <v>0</v>
      </c>
    </row>
    <row r="85" spans="1:4">
      <c r="A85" s="8" t="s">
        <v>127</v>
      </c>
      <c r="B85" s="127">
        <v>0</v>
      </c>
      <c r="C85" s="127">
        <v>0</v>
      </c>
      <c r="D85" s="127">
        <v>0</v>
      </c>
    </row>
    <row r="86" spans="1:4">
      <c r="A86" s="8" t="s">
        <v>128</v>
      </c>
      <c r="B86" s="127">
        <v>0</v>
      </c>
      <c r="C86" s="127">
        <v>0</v>
      </c>
      <c r="D86" s="127">
        <v>0</v>
      </c>
    </row>
    <row r="87" spans="1:4">
      <c r="A87" s="8" t="s">
        <v>129</v>
      </c>
      <c r="B87" s="127">
        <v>0</v>
      </c>
      <c r="C87" s="127">
        <v>0</v>
      </c>
      <c r="D87" s="127">
        <v>0</v>
      </c>
    </row>
    <row r="88" spans="1:4">
      <c r="A88" s="8" t="s">
        <v>130</v>
      </c>
      <c r="B88" s="127">
        <v>0</v>
      </c>
      <c r="C88" s="127">
        <v>0</v>
      </c>
      <c r="D88" s="127">
        <v>0</v>
      </c>
    </row>
    <row r="89" spans="1:4">
      <c r="A89" s="8" t="s">
        <v>131</v>
      </c>
      <c r="B89" s="127">
        <v>0</v>
      </c>
      <c r="C89" s="127">
        <v>0</v>
      </c>
      <c r="D89" s="127">
        <v>0</v>
      </c>
    </row>
    <row r="90" spans="1:4">
      <c r="A90" s="8" t="s">
        <v>132</v>
      </c>
      <c r="B90" s="127">
        <v>0</v>
      </c>
      <c r="C90" s="127">
        <v>0</v>
      </c>
      <c r="D90" s="127">
        <v>0</v>
      </c>
    </row>
    <row r="91" spans="1:4">
      <c r="A91" s="8" t="s">
        <v>133</v>
      </c>
      <c r="B91" s="127">
        <v>0</v>
      </c>
      <c r="C91" s="127">
        <v>0</v>
      </c>
      <c r="D91" s="127">
        <v>0</v>
      </c>
    </row>
    <row r="92" spans="1:4">
      <c r="A92" s="8" t="s">
        <v>134</v>
      </c>
      <c r="B92" s="127">
        <v>0</v>
      </c>
      <c r="C92" s="127">
        <v>0</v>
      </c>
      <c r="D92" s="127">
        <v>0</v>
      </c>
    </row>
    <row r="93" spans="1:4">
      <c r="A93" s="8" t="s">
        <v>135</v>
      </c>
      <c r="B93" s="127">
        <v>0</v>
      </c>
      <c r="C93" s="127">
        <v>0</v>
      </c>
      <c r="D93" s="127">
        <v>0</v>
      </c>
    </row>
    <row r="94" spans="1:4">
      <c r="A94" s="8" t="s">
        <v>136</v>
      </c>
      <c r="B94" s="127">
        <v>0</v>
      </c>
      <c r="C94" s="127">
        <v>0</v>
      </c>
      <c r="D94" s="127">
        <v>0</v>
      </c>
    </row>
    <row r="95" spans="1:4">
      <c r="A95" s="8" t="s">
        <v>137</v>
      </c>
      <c r="B95" s="127">
        <v>0</v>
      </c>
      <c r="C95" s="127">
        <v>0</v>
      </c>
      <c r="D95" s="127">
        <v>0</v>
      </c>
    </row>
    <row r="96" spans="1:4">
      <c r="A96" s="8" t="s">
        <v>138</v>
      </c>
      <c r="B96" s="127">
        <v>0</v>
      </c>
      <c r="C96" s="127">
        <v>0</v>
      </c>
      <c r="D96" s="127">
        <v>0</v>
      </c>
    </row>
    <row r="97" spans="1:4">
      <c r="A97" s="8" t="s">
        <v>139</v>
      </c>
      <c r="B97" s="127">
        <v>0</v>
      </c>
      <c r="C97" s="127">
        <v>0</v>
      </c>
      <c r="D97" s="127">
        <v>0</v>
      </c>
    </row>
    <row r="98" spans="1:4">
      <c r="A98" s="8" t="s">
        <v>140</v>
      </c>
      <c r="B98" s="127">
        <v>0</v>
      </c>
      <c r="C98" s="127">
        <v>0</v>
      </c>
      <c r="D98" s="127">
        <v>0</v>
      </c>
    </row>
    <row r="99" spans="1:4">
      <c r="A99" s="132" t="s">
        <v>171</v>
      </c>
      <c r="B99" s="133">
        <f>SUM(B3:B98)/4000</f>
        <v>0</v>
      </c>
      <c r="C99" s="133">
        <f t="shared" ref="C99:D99" si="0">SUM(C3:C98)/4000</f>
        <v>0</v>
      </c>
      <c r="D99" s="133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R16" sqref="R16"/>
    </sheetView>
  </sheetViews>
  <sheetFormatPr defaultRowHeight="15"/>
  <cols>
    <col min="1" max="1" width="17.5703125" customWidth="1"/>
  </cols>
  <sheetData>
    <row r="1" spans="1:15">
      <c r="A1" s="29">
        <f>Losses!B1</f>
        <v>45269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</row>
    <row r="2" spans="1:15">
      <c r="A2" s="112" t="s">
        <v>143</v>
      </c>
      <c r="B2" s="146">
        <v>131.76</v>
      </c>
      <c r="C2" s="146">
        <v>76.2</v>
      </c>
      <c r="D2" s="146">
        <v>83.759999999999991</v>
      </c>
      <c r="E2" s="146">
        <v>0</v>
      </c>
      <c r="F2" s="146">
        <v>0</v>
      </c>
      <c r="G2" s="1">
        <v>0</v>
      </c>
      <c r="H2">
        <f t="shared" ref="H2:H6" si="0">SUM(B2:G2)</f>
        <v>291.71999999999997</v>
      </c>
      <c r="J2" s="24">
        <v>1</v>
      </c>
      <c r="L2" s="112" t="s">
        <v>370</v>
      </c>
      <c r="M2" t="s">
        <v>371</v>
      </c>
      <c r="O2" s="151" t="s">
        <v>380</v>
      </c>
    </row>
    <row r="3" spans="1:15">
      <c r="A3" s="134" t="s">
        <v>144</v>
      </c>
      <c r="B3" s="135">
        <v>43.92</v>
      </c>
      <c r="C3" s="135">
        <v>25.4</v>
      </c>
      <c r="D3" s="135">
        <v>30.68</v>
      </c>
      <c r="E3" s="135">
        <v>0</v>
      </c>
      <c r="F3" s="135">
        <v>0</v>
      </c>
      <c r="G3" s="1">
        <v>0</v>
      </c>
      <c r="H3">
        <f t="shared" si="0"/>
        <v>100</v>
      </c>
      <c r="J3" s="24">
        <v>2</v>
      </c>
      <c r="O3" s="151" t="s">
        <v>380</v>
      </c>
    </row>
    <row r="4" spans="1:15">
      <c r="A4" s="134" t="s">
        <v>314</v>
      </c>
      <c r="B4" s="135">
        <v>47.5</v>
      </c>
      <c r="C4" s="135">
        <v>26.3</v>
      </c>
      <c r="D4" s="135">
        <v>25.2</v>
      </c>
      <c r="E4" s="135">
        <v>0</v>
      </c>
      <c r="F4" s="135">
        <v>0</v>
      </c>
      <c r="G4" s="1">
        <v>0</v>
      </c>
      <c r="H4">
        <f t="shared" si="0"/>
        <v>99</v>
      </c>
      <c r="J4" s="24">
        <v>3</v>
      </c>
      <c r="O4" s="151" t="s">
        <v>380</v>
      </c>
    </row>
    <row r="5" spans="1:15">
      <c r="A5" s="134" t="s">
        <v>403</v>
      </c>
      <c r="B5" s="134">
        <v>0</v>
      </c>
      <c r="C5" s="134">
        <v>0</v>
      </c>
      <c r="D5" s="134">
        <v>0</v>
      </c>
      <c r="E5" s="134">
        <v>0</v>
      </c>
      <c r="F5" s="134">
        <v>0</v>
      </c>
      <c r="G5" s="134">
        <v>0</v>
      </c>
      <c r="H5">
        <f t="shared" si="0"/>
        <v>0</v>
      </c>
      <c r="J5" s="24">
        <v>4</v>
      </c>
      <c r="O5" s="151" t="s">
        <v>380</v>
      </c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4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4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4">
        <v>7</v>
      </c>
      <c r="L8" s="112" t="s">
        <v>490</v>
      </c>
      <c r="M8" s="112"/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4">
        <v>8</v>
      </c>
      <c r="L9" s="148" t="s">
        <v>488</v>
      </c>
      <c r="M9" s="148"/>
      <c r="N9" t="s">
        <v>491</v>
      </c>
    </row>
    <row r="10" spans="1:15">
      <c r="J10" s="24"/>
      <c r="L10" s="148" t="s">
        <v>489</v>
      </c>
      <c r="M10" s="148"/>
    </row>
    <row r="11" spans="1:15">
      <c r="J11" s="24"/>
    </row>
  </sheetData>
  <conditionalFormatting sqref="H2:H11">
    <cfRule type="cellIs" dxfId="27" priority="5" operator="lessThan">
      <formula>100</formula>
    </cfRule>
    <cfRule type="cellIs" dxfId="26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A3" sqref="A3:I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PPCL!B3</f>
        <v>265</v>
      </c>
      <c r="C3">
        <f>PPCL!C3</f>
        <v>0</v>
      </c>
      <c r="D3">
        <f>PPCL!M3</f>
        <v>0</v>
      </c>
      <c r="E3">
        <f>PPCL!N3</f>
        <v>0</v>
      </c>
      <c r="F3">
        <f>B3+C3</f>
        <v>265</v>
      </c>
      <c r="G3">
        <f>D3+E3</f>
        <v>0</v>
      </c>
      <c r="H3" s="112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PPCL!B4</f>
        <v>265</v>
      </c>
      <c r="C4">
        <f>PPCL!C4</f>
        <v>0</v>
      </c>
      <c r="D4">
        <f>PPCL!M4</f>
        <v>0</v>
      </c>
      <c r="E4">
        <f>PPCL!N4</f>
        <v>0</v>
      </c>
      <c r="F4">
        <f t="shared" ref="F4:F67" si="4">B4+C4</f>
        <v>265</v>
      </c>
      <c r="G4">
        <f t="shared" ref="G4:G67" si="5">D4+E4</f>
        <v>0</v>
      </c>
      <c r="H4" s="112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PPCL!B5</f>
        <v>265</v>
      </c>
      <c r="C5">
        <f>PPCL!C5</f>
        <v>0</v>
      </c>
      <c r="D5">
        <f>PPCL!M5</f>
        <v>0</v>
      </c>
      <c r="E5">
        <f>PPCL!N5</f>
        <v>0</v>
      </c>
      <c r="F5">
        <f t="shared" si="4"/>
        <v>265</v>
      </c>
      <c r="G5">
        <f t="shared" si="5"/>
        <v>0</v>
      </c>
      <c r="H5" s="112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PPCL!B6</f>
        <v>265</v>
      </c>
      <c r="C6">
        <f>PPCL!C6</f>
        <v>0</v>
      </c>
      <c r="D6">
        <f>PPCL!M6</f>
        <v>0</v>
      </c>
      <c r="E6">
        <f>PPCL!N6</f>
        <v>0</v>
      </c>
      <c r="F6">
        <f t="shared" si="4"/>
        <v>265</v>
      </c>
      <c r="G6">
        <f t="shared" si="5"/>
        <v>0</v>
      </c>
      <c r="H6" s="112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PPCL!B7</f>
        <v>265</v>
      </c>
      <c r="C7">
        <f>PPCL!C7</f>
        <v>0</v>
      </c>
      <c r="D7">
        <f>PPCL!M7</f>
        <v>0</v>
      </c>
      <c r="E7">
        <f>PPCL!N7</f>
        <v>0</v>
      </c>
      <c r="F7">
        <f t="shared" si="4"/>
        <v>265</v>
      </c>
      <c r="G7">
        <f t="shared" si="5"/>
        <v>0</v>
      </c>
      <c r="H7" s="112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PPCL!B8</f>
        <v>265</v>
      </c>
      <c r="C8">
        <f>PPCL!C8</f>
        <v>0</v>
      </c>
      <c r="D8">
        <f>PPCL!M8</f>
        <v>0</v>
      </c>
      <c r="E8">
        <f>PPCL!N8</f>
        <v>0</v>
      </c>
      <c r="F8">
        <f t="shared" si="4"/>
        <v>265</v>
      </c>
      <c r="G8">
        <f t="shared" si="5"/>
        <v>0</v>
      </c>
      <c r="H8" s="112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PPCL!B9</f>
        <v>265</v>
      </c>
      <c r="C9">
        <f>PPCL!C9</f>
        <v>0</v>
      </c>
      <c r="D9">
        <f>PPCL!M9</f>
        <v>0</v>
      </c>
      <c r="E9">
        <f>PPCL!N9</f>
        <v>0</v>
      </c>
      <c r="F9">
        <f t="shared" si="4"/>
        <v>265</v>
      </c>
      <c r="G9">
        <f t="shared" si="5"/>
        <v>0</v>
      </c>
      <c r="H9" s="112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PPCL!B10</f>
        <v>265</v>
      </c>
      <c r="C10">
        <f>PPCL!C10</f>
        <v>0</v>
      </c>
      <c r="D10">
        <f>PPCL!M10</f>
        <v>0</v>
      </c>
      <c r="E10">
        <f>PPCL!N10</f>
        <v>0</v>
      </c>
      <c r="F10">
        <f t="shared" si="4"/>
        <v>265</v>
      </c>
      <c r="G10">
        <f t="shared" si="5"/>
        <v>0</v>
      </c>
      <c r="H10" s="112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PPCL!B11</f>
        <v>265</v>
      </c>
      <c r="C11">
        <f>PPCL!C11</f>
        <v>0</v>
      </c>
      <c r="D11">
        <f>PPCL!M11</f>
        <v>0</v>
      </c>
      <c r="E11">
        <f>PPCL!N11</f>
        <v>0</v>
      </c>
      <c r="F11">
        <f t="shared" si="4"/>
        <v>265</v>
      </c>
      <c r="G11">
        <f t="shared" si="5"/>
        <v>0</v>
      </c>
      <c r="H11" s="112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PPCL!B12</f>
        <v>265</v>
      </c>
      <c r="C12">
        <f>PPCL!C12</f>
        <v>0</v>
      </c>
      <c r="D12">
        <f>PPCL!M12</f>
        <v>0</v>
      </c>
      <c r="E12">
        <f>PPCL!N12</f>
        <v>0</v>
      </c>
      <c r="F12">
        <f t="shared" si="4"/>
        <v>265</v>
      </c>
      <c r="G12">
        <f t="shared" si="5"/>
        <v>0</v>
      </c>
      <c r="H12" s="112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PPCL!B13</f>
        <v>265</v>
      </c>
      <c r="C13">
        <f>PPCL!C13</f>
        <v>0</v>
      </c>
      <c r="D13">
        <f>PPCL!M13</f>
        <v>0</v>
      </c>
      <c r="E13">
        <f>PPCL!N13</f>
        <v>0</v>
      </c>
      <c r="F13">
        <f t="shared" si="4"/>
        <v>265</v>
      </c>
      <c r="G13">
        <f t="shared" si="5"/>
        <v>0</v>
      </c>
      <c r="H13" s="112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PPCL!B14</f>
        <v>265</v>
      </c>
      <c r="C14">
        <f>PPCL!C14</f>
        <v>0</v>
      </c>
      <c r="D14">
        <f>PPCL!M14</f>
        <v>0</v>
      </c>
      <c r="E14">
        <f>PPCL!N14</f>
        <v>0</v>
      </c>
      <c r="F14">
        <f t="shared" si="4"/>
        <v>265</v>
      </c>
      <c r="G14">
        <f t="shared" si="5"/>
        <v>0</v>
      </c>
      <c r="H14" s="112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PPCL!B15</f>
        <v>265</v>
      </c>
      <c r="C15">
        <f>PPCL!C15</f>
        <v>0</v>
      </c>
      <c r="D15">
        <f>PPCL!M15</f>
        <v>0</v>
      </c>
      <c r="E15">
        <f>PPCL!N15</f>
        <v>0</v>
      </c>
      <c r="F15">
        <f t="shared" si="4"/>
        <v>265</v>
      </c>
      <c r="G15">
        <f t="shared" si="5"/>
        <v>0</v>
      </c>
      <c r="H15" s="112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PPCL!B16</f>
        <v>265</v>
      </c>
      <c r="C16">
        <f>PPCL!C16</f>
        <v>0</v>
      </c>
      <c r="D16">
        <f>PPCL!M16</f>
        <v>0</v>
      </c>
      <c r="E16">
        <f>PPCL!N16</f>
        <v>0</v>
      </c>
      <c r="F16">
        <f t="shared" si="4"/>
        <v>265</v>
      </c>
      <c r="G16">
        <f t="shared" si="5"/>
        <v>0</v>
      </c>
      <c r="H16" s="112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PPCL!B17</f>
        <v>265</v>
      </c>
      <c r="C17">
        <f>PPCL!C17</f>
        <v>0</v>
      </c>
      <c r="D17">
        <f>PPCL!M17</f>
        <v>0</v>
      </c>
      <c r="E17">
        <f>PPCL!N17</f>
        <v>0</v>
      </c>
      <c r="F17">
        <f t="shared" si="4"/>
        <v>265</v>
      </c>
      <c r="G17">
        <f t="shared" si="5"/>
        <v>0</v>
      </c>
      <c r="H17" s="112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PPCL!B18</f>
        <v>265</v>
      </c>
      <c r="C18">
        <f>PPCL!C18</f>
        <v>0</v>
      </c>
      <c r="D18">
        <f>PPCL!M18</f>
        <v>0</v>
      </c>
      <c r="E18">
        <f>PPCL!N18</f>
        <v>0</v>
      </c>
      <c r="F18">
        <f t="shared" si="4"/>
        <v>265</v>
      </c>
      <c r="G18">
        <f t="shared" si="5"/>
        <v>0</v>
      </c>
      <c r="H18" s="112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PPCL!B19</f>
        <v>265</v>
      </c>
      <c r="C19">
        <f>PPCL!C19</f>
        <v>0</v>
      </c>
      <c r="D19">
        <f>PPCL!M19</f>
        <v>0</v>
      </c>
      <c r="E19">
        <f>PPCL!N19</f>
        <v>0</v>
      </c>
      <c r="F19">
        <f t="shared" si="4"/>
        <v>265</v>
      </c>
      <c r="G19">
        <f t="shared" si="5"/>
        <v>0</v>
      </c>
      <c r="H19" s="112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PPCL!B20</f>
        <v>265</v>
      </c>
      <c r="C20">
        <f>PPCL!C20</f>
        <v>0</v>
      </c>
      <c r="D20">
        <f>PPCL!M20</f>
        <v>0</v>
      </c>
      <c r="E20">
        <f>PPCL!N20</f>
        <v>0</v>
      </c>
      <c r="F20">
        <f t="shared" si="4"/>
        <v>265</v>
      </c>
      <c r="G20">
        <f t="shared" si="5"/>
        <v>0</v>
      </c>
      <c r="H20" s="112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PPCL!B21</f>
        <v>265</v>
      </c>
      <c r="C21">
        <f>PPCL!C21</f>
        <v>0</v>
      </c>
      <c r="D21">
        <f>PPCL!M21</f>
        <v>0</v>
      </c>
      <c r="E21">
        <f>PPCL!N21</f>
        <v>0</v>
      </c>
      <c r="F21">
        <f t="shared" si="4"/>
        <v>265</v>
      </c>
      <c r="G21">
        <f t="shared" si="5"/>
        <v>0</v>
      </c>
      <c r="H21" s="112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PPCL!B22</f>
        <v>265</v>
      </c>
      <c r="C22">
        <f>PPCL!C22</f>
        <v>0</v>
      </c>
      <c r="D22">
        <f>PPCL!M22</f>
        <v>0</v>
      </c>
      <c r="E22">
        <f>PPCL!N22</f>
        <v>0</v>
      </c>
      <c r="F22">
        <f t="shared" si="4"/>
        <v>265</v>
      </c>
      <c r="G22">
        <f t="shared" si="5"/>
        <v>0</v>
      </c>
      <c r="H22" s="112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PPCL!B23</f>
        <v>265</v>
      </c>
      <c r="C23">
        <f>PPCL!C23</f>
        <v>0</v>
      </c>
      <c r="D23">
        <f>PPCL!M23</f>
        <v>0</v>
      </c>
      <c r="E23">
        <f>PPCL!N23</f>
        <v>0</v>
      </c>
      <c r="F23">
        <f t="shared" si="4"/>
        <v>265</v>
      </c>
      <c r="G23">
        <f t="shared" si="5"/>
        <v>0</v>
      </c>
      <c r="H23" s="112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PPCL!B24</f>
        <v>265</v>
      </c>
      <c r="C24">
        <f>PPCL!C24</f>
        <v>0</v>
      </c>
      <c r="D24">
        <f>PPCL!M24</f>
        <v>0</v>
      </c>
      <c r="E24">
        <f>PPCL!N24</f>
        <v>0</v>
      </c>
      <c r="F24">
        <f t="shared" si="4"/>
        <v>265</v>
      </c>
      <c r="G24">
        <f t="shared" si="5"/>
        <v>0</v>
      </c>
      <c r="H24" s="112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PPCL!B25</f>
        <v>265</v>
      </c>
      <c r="C25">
        <f>PPCL!C25</f>
        <v>0</v>
      </c>
      <c r="D25">
        <f>PPCL!M25</f>
        <v>0</v>
      </c>
      <c r="E25">
        <f>PPCL!N25</f>
        <v>0</v>
      </c>
      <c r="F25">
        <f t="shared" si="4"/>
        <v>265</v>
      </c>
      <c r="G25">
        <f t="shared" si="5"/>
        <v>0</v>
      </c>
      <c r="H25" s="112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PPCL!B26</f>
        <v>265</v>
      </c>
      <c r="C26">
        <f>PPCL!C26</f>
        <v>0</v>
      </c>
      <c r="D26">
        <f>PPCL!M26</f>
        <v>0</v>
      </c>
      <c r="E26">
        <f>PPCL!N26</f>
        <v>0</v>
      </c>
      <c r="F26">
        <f t="shared" si="4"/>
        <v>265</v>
      </c>
      <c r="G26">
        <f t="shared" si="5"/>
        <v>0</v>
      </c>
      <c r="H26" s="112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PPCL!B27</f>
        <v>265</v>
      </c>
      <c r="C27">
        <f>PPCL!C27</f>
        <v>0</v>
      </c>
      <c r="D27">
        <f>PPCL!M27</f>
        <v>0</v>
      </c>
      <c r="E27">
        <f>PPCL!N27</f>
        <v>0</v>
      </c>
      <c r="F27">
        <f t="shared" si="4"/>
        <v>265</v>
      </c>
      <c r="G27">
        <f t="shared" si="5"/>
        <v>0</v>
      </c>
      <c r="H27" s="112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PPCL!B28</f>
        <v>265</v>
      </c>
      <c r="C28">
        <f>PPCL!C28</f>
        <v>0</v>
      </c>
      <c r="D28">
        <f>PPCL!M28</f>
        <v>0</v>
      </c>
      <c r="E28">
        <f>PPCL!N28</f>
        <v>0</v>
      </c>
      <c r="F28">
        <f t="shared" si="4"/>
        <v>265</v>
      </c>
      <c r="G28">
        <f t="shared" si="5"/>
        <v>0</v>
      </c>
      <c r="H28" s="112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PPCL!B29</f>
        <v>265</v>
      </c>
      <c r="C29">
        <f>PPCL!C29</f>
        <v>0</v>
      </c>
      <c r="D29">
        <f>PPCL!M29</f>
        <v>0</v>
      </c>
      <c r="E29">
        <f>PPCL!N29</f>
        <v>0</v>
      </c>
      <c r="F29">
        <f t="shared" si="4"/>
        <v>265</v>
      </c>
      <c r="G29">
        <f t="shared" si="5"/>
        <v>0</v>
      </c>
      <c r="H29" s="112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PPCL!B30</f>
        <v>265</v>
      </c>
      <c r="C30">
        <f>PPCL!C30</f>
        <v>0</v>
      </c>
      <c r="D30">
        <f>PPCL!M30</f>
        <v>0</v>
      </c>
      <c r="E30">
        <f>PPCL!N30</f>
        <v>0</v>
      </c>
      <c r="F30">
        <f t="shared" si="4"/>
        <v>265</v>
      </c>
      <c r="G30">
        <f t="shared" si="5"/>
        <v>0</v>
      </c>
      <c r="H30" s="112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PPCL!B31</f>
        <v>265</v>
      </c>
      <c r="C31">
        <f>PPCL!C31</f>
        <v>0</v>
      </c>
      <c r="D31">
        <f>PPCL!M31</f>
        <v>0</v>
      </c>
      <c r="E31">
        <f>PPCL!N31</f>
        <v>0</v>
      </c>
      <c r="F31">
        <f t="shared" si="4"/>
        <v>265</v>
      </c>
      <c r="G31">
        <f t="shared" si="5"/>
        <v>0</v>
      </c>
      <c r="H31" s="112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PPCL!B32</f>
        <v>265</v>
      </c>
      <c r="C32">
        <f>PPCL!C32</f>
        <v>0</v>
      </c>
      <c r="D32">
        <f>PPCL!M32</f>
        <v>0</v>
      </c>
      <c r="E32">
        <f>PPCL!N32</f>
        <v>0</v>
      </c>
      <c r="F32">
        <f t="shared" si="4"/>
        <v>265</v>
      </c>
      <c r="G32">
        <f t="shared" si="5"/>
        <v>0</v>
      </c>
      <c r="H32" s="112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PPCL!B33</f>
        <v>265</v>
      </c>
      <c r="C33">
        <f>PPCL!C33</f>
        <v>0</v>
      </c>
      <c r="D33">
        <f>PPCL!M33</f>
        <v>0</v>
      </c>
      <c r="E33">
        <f>PPCL!N33</f>
        <v>0</v>
      </c>
      <c r="F33">
        <f t="shared" si="4"/>
        <v>265</v>
      </c>
      <c r="G33">
        <f t="shared" si="5"/>
        <v>0</v>
      </c>
      <c r="H33" s="112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PPCL!B34</f>
        <v>265</v>
      </c>
      <c r="C34">
        <f>PPCL!C34</f>
        <v>0</v>
      </c>
      <c r="D34">
        <f>PPCL!M34</f>
        <v>0</v>
      </c>
      <c r="E34">
        <f>PPCL!N34</f>
        <v>0</v>
      </c>
      <c r="F34">
        <f t="shared" si="4"/>
        <v>265</v>
      </c>
      <c r="G34">
        <f t="shared" si="5"/>
        <v>0</v>
      </c>
      <c r="H34" s="112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PPCL!B35</f>
        <v>265</v>
      </c>
      <c r="C35">
        <f>PPCL!C35</f>
        <v>0</v>
      </c>
      <c r="D35">
        <f>PPCL!M35</f>
        <v>0</v>
      </c>
      <c r="E35">
        <f>PPCL!N35</f>
        <v>0</v>
      </c>
      <c r="F35">
        <f t="shared" si="4"/>
        <v>265</v>
      </c>
      <c r="G35">
        <f t="shared" si="5"/>
        <v>0</v>
      </c>
      <c r="H35" s="112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PPCL!B36</f>
        <v>265</v>
      </c>
      <c r="C36">
        <f>PPCL!C36</f>
        <v>0</v>
      </c>
      <c r="D36">
        <f>PPCL!M36</f>
        <v>0</v>
      </c>
      <c r="E36">
        <f>PPCL!N36</f>
        <v>0</v>
      </c>
      <c r="F36">
        <f t="shared" si="4"/>
        <v>265</v>
      </c>
      <c r="G36">
        <f t="shared" si="5"/>
        <v>0</v>
      </c>
      <c r="H36" s="112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PPCL!B37</f>
        <v>265</v>
      </c>
      <c r="C37">
        <f>PPCL!C37</f>
        <v>0</v>
      </c>
      <c r="D37">
        <f>PPCL!M37</f>
        <v>0</v>
      </c>
      <c r="E37">
        <f>PPCL!N37</f>
        <v>0</v>
      </c>
      <c r="F37">
        <f t="shared" si="4"/>
        <v>265</v>
      </c>
      <c r="G37">
        <f t="shared" si="5"/>
        <v>0</v>
      </c>
      <c r="H37" s="112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PPCL!B38</f>
        <v>265</v>
      </c>
      <c r="C38">
        <f>PPCL!C38</f>
        <v>0</v>
      </c>
      <c r="D38">
        <f>PPCL!M38</f>
        <v>0</v>
      </c>
      <c r="E38">
        <f>PPCL!N38</f>
        <v>0</v>
      </c>
      <c r="F38">
        <f t="shared" si="4"/>
        <v>265</v>
      </c>
      <c r="G38">
        <f t="shared" si="5"/>
        <v>0</v>
      </c>
      <c r="H38" s="112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PPCL!B39</f>
        <v>265</v>
      </c>
      <c r="C39">
        <f>PPCL!C39</f>
        <v>0</v>
      </c>
      <c r="D39">
        <f>PPCL!M39</f>
        <v>0</v>
      </c>
      <c r="E39">
        <f>PPCL!N39</f>
        <v>0</v>
      </c>
      <c r="F39">
        <f t="shared" si="4"/>
        <v>265</v>
      </c>
      <c r="G39">
        <f t="shared" si="5"/>
        <v>0</v>
      </c>
      <c r="H39" s="112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PPCL!B40</f>
        <v>265</v>
      </c>
      <c r="C40">
        <f>PPCL!C40</f>
        <v>0</v>
      </c>
      <c r="D40">
        <f>PPCL!M40</f>
        <v>0</v>
      </c>
      <c r="E40">
        <f>PPCL!N40</f>
        <v>0</v>
      </c>
      <c r="F40">
        <f t="shared" si="4"/>
        <v>265</v>
      </c>
      <c r="G40">
        <f t="shared" si="5"/>
        <v>0</v>
      </c>
      <c r="H40" s="112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PPCL!B41</f>
        <v>265</v>
      </c>
      <c r="C41">
        <f>PPCL!C41</f>
        <v>0</v>
      </c>
      <c r="D41">
        <f>PPCL!M41</f>
        <v>0</v>
      </c>
      <c r="E41">
        <f>PPCL!N41</f>
        <v>0</v>
      </c>
      <c r="F41">
        <f t="shared" si="4"/>
        <v>265</v>
      </c>
      <c r="G41">
        <f t="shared" si="5"/>
        <v>0</v>
      </c>
      <c r="H41" s="112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PPCL!B42</f>
        <v>265</v>
      </c>
      <c r="C42">
        <f>PPCL!C42</f>
        <v>0</v>
      </c>
      <c r="D42">
        <f>PPCL!M42</f>
        <v>0</v>
      </c>
      <c r="E42">
        <f>PPCL!N42</f>
        <v>0</v>
      </c>
      <c r="F42">
        <f t="shared" si="4"/>
        <v>265</v>
      </c>
      <c r="G42">
        <f t="shared" si="5"/>
        <v>0</v>
      </c>
      <c r="H42" s="112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PPCL!B43</f>
        <v>265</v>
      </c>
      <c r="C43">
        <f>PPCL!C43</f>
        <v>0</v>
      </c>
      <c r="D43">
        <f>PPCL!M43</f>
        <v>0</v>
      </c>
      <c r="E43">
        <f>PPCL!N43</f>
        <v>0</v>
      </c>
      <c r="F43">
        <f t="shared" si="4"/>
        <v>265</v>
      </c>
      <c r="G43">
        <f t="shared" si="5"/>
        <v>0</v>
      </c>
      <c r="H43" s="112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PPCL!B44</f>
        <v>265</v>
      </c>
      <c r="C44">
        <f>PPCL!C44</f>
        <v>0</v>
      </c>
      <c r="D44">
        <f>PPCL!M44</f>
        <v>0</v>
      </c>
      <c r="E44">
        <f>PPCL!N44</f>
        <v>0</v>
      </c>
      <c r="F44">
        <f t="shared" si="4"/>
        <v>265</v>
      </c>
      <c r="G44">
        <f t="shared" si="5"/>
        <v>0</v>
      </c>
      <c r="H44" s="112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PPCL!B45</f>
        <v>265</v>
      </c>
      <c r="C45">
        <f>PPCL!C45</f>
        <v>0</v>
      </c>
      <c r="D45">
        <f>PPCL!M45</f>
        <v>0</v>
      </c>
      <c r="E45">
        <f>PPCL!N45</f>
        <v>0</v>
      </c>
      <c r="F45">
        <f t="shared" si="4"/>
        <v>265</v>
      </c>
      <c r="G45">
        <f t="shared" si="5"/>
        <v>0</v>
      </c>
      <c r="H45" s="112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PPCL!B46</f>
        <v>265</v>
      </c>
      <c r="C46">
        <f>PPCL!C46</f>
        <v>0</v>
      </c>
      <c r="D46">
        <f>PPCL!M46</f>
        <v>0</v>
      </c>
      <c r="E46">
        <f>PPCL!N46</f>
        <v>0</v>
      </c>
      <c r="F46">
        <f t="shared" si="4"/>
        <v>265</v>
      </c>
      <c r="G46">
        <f t="shared" si="5"/>
        <v>0</v>
      </c>
      <c r="H46" s="112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PPCL!B47</f>
        <v>265</v>
      </c>
      <c r="C47">
        <f>PPCL!C47</f>
        <v>0</v>
      </c>
      <c r="D47">
        <f>PPCL!M47</f>
        <v>0</v>
      </c>
      <c r="E47">
        <f>PPCL!N47</f>
        <v>0</v>
      </c>
      <c r="F47">
        <f t="shared" si="4"/>
        <v>265</v>
      </c>
      <c r="G47">
        <f t="shared" si="5"/>
        <v>0</v>
      </c>
      <c r="H47" s="112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PPCL!B48</f>
        <v>265</v>
      </c>
      <c r="C48">
        <f>PPCL!C48</f>
        <v>0</v>
      </c>
      <c r="D48">
        <f>PPCL!M48</f>
        <v>0</v>
      </c>
      <c r="E48">
        <f>PPCL!N48</f>
        <v>0</v>
      </c>
      <c r="F48">
        <f t="shared" si="4"/>
        <v>265</v>
      </c>
      <c r="G48">
        <f t="shared" si="5"/>
        <v>0</v>
      </c>
      <c r="H48" s="112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PPCL!B49</f>
        <v>265</v>
      </c>
      <c r="C49">
        <f>PPCL!C49</f>
        <v>0</v>
      </c>
      <c r="D49">
        <f>PPCL!M49</f>
        <v>0</v>
      </c>
      <c r="E49">
        <f>PPCL!N49</f>
        <v>0</v>
      </c>
      <c r="F49">
        <f t="shared" si="4"/>
        <v>265</v>
      </c>
      <c r="G49">
        <f t="shared" si="5"/>
        <v>0</v>
      </c>
      <c r="H49" s="112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PPCL!B50</f>
        <v>265</v>
      </c>
      <c r="C50">
        <f>PPCL!C50</f>
        <v>0</v>
      </c>
      <c r="D50">
        <f>PPCL!M50</f>
        <v>0</v>
      </c>
      <c r="E50">
        <f>PPCL!N50</f>
        <v>0</v>
      </c>
      <c r="F50">
        <f t="shared" si="4"/>
        <v>265</v>
      </c>
      <c r="G50">
        <f t="shared" si="5"/>
        <v>0</v>
      </c>
      <c r="H50" s="112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PPCL!B51</f>
        <v>265</v>
      </c>
      <c r="C51">
        <f>PPCL!C51</f>
        <v>0</v>
      </c>
      <c r="D51">
        <f>PPCL!M51</f>
        <v>0</v>
      </c>
      <c r="E51">
        <f>PPCL!N51</f>
        <v>0</v>
      </c>
      <c r="F51">
        <f t="shared" si="4"/>
        <v>265</v>
      </c>
      <c r="G51">
        <f t="shared" si="5"/>
        <v>0</v>
      </c>
      <c r="H51" s="112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PPCL!B52</f>
        <v>265</v>
      </c>
      <c r="C52">
        <f>PPCL!C52</f>
        <v>0</v>
      </c>
      <c r="D52">
        <f>PPCL!M52</f>
        <v>0</v>
      </c>
      <c r="E52">
        <f>PPCL!N52</f>
        <v>0</v>
      </c>
      <c r="F52">
        <f t="shared" si="4"/>
        <v>265</v>
      </c>
      <c r="G52">
        <f t="shared" si="5"/>
        <v>0</v>
      </c>
      <c r="H52" s="112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PPCL!B53</f>
        <v>265</v>
      </c>
      <c r="C53">
        <f>PPCL!C53</f>
        <v>0</v>
      </c>
      <c r="D53">
        <f>PPCL!M53</f>
        <v>0</v>
      </c>
      <c r="E53">
        <f>PPCL!N53</f>
        <v>0</v>
      </c>
      <c r="F53">
        <f t="shared" si="4"/>
        <v>265</v>
      </c>
      <c r="G53">
        <f t="shared" si="5"/>
        <v>0</v>
      </c>
      <c r="H53" s="112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PPCL!B54</f>
        <v>265</v>
      </c>
      <c r="C54">
        <f>PPCL!C54</f>
        <v>0</v>
      </c>
      <c r="D54">
        <f>PPCL!M54</f>
        <v>0</v>
      </c>
      <c r="E54">
        <f>PPCL!N54</f>
        <v>0</v>
      </c>
      <c r="F54">
        <f t="shared" si="4"/>
        <v>265</v>
      </c>
      <c r="G54">
        <f t="shared" si="5"/>
        <v>0</v>
      </c>
      <c r="H54" s="112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PPCL!B55</f>
        <v>265</v>
      </c>
      <c r="C55">
        <f>PPCL!C55</f>
        <v>0</v>
      </c>
      <c r="D55">
        <f>PPCL!M55</f>
        <v>0</v>
      </c>
      <c r="E55">
        <f>PPCL!N55</f>
        <v>0</v>
      </c>
      <c r="F55">
        <f t="shared" si="4"/>
        <v>265</v>
      </c>
      <c r="G55">
        <f t="shared" si="5"/>
        <v>0</v>
      </c>
      <c r="H55" s="112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PPCL!B56</f>
        <v>265</v>
      </c>
      <c r="C56">
        <f>PPCL!C56</f>
        <v>0</v>
      </c>
      <c r="D56">
        <f>PPCL!M56</f>
        <v>0</v>
      </c>
      <c r="E56">
        <f>PPCL!N56</f>
        <v>0</v>
      </c>
      <c r="F56">
        <f t="shared" si="4"/>
        <v>265</v>
      </c>
      <c r="G56">
        <f t="shared" si="5"/>
        <v>0</v>
      </c>
      <c r="H56" s="112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PPCL!B57</f>
        <v>265</v>
      </c>
      <c r="C57">
        <f>PPCL!C57</f>
        <v>0</v>
      </c>
      <c r="D57">
        <f>PPCL!M57</f>
        <v>0</v>
      </c>
      <c r="E57">
        <f>PPCL!N57</f>
        <v>0</v>
      </c>
      <c r="F57">
        <f t="shared" si="4"/>
        <v>265</v>
      </c>
      <c r="G57">
        <f t="shared" si="5"/>
        <v>0</v>
      </c>
      <c r="H57" s="112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PPCL!B58</f>
        <v>265</v>
      </c>
      <c r="C58">
        <f>PPCL!C58</f>
        <v>0</v>
      </c>
      <c r="D58">
        <f>PPCL!M58</f>
        <v>0</v>
      </c>
      <c r="E58">
        <f>PPCL!N58</f>
        <v>0</v>
      </c>
      <c r="F58">
        <f t="shared" si="4"/>
        <v>265</v>
      </c>
      <c r="G58">
        <f t="shared" si="5"/>
        <v>0</v>
      </c>
      <c r="H58" s="112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PPCL!B59</f>
        <v>265</v>
      </c>
      <c r="C59">
        <f>PPCL!C59</f>
        <v>0</v>
      </c>
      <c r="D59">
        <f>PPCL!M59</f>
        <v>0</v>
      </c>
      <c r="E59">
        <f>PPCL!N59</f>
        <v>0</v>
      </c>
      <c r="F59">
        <f t="shared" si="4"/>
        <v>265</v>
      </c>
      <c r="G59">
        <f t="shared" si="5"/>
        <v>0</v>
      </c>
      <c r="H59" s="112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PPCL!B60</f>
        <v>265</v>
      </c>
      <c r="C60">
        <f>PPCL!C60</f>
        <v>0</v>
      </c>
      <c r="D60">
        <f>PPCL!M60</f>
        <v>0</v>
      </c>
      <c r="E60">
        <f>PPCL!N60</f>
        <v>0</v>
      </c>
      <c r="F60">
        <f t="shared" si="4"/>
        <v>265</v>
      </c>
      <c r="G60">
        <f t="shared" si="5"/>
        <v>0</v>
      </c>
      <c r="H60" s="112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PPCL!B61</f>
        <v>265</v>
      </c>
      <c r="C61">
        <f>PPCL!C61</f>
        <v>0</v>
      </c>
      <c r="D61">
        <f>PPCL!M61</f>
        <v>0</v>
      </c>
      <c r="E61">
        <f>PPCL!N61</f>
        <v>0</v>
      </c>
      <c r="F61">
        <f t="shared" si="4"/>
        <v>265</v>
      </c>
      <c r="G61">
        <f t="shared" si="5"/>
        <v>0</v>
      </c>
      <c r="H61" s="112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PPCL!B62</f>
        <v>265</v>
      </c>
      <c r="C62">
        <f>PPCL!C62</f>
        <v>0</v>
      </c>
      <c r="D62">
        <f>PPCL!M62</f>
        <v>0</v>
      </c>
      <c r="E62">
        <f>PPCL!N62</f>
        <v>0</v>
      </c>
      <c r="F62">
        <f t="shared" si="4"/>
        <v>265</v>
      </c>
      <c r="G62">
        <f t="shared" si="5"/>
        <v>0</v>
      </c>
      <c r="H62" s="112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PPCL!B63</f>
        <v>265</v>
      </c>
      <c r="C63">
        <f>PPCL!C63</f>
        <v>0</v>
      </c>
      <c r="D63">
        <f>PPCL!M63</f>
        <v>0</v>
      </c>
      <c r="E63">
        <f>PPCL!N63</f>
        <v>0</v>
      </c>
      <c r="F63">
        <f t="shared" si="4"/>
        <v>265</v>
      </c>
      <c r="G63">
        <f t="shared" si="5"/>
        <v>0</v>
      </c>
      <c r="H63" s="112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PPCL!B64</f>
        <v>265</v>
      </c>
      <c r="C64">
        <f>PPCL!C64</f>
        <v>0</v>
      </c>
      <c r="D64">
        <f>PPCL!M64</f>
        <v>0</v>
      </c>
      <c r="E64">
        <f>PPCL!N64</f>
        <v>0</v>
      </c>
      <c r="F64">
        <f t="shared" si="4"/>
        <v>265</v>
      </c>
      <c r="G64">
        <f t="shared" si="5"/>
        <v>0</v>
      </c>
      <c r="H64" s="112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PPCL!B65</f>
        <v>265</v>
      </c>
      <c r="C65">
        <f>PPCL!C65</f>
        <v>0</v>
      </c>
      <c r="D65">
        <f>PPCL!M65</f>
        <v>0</v>
      </c>
      <c r="E65">
        <f>PPCL!N65</f>
        <v>0</v>
      </c>
      <c r="F65">
        <f t="shared" si="4"/>
        <v>265</v>
      </c>
      <c r="G65">
        <f t="shared" si="5"/>
        <v>0</v>
      </c>
      <c r="H65" s="112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PPCL!B66</f>
        <v>265</v>
      </c>
      <c r="C66">
        <f>PPCL!C66</f>
        <v>0</v>
      </c>
      <c r="D66">
        <f>PPCL!M66</f>
        <v>0</v>
      </c>
      <c r="E66">
        <f>PPCL!N66</f>
        <v>0</v>
      </c>
      <c r="F66">
        <f t="shared" si="4"/>
        <v>265</v>
      </c>
      <c r="G66">
        <f t="shared" si="5"/>
        <v>0</v>
      </c>
      <c r="H66" s="112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PPCL!B67</f>
        <v>265</v>
      </c>
      <c r="C67">
        <f>PPCL!C67</f>
        <v>0</v>
      </c>
      <c r="D67">
        <f>PPCL!M67</f>
        <v>0</v>
      </c>
      <c r="E67">
        <f>PPCL!N67</f>
        <v>0</v>
      </c>
      <c r="F67">
        <f t="shared" si="4"/>
        <v>265</v>
      </c>
      <c r="G67">
        <f t="shared" si="5"/>
        <v>0</v>
      </c>
      <c r="H67" s="112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PPCL!B68</f>
        <v>265</v>
      </c>
      <c r="C68">
        <f>PPCL!C68</f>
        <v>0</v>
      </c>
      <c r="D68">
        <f>PPCL!M68</f>
        <v>0</v>
      </c>
      <c r="E68">
        <f>PPCL!N68</f>
        <v>0</v>
      </c>
      <c r="F68">
        <f t="shared" ref="F68:F98" si="10">B68+C68</f>
        <v>265</v>
      </c>
      <c r="G68">
        <f t="shared" ref="G68:G98" si="11">D68+E68</f>
        <v>0</v>
      </c>
      <c r="H68" s="112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PPCL!B69</f>
        <v>265</v>
      </c>
      <c r="C69">
        <f>PPCL!C69</f>
        <v>0</v>
      </c>
      <c r="D69">
        <f>PPCL!M69</f>
        <v>0</v>
      </c>
      <c r="E69">
        <f>PPCL!N69</f>
        <v>0</v>
      </c>
      <c r="F69">
        <f t="shared" si="10"/>
        <v>265</v>
      </c>
      <c r="G69">
        <f t="shared" si="11"/>
        <v>0</v>
      </c>
      <c r="H69" s="112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PPCL!B70</f>
        <v>265</v>
      </c>
      <c r="C70">
        <f>PPCL!C70</f>
        <v>0</v>
      </c>
      <c r="D70">
        <f>PPCL!M70</f>
        <v>0</v>
      </c>
      <c r="E70">
        <f>PPCL!N70</f>
        <v>0</v>
      </c>
      <c r="F70">
        <f t="shared" si="10"/>
        <v>265</v>
      </c>
      <c r="G70">
        <f t="shared" si="11"/>
        <v>0</v>
      </c>
      <c r="H70" s="112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PPCL!B71</f>
        <v>265</v>
      </c>
      <c r="C71">
        <f>PPCL!C71</f>
        <v>0</v>
      </c>
      <c r="D71">
        <f>PPCL!M71</f>
        <v>0</v>
      </c>
      <c r="E71">
        <f>PPCL!N71</f>
        <v>0</v>
      </c>
      <c r="F71">
        <f t="shared" si="10"/>
        <v>265</v>
      </c>
      <c r="G71">
        <f t="shared" si="11"/>
        <v>0</v>
      </c>
      <c r="H71" s="112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PPCL!B72</f>
        <v>265</v>
      </c>
      <c r="C72">
        <f>PPCL!C72</f>
        <v>0</v>
      </c>
      <c r="D72">
        <f>PPCL!M72</f>
        <v>0</v>
      </c>
      <c r="E72">
        <f>PPCL!N72</f>
        <v>0</v>
      </c>
      <c r="F72">
        <f t="shared" si="10"/>
        <v>265</v>
      </c>
      <c r="G72">
        <f t="shared" si="11"/>
        <v>0</v>
      </c>
      <c r="H72" s="112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PPCL!B73</f>
        <v>265</v>
      </c>
      <c r="C73">
        <f>PPCL!C73</f>
        <v>0</v>
      </c>
      <c r="D73">
        <f>PPCL!M73</f>
        <v>0</v>
      </c>
      <c r="E73">
        <f>PPCL!N73</f>
        <v>0</v>
      </c>
      <c r="F73">
        <f t="shared" si="10"/>
        <v>265</v>
      </c>
      <c r="G73">
        <f t="shared" si="11"/>
        <v>0</v>
      </c>
      <c r="H73" s="112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PPCL!B74</f>
        <v>265</v>
      </c>
      <c r="C74">
        <f>PPCL!C74</f>
        <v>0</v>
      </c>
      <c r="D74">
        <f>PPCL!M74</f>
        <v>0</v>
      </c>
      <c r="E74">
        <f>PPCL!N74</f>
        <v>0</v>
      </c>
      <c r="F74">
        <f t="shared" si="10"/>
        <v>265</v>
      </c>
      <c r="G74">
        <f t="shared" si="11"/>
        <v>0</v>
      </c>
      <c r="H74" s="112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PPCL!B75</f>
        <v>265</v>
      </c>
      <c r="C75">
        <f>PPCL!C75</f>
        <v>0</v>
      </c>
      <c r="D75">
        <f>PPCL!M75</f>
        <v>0</v>
      </c>
      <c r="E75">
        <f>PPCL!N75</f>
        <v>0</v>
      </c>
      <c r="F75">
        <f t="shared" si="10"/>
        <v>265</v>
      </c>
      <c r="G75">
        <f t="shared" si="11"/>
        <v>0</v>
      </c>
      <c r="H75" s="112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PPCL!B76</f>
        <v>265</v>
      </c>
      <c r="C76">
        <f>PPCL!C76</f>
        <v>0</v>
      </c>
      <c r="D76">
        <f>PPCL!M76</f>
        <v>0</v>
      </c>
      <c r="E76">
        <f>PPCL!N76</f>
        <v>0</v>
      </c>
      <c r="F76">
        <f t="shared" si="10"/>
        <v>265</v>
      </c>
      <c r="G76">
        <f t="shared" si="11"/>
        <v>0</v>
      </c>
      <c r="H76" s="112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PPCL!B77</f>
        <v>265</v>
      </c>
      <c r="C77">
        <f>PPCL!C77</f>
        <v>0</v>
      </c>
      <c r="D77">
        <f>PPCL!M77</f>
        <v>0</v>
      </c>
      <c r="E77">
        <f>PPCL!N77</f>
        <v>0</v>
      </c>
      <c r="F77">
        <f t="shared" si="10"/>
        <v>265</v>
      </c>
      <c r="G77">
        <f t="shared" si="11"/>
        <v>0</v>
      </c>
      <c r="H77" s="112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PPCL!B78</f>
        <v>265</v>
      </c>
      <c r="C78">
        <f>PPCL!C78</f>
        <v>0</v>
      </c>
      <c r="D78">
        <f>PPCL!M78</f>
        <v>0</v>
      </c>
      <c r="E78">
        <f>PPCL!N78</f>
        <v>0</v>
      </c>
      <c r="F78">
        <f t="shared" si="10"/>
        <v>265</v>
      </c>
      <c r="G78">
        <f t="shared" si="11"/>
        <v>0</v>
      </c>
      <c r="H78" s="112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PPCL!B79</f>
        <v>265</v>
      </c>
      <c r="C79">
        <f>PPCL!C79</f>
        <v>0</v>
      </c>
      <c r="D79">
        <f>PPCL!M79</f>
        <v>0</v>
      </c>
      <c r="E79">
        <f>PPCL!N79</f>
        <v>0</v>
      </c>
      <c r="F79">
        <f t="shared" si="10"/>
        <v>265</v>
      </c>
      <c r="G79">
        <f t="shared" si="11"/>
        <v>0</v>
      </c>
      <c r="H79" s="112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PPCL!B80</f>
        <v>265</v>
      </c>
      <c r="C80">
        <f>PPCL!C80</f>
        <v>0</v>
      </c>
      <c r="D80">
        <f>PPCL!M80</f>
        <v>0</v>
      </c>
      <c r="E80">
        <f>PPCL!N80</f>
        <v>0</v>
      </c>
      <c r="F80">
        <f t="shared" si="10"/>
        <v>265</v>
      </c>
      <c r="G80">
        <f t="shared" si="11"/>
        <v>0</v>
      </c>
      <c r="H80" s="112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PPCL!B81</f>
        <v>265</v>
      </c>
      <c r="C81">
        <f>PPCL!C81</f>
        <v>0</v>
      </c>
      <c r="D81">
        <f>PPCL!M81</f>
        <v>0</v>
      </c>
      <c r="E81">
        <f>PPCL!N81</f>
        <v>0</v>
      </c>
      <c r="F81">
        <f t="shared" si="10"/>
        <v>265</v>
      </c>
      <c r="G81">
        <f t="shared" si="11"/>
        <v>0</v>
      </c>
      <c r="H81" s="112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PPCL!B82</f>
        <v>265</v>
      </c>
      <c r="C82">
        <f>PPCL!C82</f>
        <v>0</v>
      </c>
      <c r="D82">
        <f>PPCL!M82</f>
        <v>0</v>
      </c>
      <c r="E82">
        <f>PPCL!N82</f>
        <v>0</v>
      </c>
      <c r="F82">
        <f t="shared" si="10"/>
        <v>265</v>
      </c>
      <c r="G82">
        <f t="shared" si="11"/>
        <v>0</v>
      </c>
      <c r="H82" s="112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PPCL!B83</f>
        <v>265</v>
      </c>
      <c r="C83">
        <f>PPCL!C83</f>
        <v>0</v>
      </c>
      <c r="D83">
        <f>PPCL!M83</f>
        <v>0</v>
      </c>
      <c r="E83">
        <f>PPCL!N83</f>
        <v>0</v>
      </c>
      <c r="F83">
        <f t="shared" si="10"/>
        <v>265</v>
      </c>
      <c r="G83">
        <f t="shared" si="11"/>
        <v>0</v>
      </c>
      <c r="H83" s="112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PPCL!B84</f>
        <v>265</v>
      </c>
      <c r="C84">
        <f>PPCL!C84</f>
        <v>0</v>
      </c>
      <c r="D84">
        <f>PPCL!M84</f>
        <v>0</v>
      </c>
      <c r="E84">
        <f>PPCL!N84</f>
        <v>0</v>
      </c>
      <c r="F84">
        <f t="shared" si="10"/>
        <v>265</v>
      </c>
      <c r="G84">
        <f t="shared" si="11"/>
        <v>0</v>
      </c>
      <c r="H84" s="112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PPCL!B85</f>
        <v>265</v>
      </c>
      <c r="C85">
        <f>PPCL!C85</f>
        <v>0</v>
      </c>
      <c r="D85">
        <f>PPCL!M85</f>
        <v>0</v>
      </c>
      <c r="E85">
        <f>PPCL!N85</f>
        <v>0</v>
      </c>
      <c r="F85">
        <f t="shared" si="10"/>
        <v>265</v>
      </c>
      <c r="G85">
        <f t="shared" si="11"/>
        <v>0</v>
      </c>
      <c r="H85" s="112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PPCL!B86</f>
        <v>265</v>
      </c>
      <c r="C86">
        <f>PPCL!C86</f>
        <v>0</v>
      </c>
      <c r="D86">
        <f>PPCL!M86</f>
        <v>0</v>
      </c>
      <c r="E86">
        <f>PPCL!N86</f>
        <v>0</v>
      </c>
      <c r="F86">
        <f t="shared" si="10"/>
        <v>265</v>
      </c>
      <c r="G86">
        <f t="shared" si="11"/>
        <v>0</v>
      </c>
      <c r="H86" s="112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PPCL!B87</f>
        <v>265</v>
      </c>
      <c r="C87">
        <f>PPCL!C87</f>
        <v>0</v>
      </c>
      <c r="D87">
        <f>PPCL!M87</f>
        <v>0</v>
      </c>
      <c r="E87">
        <f>PPCL!N87</f>
        <v>0</v>
      </c>
      <c r="F87">
        <f t="shared" si="10"/>
        <v>265</v>
      </c>
      <c r="G87">
        <f t="shared" si="11"/>
        <v>0</v>
      </c>
      <c r="H87" s="112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PPCL!B88</f>
        <v>265</v>
      </c>
      <c r="C88">
        <f>PPCL!C88</f>
        <v>0</v>
      </c>
      <c r="D88">
        <f>PPCL!M88</f>
        <v>0</v>
      </c>
      <c r="E88">
        <f>PPCL!N88</f>
        <v>0</v>
      </c>
      <c r="F88">
        <f t="shared" si="10"/>
        <v>265</v>
      </c>
      <c r="G88">
        <f t="shared" si="11"/>
        <v>0</v>
      </c>
      <c r="H88" s="112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PPCL!B89</f>
        <v>265</v>
      </c>
      <c r="C89">
        <f>PPCL!C89</f>
        <v>0</v>
      </c>
      <c r="D89">
        <f>PPCL!M89</f>
        <v>0</v>
      </c>
      <c r="E89">
        <f>PPCL!N89</f>
        <v>0</v>
      </c>
      <c r="F89">
        <f t="shared" si="10"/>
        <v>265</v>
      </c>
      <c r="G89">
        <f t="shared" si="11"/>
        <v>0</v>
      </c>
      <c r="H89" s="112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PPCL!B90</f>
        <v>265</v>
      </c>
      <c r="C90">
        <f>PPCL!C90</f>
        <v>0</v>
      </c>
      <c r="D90">
        <f>PPCL!M90</f>
        <v>0</v>
      </c>
      <c r="E90">
        <f>PPCL!N90</f>
        <v>0</v>
      </c>
      <c r="F90">
        <f t="shared" si="10"/>
        <v>265</v>
      </c>
      <c r="G90">
        <f t="shared" si="11"/>
        <v>0</v>
      </c>
      <c r="H90" s="112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PPCL!B91</f>
        <v>265</v>
      </c>
      <c r="C91">
        <f>PPCL!C91</f>
        <v>0</v>
      </c>
      <c r="D91">
        <f>PPCL!M91</f>
        <v>0</v>
      </c>
      <c r="E91">
        <f>PPCL!N91</f>
        <v>0</v>
      </c>
      <c r="F91">
        <f t="shared" si="10"/>
        <v>265</v>
      </c>
      <c r="G91">
        <f t="shared" si="11"/>
        <v>0</v>
      </c>
      <c r="H91" s="112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PPCL!B92</f>
        <v>265</v>
      </c>
      <c r="C92">
        <f>PPCL!C92</f>
        <v>0</v>
      </c>
      <c r="D92">
        <f>PPCL!M92</f>
        <v>0</v>
      </c>
      <c r="E92">
        <f>PPCL!N92</f>
        <v>0</v>
      </c>
      <c r="F92">
        <f t="shared" si="10"/>
        <v>265</v>
      </c>
      <c r="G92">
        <f t="shared" si="11"/>
        <v>0</v>
      </c>
      <c r="H92" s="112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PPCL!B93</f>
        <v>265</v>
      </c>
      <c r="C93">
        <f>PPCL!C93</f>
        <v>0</v>
      </c>
      <c r="D93">
        <f>PPCL!M93</f>
        <v>0</v>
      </c>
      <c r="E93">
        <f>PPCL!N93</f>
        <v>0</v>
      </c>
      <c r="F93">
        <f t="shared" si="10"/>
        <v>265</v>
      </c>
      <c r="G93">
        <f t="shared" si="11"/>
        <v>0</v>
      </c>
      <c r="H93" s="112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PPCL!B94</f>
        <v>265</v>
      </c>
      <c r="C94">
        <f>PPCL!C94</f>
        <v>0</v>
      </c>
      <c r="D94">
        <f>PPCL!M94</f>
        <v>0</v>
      </c>
      <c r="E94">
        <f>PPCL!N94</f>
        <v>0</v>
      </c>
      <c r="F94">
        <f t="shared" si="10"/>
        <v>265</v>
      </c>
      <c r="G94">
        <f t="shared" si="11"/>
        <v>0</v>
      </c>
      <c r="H94" s="112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PPCL!B95</f>
        <v>265</v>
      </c>
      <c r="C95">
        <f>PPCL!C95</f>
        <v>0</v>
      </c>
      <c r="D95">
        <f>PPCL!M95</f>
        <v>0</v>
      </c>
      <c r="E95">
        <f>PPCL!N95</f>
        <v>0</v>
      </c>
      <c r="F95">
        <f t="shared" si="10"/>
        <v>265</v>
      </c>
      <c r="G95">
        <f t="shared" si="11"/>
        <v>0</v>
      </c>
      <c r="H95" s="112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PPCL!B96</f>
        <v>265</v>
      </c>
      <c r="C96">
        <f>PPCL!C96</f>
        <v>0</v>
      </c>
      <c r="D96">
        <f>PPCL!M96</f>
        <v>0</v>
      </c>
      <c r="E96">
        <f>PPCL!N96</f>
        <v>0</v>
      </c>
      <c r="F96">
        <f t="shared" si="10"/>
        <v>265</v>
      </c>
      <c r="G96">
        <f t="shared" si="11"/>
        <v>0</v>
      </c>
      <c r="H96" s="112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PPCL!B97</f>
        <v>265</v>
      </c>
      <c r="C97">
        <f>PPCL!C97</f>
        <v>0</v>
      </c>
      <c r="D97">
        <f>PPCL!M97</f>
        <v>0</v>
      </c>
      <c r="E97">
        <f>PPCL!N97</f>
        <v>0</v>
      </c>
      <c r="F97">
        <f t="shared" si="10"/>
        <v>265</v>
      </c>
      <c r="G97">
        <f t="shared" si="11"/>
        <v>0</v>
      </c>
      <c r="H97" s="112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PPCL!B98</f>
        <v>265</v>
      </c>
      <c r="C98">
        <f>PPCL!C98</f>
        <v>0</v>
      </c>
      <c r="D98">
        <f>PPCL!M98</f>
        <v>0</v>
      </c>
      <c r="E98">
        <f>PPCL!N98</f>
        <v>0</v>
      </c>
      <c r="F98">
        <f t="shared" si="10"/>
        <v>265</v>
      </c>
      <c r="G98">
        <f t="shared" si="11"/>
        <v>0</v>
      </c>
      <c r="H98" s="112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6.36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6.36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PPCL!D3</f>
        <v>75</v>
      </c>
      <c r="C3">
        <f>PPCL!E3</f>
        <v>0</v>
      </c>
      <c r="D3">
        <f>PPCL!O3</f>
        <v>0</v>
      </c>
      <c r="E3">
        <f>PPCL!P3</f>
        <v>0</v>
      </c>
      <c r="F3">
        <f>B3+C3</f>
        <v>75</v>
      </c>
      <c r="G3">
        <f>D3+E3</f>
        <v>0</v>
      </c>
      <c r="H3" s="112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PPCL!D4</f>
        <v>75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75</v>
      </c>
      <c r="G4">
        <f t="shared" ref="G4:G67" si="5">D4+E4</f>
        <v>0</v>
      </c>
      <c r="H4" s="112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PPCL!D5</f>
        <v>75</v>
      </c>
      <c r="C5">
        <f>PPCL!E5</f>
        <v>0</v>
      </c>
      <c r="D5">
        <f>PPCL!O5</f>
        <v>0</v>
      </c>
      <c r="E5">
        <f>PPCL!P5</f>
        <v>0</v>
      </c>
      <c r="F5">
        <f t="shared" si="4"/>
        <v>75</v>
      </c>
      <c r="G5">
        <f t="shared" si="5"/>
        <v>0</v>
      </c>
      <c r="H5" s="112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PPCL!D6</f>
        <v>75</v>
      </c>
      <c r="C6">
        <f>PPCL!E6</f>
        <v>0</v>
      </c>
      <c r="D6">
        <f>PPCL!O6</f>
        <v>0</v>
      </c>
      <c r="E6">
        <f>PPCL!P6</f>
        <v>0</v>
      </c>
      <c r="F6">
        <f t="shared" si="4"/>
        <v>75</v>
      </c>
      <c r="G6">
        <f t="shared" si="5"/>
        <v>0</v>
      </c>
      <c r="H6" s="112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PPCL!D7</f>
        <v>75</v>
      </c>
      <c r="C7">
        <f>PPCL!E7</f>
        <v>0</v>
      </c>
      <c r="D7">
        <f>PPCL!O7</f>
        <v>0</v>
      </c>
      <c r="E7">
        <f>PPCL!P7</f>
        <v>0</v>
      </c>
      <c r="F7">
        <f t="shared" si="4"/>
        <v>75</v>
      </c>
      <c r="G7">
        <f t="shared" si="5"/>
        <v>0</v>
      </c>
      <c r="H7" s="112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PPCL!D8</f>
        <v>75</v>
      </c>
      <c r="C8">
        <f>PPCL!E8</f>
        <v>0</v>
      </c>
      <c r="D8">
        <f>PPCL!O8</f>
        <v>0</v>
      </c>
      <c r="E8">
        <f>PPCL!P8</f>
        <v>0</v>
      </c>
      <c r="F8">
        <f t="shared" si="4"/>
        <v>75</v>
      </c>
      <c r="G8">
        <f t="shared" si="5"/>
        <v>0</v>
      </c>
      <c r="H8" s="112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PPCL!D9</f>
        <v>75</v>
      </c>
      <c r="C9">
        <f>PPCL!E9</f>
        <v>0</v>
      </c>
      <c r="D9">
        <f>PPCL!O9</f>
        <v>0</v>
      </c>
      <c r="E9">
        <f>PPCL!P9</f>
        <v>0</v>
      </c>
      <c r="F9">
        <f t="shared" si="4"/>
        <v>75</v>
      </c>
      <c r="G9">
        <f t="shared" si="5"/>
        <v>0</v>
      </c>
      <c r="H9" s="112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PPCL!D10</f>
        <v>75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75</v>
      </c>
      <c r="G10">
        <f t="shared" si="5"/>
        <v>0</v>
      </c>
      <c r="H10" s="112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PPCL!D11</f>
        <v>75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75</v>
      </c>
      <c r="G11">
        <f t="shared" si="5"/>
        <v>0</v>
      </c>
      <c r="H11" s="112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PPCL!D12</f>
        <v>75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75</v>
      </c>
      <c r="G12">
        <f t="shared" si="5"/>
        <v>0</v>
      </c>
      <c r="H12" s="112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PPCL!D13</f>
        <v>75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75</v>
      </c>
      <c r="G13">
        <f t="shared" si="5"/>
        <v>0</v>
      </c>
      <c r="H13" s="112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PPCL!D14</f>
        <v>75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75</v>
      </c>
      <c r="G14">
        <f t="shared" si="5"/>
        <v>0</v>
      </c>
      <c r="H14" s="112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PPCL!D15</f>
        <v>75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75</v>
      </c>
      <c r="G15">
        <f t="shared" si="5"/>
        <v>0</v>
      </c>
      <c r="H15" s="112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PPCL!D16</f>
        <v>75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75</v>
      </c>
      <c r="G16">
        <f t="shared" si="5"/>
        <v>0</v>
      </c>
      <c r="H16" s="112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PPCL!D17</f>
        <v>75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75</v>
      </c>
      <c r="G17">
        <f t="shared" si="5"/>
        <v>0</v>
      </c>
      <c r="H17" s="112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PPCL!D18</f>
        <v>75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75</v>
      </c>
      <c r="G18">
        <f t="shared" si="5"/>
        <v>0</v>
      </c>
      <c r="H18" s="112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PPCL!D19</f>
        <v>75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75</v>
      </c>
      <c r="G19">
        <f t="shared" si="5"/>
        <v>0</v>
      </c>
      <c r="H19" s="112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PPCL!D20</f>
        <v>75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75</v>
      </c>
      <c r="G20">
        <f t="shared" si="5"/>
        <v>0</v>
      </c>
      <c r="H20" s="112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PPCL!D21</f>
        <v>75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75</v>
      </c>
      <c r="G21">
        <f t="shared" si="5"/>
        <v>0</v>
      </c>
      <c r="H21" s="112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PPCL!D22</f>
        <v>75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75</v>
      </c>
      <c r="G22">
        <f t="shared" si="5"/>
        <v>0</v>
      </c>
      <c r="H22" s="112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PPCL!D23</f>
        <v>75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75</v>
      </c>
      <c r="G23">
        <f t="shared" si="5"/>
        <v>0</v>
      </c>
      <c r="H23" s="112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PPCL!D24</f>
        <v>75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75</v>
      </c>
      <c r="G24">
        <f t="shared" si="5"/>
        <v>0</v>
      </c>
      <c r="H24" s="112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PPCL!D25</f>
        <v>75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75</v>
      </c>
      <c r="G25">
        <f t="shared" si="5"/>
        <v>0</v>
      </c>
      <c r="H25" s="112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PPCL!D26</f>
        <v>75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75</v>
      </c>
      <c r="G26">
        <f t="shared" si="5"/>
        <v>0</v>
      </c>
      <c r="H26" s="112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PPCL!D27</f>
        <v>75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75</v>
      </c>
      <c r="G27">
        <f t="shared" si="5"/>
        <v>0</v>
      </c>
      <c r="H27" s="112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PPCL!D28</f>
        <v>75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75</v>
      </c>
      <c r="G28">
        <f t="shared" si="5"/>
        <v>0</v>
      </c>
      <c r="H28" s="112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PPCL!D29</f>
        <v>75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75</v>
      </c>
      <c r="G29">
        <f t="shared" si="5"/>
        <v>0</v>
      </c>
      <c r="H29" s="112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PPCL!D30</f>
        <v>75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75</v>
      </c>
      <c r="G30">
        <f t="shared" si="5"/>
        <v>0</v>
      </c>
      <c r="H30" s="112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PPCL!D31</f>
        <v>75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75</v>
      </c>
      <c r="G31">
        <f t="shared" si="5"/>
        <v>0</v>
      </c>
      <c r="H31" s="112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PPCL!D32</f>
        <v>75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75</v>
      </c>
      <c r="G32">
        <f t="shared" si="5"/>
        <v>0</v>
      </c>
      <c r="H32" s="112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PPCL!D33</f>
        <v>75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75</v>
      </c>
      <c r="G33">
        <f t="shared" si="5"/>
        <v>0</v>
      </c>
      <c r="H33" s="112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PPCL!D34</f>
        <v>75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75</v>
      </c>
      <c r="G34">
        <f t="shared" si="5"/>
        <v>0</v>
      </c>
      <c r="H34" s="112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PPCL!D35</f>
        <v>75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75</v>
      </c>
      <c r="G35">
        <f t="shared" si="5"/>
        <v>0</v>
      </c>
      <c r="H35" s="112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PPCL!D36</f>
        <v>75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75</v>
      </c>
      <c r="G36">
        <f t="shared" si="5"/>
        <v>0</v>
      </c>
      <c r="H36" s="112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PPCL!D37</f>
        <v>75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75</v>
      </c>
      <c r="G37">
        <f t="shared" si="5"/>
        <v>0</v>
      </c>
      <c r="H37" s="112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PPCL!D38</f>
        <v>75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75</v>
      </c>
      <c r="G38">
        <f t="shared" si="5"/>
        <v>0</v>
      </c>
      <c r="H38" s="112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PPCL!D39</f>
        <v>75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75</v>
      </c>
      <c r="G39">
        <f t="shared" si="5"/>
        <v>0</v>
      </c>
      <c r="H39" s="112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PPCL!D40</f>
        <v>75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75</v>
      </c>
      <c r="G40">
        <f t="shared" si="5"/>
        <v>0</v>
      </c>
      <c r="H40" s="112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PPCL!D41</f>
        <v>75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75</v>
      </c>
      <c r="G41">
        <f t="shared" si="5"/>
        <v>0</v>
      </c>
      <c r="H41" s="112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PPCL!D42</f>
        <v>75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75</v>
      </c>
      <c r="G42">
        <f t="shared" si="5"/>
        <v>0</v>
      </c>
      <c r="H42" s="112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PPCL!D43</f>
        <v>75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75</v>
      </c>
      <c r="G43">
        <f t="shared" si="5"/>
        <v>0</v>
      </c>
      <c r="H43" s="112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PPCL!D44</f>
        <v>75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75</v>
      </c>
      <c r="G44">
        <f t="shared" si="5"/>
        <v>0</v>
      </c>
      <c r="H44" s="112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PPCL!D45</f>
        <v>75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75</v>
      </c>
      <c r="G45">
        <f t="shared" si="5"/>
        <v>0</v>
      </c>
      <c r="H45" s="112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PPCL!D46</f>
        <v>75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75</v>
      </c>
      <c r="G46">
        <f t="shared" si="5"/>
        <v>0</v>
      </c>
      <c r="H46" s="112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PPCL!D47</f>
        <v>75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75</v>
      </c>
      <c r="G47">
        <f t="shared" si="5"/>
        <v>0</v>
      </c>
      <c r="H47" s="112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PPCL!D48</f>
        <v>75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75</v>
      </c>
      <c r="G48">
        <f t="shared" si="5"/>
        <v>0</v>
      </c>
      <c r="H48" s="112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PPCL!D49</f>
        <v>75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75</v>
      </c>
      <c r="G49">
        <f t="shared" si="5"/>
        <v>0</v>
      </c>
      <c r="H49" s="112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PPCL!D50</f>
        <v>75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75</v>
      </c>
      <c r="G50">
        <f t="shared" si="5"/>
        <v>0</v>
      </c>
      <c r="H50" s="112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PPCL!D51</f>
        <v>75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75</v>
      </c>
      <c r="G51">
        <f t="shared" si="5"/>
        <v>0</v>
      </c>
      <c r="H51" s="112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PPCL!D52</f>
        <v>75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75</v>
      </c>
      <c r="G52">
        <f t="shared" si="5"/>
        <v>0</v>
      </c>
      <c r="H52" s="112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PPCL!D53</f>
        <v>75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75</v>
      </c>
      <c r="G53">
        <f t="shared" si="5"/>
        <v>0</v>
      </c>
      <c r="H53" s="112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PPCL!D54</f>
        <v>75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75</v>
      </c>
      <c r="G54">
        <f t="shared" si="5"/>
        <v>0</v>
      </c>
      <c r="H54" s="112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PPCL!D55</f>
        <v>75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75</v>
      </c>
      <c r="G55">
        <f t="shared" si="5"/>
        <v>0</v>
      </c>
      <c r="H55" s="112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PPCL!D56</f>
        <v>75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75</v>
      </c>
      <c r="G56">
        <f t="shared" si="5"/>
        <v>0</v>
      </c>
      <c r="H56" s="112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PPCL!D57</f>
        <v>75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75</v>
      </c>
      <c r="G57">
        <f t="shared" si="5"/>
        <v>0</v>
      </c>
      <c r="H57" s="112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PPCL!D58</f>
        <v>75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75</v>
      </c>
      <c r="G58">
        <f t="shared" si="5"/>
        <v>0</v>
      </c>
      <c r="H58" s="112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PPCL!D59</f>
        <v>75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75</v>
      </c>
      <c r="G59">
        <f t="shared" si="5"/>
        <v>0</v>
      </c>
      <c r="H59" s="112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PPCL!D60</f>
        <v>75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75</v>
      </c>
      <c r="G60">
        <f t="shared" si="5"/>
        <v>0</v>
      </c>
      <c r="H60" s="112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PPCL!D61</f>
        <v>75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75</v>
      </c>
      <c r="G61">
        <f t="shared" si="5"/>
        <v>0</v>
      </c>
      <c r="H61" s="112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PPCL!D62</f>
        <v>75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75</v>
      </c>
      <c r="G62">
        <f t="shared" si="5"/>
        <v>0</v>
      </c>
      <c r="H62" s="112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PPCL!D63</f>
        <v>75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75</v>
      </c>
      <c r="G63">
        <f t="shared" si="5"/>
        <v>0</v>
      </c>
      <c r="H63" s="112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PPCL!D64</f>
        <v>75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75</v>
      </c>
      <c r="G64">
        <f t="shared" si="5"/>
        <v>0</v>
      </c>
      <c r="H64" s="112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PPCL!D65</f>
        <v>75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75</v>
      </c>
      <c r="G65">
        <f t="shared" si="5"/>
        <v>0</v>
      </c>
      <c r="H65" s="112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PPCL!D66</f>
        <v>75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75</v>
      </c>
      <c r="G66">
        <f t="shared" si="5"/>
        <v>0</v>
      </c>
      <c r="H66" s="112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PPCL!D67</f>
        <v>75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75</v>
      </c>
      <c r="G67">
        <f t="shared" si="5"/>
        <v>0</v>
      </c>
      <c r="H67" s="112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PPCL!D68</f>
        <v>75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75</v>
      </c>
      <c r="G68">
        <f t="shared" ref="G68:G98" si="11">D68+E68</f>
        <v>0</v>
      </c>
      <c r="H68" s="112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PPCL!D69</f>
        <v>75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75</v>
      </c>
      <c r="G69">
        <f t="shared" si="11"/>
        <v>0</v>
      </c>
      <c r="H69" s="112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PPCL!D70</f>
        <v>75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75</v>
      </c>
      <c r="G70">
        <f t="shared" si="11"/>
        <v>0</v>
      </c>
      <c r="H70" s="112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PPCL!D71</f>
        <v>75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75</v>
      </c>
      <c r="G71">
        <f t="shared" si="11"/>
        <v>0</v>
      </c>
      <c r="H71" s="112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PPCL!D72</f>
        <v>75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75</v>
      </c>
      <c r="G72">
        <f t="shared" si="11"/>
        <v>0</v>
      </c>
      <c r="H72" s="112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PPCL!D73</f>
        <v>75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75</v>
      </c>
      <c r="G73">
        <f t="shared" si="11"/>
        <v>0</v>
      </c>
      <c r="H73" s="112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PPCL!D74</f>
        <v>75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75</v>
      </c>
      <c r="G74">
        <f t="shared" si="11"/>
        <v>0</v>
      </c>
      <c r="H74" s="112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PPCL!D75</f>
        <v>75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75</v>
      </c>
      <c r="G75">
        <f t="shared" si="11"/>
        <v>0</v>
      </c>
      <c r="H75" s="112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PPCL!D76</f>
        <v>75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75</v>
      </c>
      <c r="G76">
        <f t="shared" si="11"/>
        <v>0</v>
      </c>
      <c r="H76" s="112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PPCL!D77</f>
        <v>75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75</v>
      </c>
      <c r="G77">
        <f t="shared" si="11"/>
        <v>0</v>
      </c>
      <c r="H77" s="112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PPCL!D78</f>
        <v>75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75</v>
      </c>
      <c r="G78">
        <f t="shared" si="11"/>
        <v>0</v>
      </c>
      <c r="H78" s="112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PPCL!D79</f>
        <v>75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75</v>
      </c>
      <c r="G79">
        <f t="shared" si="11"/>
        <v>0</v>
      </c>
      <c r="H79" s="112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PPCL!D80</f>
        <v>75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75</v>
      </c>
      <c r="G80">
        <f t="shared" si="11"/>
        <v>0</v>
      </c>
      <c r="H80" s="112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PPCL!D81</f>
        <v>75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75</v>
      </c>
      <c r="G81">
        <f t="shared" si="11"/>
        <v>0</v>
      </c>
      <c r="H81" s="112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PPCL!D82</f>
        <v>75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75</v>
      </c>
      <c r="G82">
        <f t="shared" si="11"/>
        <v>0</v>
      </c>
      <c r="H82" s="112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PPCL!D83</f>
        <v>75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75</v>
      </c>
      <c r="G83">
        <f t="shared" si="11"/>
        <v>0</v>
      </c>
      <c r="H83" s="112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PPCL!D84</f>
        <v>75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75</v>
      </c>
      <c r="G84">
        <f t="shared" si="11"/>
        <v>0</v>
      </c>
      <c r="H84" s="112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PPCL!D85</f>
        <v>75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75</v>
      </c>
      <c r="G85">
        <f t="shared" si="11"/>
        <v>0</v>
      </c>
      <c r="H85" s="112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PPCL!D86</f>
        <v>75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75</v>
      </c>
      <c r="G86">
        <f t="shared" si="11"/>
        <v>0</v>
      </c>
      <c r="H86" s="112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PPCL!D87</f>
        <v>75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75</v>
      </c>
      <c r="G87">
        <f t="shared" si="11"/>
        <v>0</v>
      </c>
      <c r="H87" s="112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PPCL!D88</f>
        <v>75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75</v>
      </c>
      <c r="G88">
        <f t="shared" si="11"/>
        <v>0</v>
      </c>
      <c r="H88" s="112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PPCL!D89</f>
        <v>75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75</v>
      </c>
      <c r="G89">
        <f t="shared" si="11"/>
        <v>0</v>
      </c>
      <c r="H89" s="112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PPCL!D90</f>
        <v>75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75</v>
      </c>
      <c r="G90">
        <f t="shared" si="11"/>
        <v>0</v>
      </c>
      <c r="H90" s="112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PPCL!D91</f>
        <v>75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75</v>
      </c>
      <c r="G91">
        <f t="shared" si="11"/>
        <v>0</v>
      </c>
      <c r="H91" s="112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PPCL!D92</f>
        <v>75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75</v>
      </c>
      <c r="G92">
        <f t="shared" si="11"/>
        <v>0</v>
      </c>
      <c r="H92" s="112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PPCL!D93</f>
        <v>75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75</v>
      </c>
      <c r="G93">
        <f t="shared" si="11"/>
        <v>0</v>
      </c>
      <c r="H93" s="112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PPCL!D94</f>
        <v>75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75</v>
      </c>
      <c r="G94">
        <f t="shared" si="11"/>
        <v>0</v>
      </c>
      <c r="H94" s="112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PPCL!D95</f>
        <v>75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75</v>
      </c>
      <c r="G95">
        <f t="shared" si="11"/>
        <v>0</v>
      </c>
      <c r="H95" s="112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PPCL!D96</f>
        <v>75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75</v>
      </c>
      <c r="G96">
        <f t="shared" si="11"/>
        <v>0</v>
      </c>
      <c r="H96" s="112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PPCL!D97</f>
        <v>75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75</v>
      </c>
      <c r="G97">
        <f t="shared" si="11"/>
        <v>0</v>
      </c>
      <c r="H97" s="112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PPCL!D98</f>
        <v>75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75</v>
      </c>
      <c r="G98">
        <f t="shared" si="11"/>
        <v>0</v>
      </c>
      <c r="H98" s="112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1.8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1.8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X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2">
        <f>[4]GT!A1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  <c r="X1" s="115"/>
    </row>
    <row r="2" spans="1:24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X2" s="116"/>
    </row>
    <row r="3" spans="1:24">
      <c r="A3" t="s">
        <v>45</v>
      </c>
      <c r="B3">
        <f>GT!B3</f>
        <v>0</v>
      </c>
      <c r="C3">
        <f>GT!C3</f>
        <v>60</v>
      </c>
      <c r="D3">
        <f>GT!M3</f>
        <v>-0.4</v>
      </c>
      <c r="E3">
        <f>GT!N3</f>
        <v>27.33</v>
      </c>
      <c r="F3">
        <f>B3+C3</f>
        <v>60</v>
      </c>
      <c r="G3">
        <f>D3+E3-X3</f>
        <v>26.93</v>
      </c>
      <c r="H3" s="112"/>
      <c r="I3">
        <f>BRPL_EOD!AA3+BRPL_EOD!AB3</f>
        <v>11.43</v>
      </c>
      <c r="J3">
        <f>BYPL_EOD!AA3+BYPL_EOD!AB3</f>
        <v>6.26</v>
      </c>
      <c r="K3">
        <f>MES_EOD!AA3+MES_EOD!AB3</f>
        <v>0</v>
      </c>
      <c r="L3">
        <f>NDMC_EOD!AA3+NDMC_EOD!AB3</f>
        <v>1.49</v>
      </c>
      <c r="M3">
        <f>TPDDL_EOD!AA3+TPDDL_EOD!AB3</f>
        <v>8.16</v>
      </c>
      <c r="N3">
        <f t="shared" ref="N3:N66" si="0">SUM(I3:M3)</f>
        <v>27.339999999999996</v>
      </c>
      <c r="O3" s="112">
        <f t="shared" ref="O3:O66" si="1">G3-N3</f>
        <v>-0.40999999999999659</v>
      </c>
      <c r="P3">
        <v>11.258591806876373</v>
      </c>
      <c r="Q3">
        <v>6.1661228968544259</v>
      </c>
      <c r="R3">
        <v>0</v>
      </c>
      <c r="S3">
        <v>1.4676554498902707</v>
      </c>
      <c r="T3">
        <v>8.037629846378934</v>
      </c>
      <c r="U3" s="114">
        <f t="shared" ref="U3:U66" si="2">SUM(P3:T3)</f>
        <v>26.930000000000003</v>
      </c>
      <c r="V3" s="112">
        <f t="shared" ref="V3:V66" si="3">G3-U3</f>
        <v>0</v>
      </c>
      <c r="X3" s="117"/>
    </row>
    <row r="4" spans="1:24">
      <c r="A4" t="s">
        <v>46</v>
      </c>
      <c r="B4">
        <f>GT!B4</f>
        <v>0</v>
      </c>
      <c r="C4">
        <f>GT!C4</f>
        <v>60</v>
      </c>
      <c r="D4">
        <f>GT!M4</f>
        <v>-0.4</v>
      </c>
      <c r="E4">
        <f>GT!N4</f>
        <v>27.33</v>
      </c>
      <c r="F4">
        <f t="shared" ref="F4:F67" si="4">B4+C4</f>
        <v>60</v>
      </c>
      <c r="G4">
        <f t="shared" ref="G4:G67" si="5">D4+E4-X4</f>
        <v>26.93</v>
      </c>
      <c r="H4" s="112"/>
      <c r="I4">
        <f>BRPL_EOD!AA4+BRPL_EOD!AB4</f>
        <v>11.43</v>
      </c>
      <c r="J4">
        <f>BYPL_EOD!AA4+BYPL_EOD!AB4</f>
        <v>6.26</v>
      </c>
      <c r="K4">
        <f>MES_EOD!AA4+MES_EOD!AB4</f>
        <v>0</v>
      </c>
      <c r="L4">
        <f>NDMC_EOD!AA4+NDMC_EOD!AB4</f>
        <v>1.49</v>
      </c>
      <c r="M4">
        <f>TPDDL_EOD!AA4+TPDDL_EOD!AB4</f>
        <v>8.16</v>
      </c>
      <c r="N4">
        <f t="shared" si="0"/>
        <v>27.339999999999996</v>
      </c>
      <c r="O4" s="112">
        <f t="shared" si="1"/>
        <v>-0.40999999999999659</v>
      </c>
      <c r="P4">
        <v>11.258591806876373</v>
      </c>
      <c r="Q4">
        <v>6.1661228968544259</v>
      </c>
      <c r="R4">
        <v>0</v>
      </c>
      <c r="S4">
        <v>1.4676554498902707</v>
      </c>
      <c r="T4">
        <v>8.037629846378934</v>
      </c>
      <c r="U4" s="114">
        <f t="shared" si="2"/>
        <v>26.930000000000003</v>
      </c>
      <c r="V4" s="112">
        <f t="shared" si="3"/>
        <v>0</v>
      </c>
      <c r="X4" s="117"/>
    </row>
    <row r="5" spans="1:24">
      <c r="A5" t="s">
        <v>47</v>
      </c>
      <c r="B5">
        <f>GT!B5</f>
        <v>0</v>
      </c>
      <c r="C5">
        <f>GT!C5</f>
        <v>60</v>
      </c>
      <c r="D5">
        <f>GT!M5</f>
        <v>-0.4</v>
      </c>
      <c r="E5">
        <f>GT!N5</f>
        <v>28</v>
      </c>
      <c r="F5">
        <f t="shared" si="4"/>
        <v>60</v>
      </c>
      <c r="G5">
        <f t="shared" si="5"/>
        <v>27.6</v>
      </c>
      <c r="H5" s="112"/>
      <c r="I5">
        <f>BRPL_EOD!AA5+BRPL_EOD!AB5</f>
        <v>11.43</v>
      </c>
      <c r="J5">
        <f>BYPL_EOD!AA5+BYPL_EOD!AB5</f>
        <v>6.26</v>
      </c>
      <c r="K5">
        <f>MES_EOD!AA5+MES_EOD!AB5</f>
        <v>0</v>
      </c>
      <c r="L5">
        <f>NDMC_EOD!AA5+NDMC_EOD!AB5</f>
        <v>1.49</v>
      </c>
      <c r="M5">
        <f>TPDDL_EOD!AA5+TPDDL_EOD!AB5</f>
        <v>8.16</v>
      </c>
      <c r="N5">
        <f t="shared" si="0"/>
        <v>27.339999999999996</v>
      </c>
      <c r="O5" s="112">
        <f t="shared" si="1"/>
        <v>0.26000000000000512</v>
      </c>
      <c r="P5">
        <v>11.538697878566206</v>
      </c>
      <c r="Q5">
        <v>6.3195318215069509</v>
      </c>
      <c r="R5">
        <v>0</v>
      </c>
      <c r="S5">
        <v>1.5041697147037312</v>
      </c>
      <c r="T5">
        <v>8.2376005852231184</v>
      </c>
      <c r="U5" s="114">
        <f t="shared" si="2"/>
        <v>27.600000000000009</v>
      </c>
      <c r="V5" s="112">
        <f t="shared" si="3"/>
        <v>0</v>
      </c>
      <c r="X5" s="117"/>
    </row>
    <row r="6" spans="1:24">
      <c r="A6" t="s">
        <v>48</v>
      </c>
      <c r="B6">
        <f>GT!B6</f>
        <v>0</v>
      </c>
      <c r="C6">
        <f>GT!C6</f>
        <v>60</v>
      </c>
      <c r="D6">
        <f>GT!M6</f>
        <v>-0.4</v>
      </c>
      <c r="E6">
        <f>GT!N6</f>
        <v>28</v>
      </c>
      <c r="F6">
        <f t="shared" si="4"/>
        <v>60</v>
      </c>
      <c r="G6">
        <f t="shared" si="5"/>
        <v>27.6</v>
      </c>
      <c r="H6" s="112"/>
      <c r="I6">
        <f>BRPL_EOD!AA6+BRPL_EOD!AB6</f>
        <v>11.43</v>
      </c>
      <c r="J6">
        <f>BYPL_EOD!AA6+BYPL_EOD!AB6</f>
        <v>6.26</v>
      </c>
      <c r="K6">
        <f>MES_EOD!AA6+MES_EOD!AB6</f>
        <v>0</v>
      </c>
      <c r="L6">
        <f>NDMC_EOD!AA6+NDMC_EOD!AB6</f>
        <v>1.49</v>
      </c>
      <c r="M6">
        <f>TPDDL_EOD!AA6+TPDDL_EOD!AB6</f>
        <v>8.16</v>
      </c>
      <c r="N6">
        <f t="shared" si="0"/>
        <v>27.339999999999996</v>
      </c>
      <c r="O6" s="112">
        <f t="shared" si="1"/>
        <v>0.26000000000000512</v>
      </c>
      <c r="P6">
        <v>11.538697878566206</v>
      </c>
      <c r="Q6">
        <v>6.3195318215069509</v>
      </c>
      <c r="R6">
        <v>0</v>
      </c>
      <c r="S6">
        <v>1.5041697147037312</v>
      </c>
      <c r="T6">
        <v>8.2376005852231184</v>
      </c>
      <c r="U6" s="114">
        <f t="shared" si="2"/>
        <v>27.600000000000009</v>
      </c>
      <c r="V6" s="112">
        <f t="shared" si="3"/>
        <v>0</v>
      </c>
      <c r="X6" s="117"/>
    </row>
    <row r="7" spans="1:24">
      <c r="A7" t="s">
        <v>49</v>
      </c>
      <c r="B7">
        <f>GT!B7</f>
        <v>0</v>
      </c>
      <c r="C7">
        <f>GT!C7</f>
        <v>60</v>
      </c>
      <c r="D7">
        <f>GT!M7</f>
        <v>-0.4</v>
      </c>
      <c r="E7">
        <f>GT!N7</f>
        <v>28</v>
      </c>
      <c r="F7">
        <f t="shared" si="4"/>
        <v>60</v>
      </c>
      <c r="G7">
        <f t="shared" si="5"/>
        <v>27.6</v>
      </c>
      <c r="H7" s="112"/>
      <c r="I7">
        <f>BRPL_EOD!AA7+BRPL_EOD!AB7</f>
        <v>11.43</v>
      </c>
      <c r="J7">
        <f>BYPL_EOD!AA7+BYPL_EOD!AB7</f>
        <v>6.26</v>
      </c>
      <c r="K7">
        <f>MES_EOD!AA7+MES_EOD!AB7</f>
        <v>0</v>
      </c>
      <c r="L7">
        <f>NDMC_EOD!AA7+NDMC_EOD!AB7</f>
        <v>1.49</v>
      </c>
      <c r="M7">
        <f>TPDDL_EOD!AA7+TPDDL_EOD!AB7</f>
        <v>8.16</v>
      </c>
      <c r="N7">
        <f t="shared" si="0"/>
        <v>27.339999999999996</v>
      </c>
      <c r="O7" s="112">
        <f t="shared" si="1"/>
        <v>0.26000000000000512</v>
      </c>
      <c r="P7">
        <v>11.538697878566206</v>
      </c>
      <c r="Q7">
        <v>6.3195318215069509</v>
      </c>
      <c r="R7">
        <v>0</v>
      </c>
      <c r="S7">
        <v>1.5041697147037312</v>
      </c>
      <c r="T7">
        <v>8.2376005852231184</v>
      </c>
      <c r="U7" s="114">
        <f t="shared" si="2"/>
        <v>27.600000000000009</v>
      </c>
      <c r="V7" s="112">
        <f t="shared" si="3"/>
        <v>0</v>
      </c>
      <c r="X7" s="117"/>
    </row>
    <row r="8" spans="1:24">
      <c r="A8" t="s">
        <v>50</v>
      </c>
      <c r="B8">
        <f>GT!B8</f>
        <v>0</v>
      </c>
      <c r="C8">
        <f>GT!C8</f>
        <v>60</v>
      </c>
      <c r="D8">
        <f>GT!M8</f>
        <v>-0.4</v>
      </c>
      <c r="E8">
        <f>GT!N8</f>
        <v>28</v>
      </c>
      <c r="F8">
        <f t="shared" si="4"/>
        <v>60</v>
      </c>
      <c r="G8">
        <f t="shared" si="5"/>
        <v>27.6</v>
      </c>
      <c r="H8" s="112"/>
      <c r="I8">
        <f>BRPL_EOD!AA8+BRPL_EOD!AB8</f>
        <v>11.43</v>
      </c>
      <c r="J8">
        <f>BYPL_EOD!AA8+BYPL_EOD!AB8</f>
        <v>6.26</v>
      </c>
      <c r="K8">
        <f>MES_EOD!AA8+MES_EOD!AB8</f>
        <v>0</v>
      </c>
      <c r="L8">
        <f>NDMC_EOD!AA8+NDMC_EOD!AB8</f>
        <v>1.49</v>
      </c>
      <c r="M8">
        <f>TPDDL_EOD!AA8+TPDDL_EOD!AB8</f>
        <v>8.16</v>
      </c>
      <c r="N8">
        <f t="shared" si="0"/>
        <v>27.339999999999996</v>
      </c>
      <c r="O8" s="112">
        <f t="shared" si="1"/>
        <v>0.26000000000000512</v>
      </c>
      <c r="P8">
        <v>11.538697878566206</v>
      </c>
      <c r="Q8">
        <v>6.3195318215069509</v>
      </c>
      <c r="R8">
        <v>0</v>
      </c>
      <c r="S8">
        <v>1.5041697147037312</v>
      </c>
      <c r="T8">
        <v>8.2376005852231184</v>
      </c>
      <c r="U8" s="114">
        <f t="shared" si="2"/>
        <v>27.600000000000009</v>
      </c>
      <c r="V8" s="112">
        <f t="shared" si="3"/>
        <v>0</v>
      </c>
      <c r="X8" s="117"/>
    </row>
    <row r="9" spans="1:24">
      <c r="A9" t="s">
        <v>51</v>
      </c>
      <c r="B9">
        <f>GT!B9</f>
        <v>0</v>
      </c>
      <c r="C9">
        <f>GT!C9</f>
        <v>60</v>
      </c>
      <c r="D9">
        <f>GT!M9</f>
        <v>-0.4</v>
      </c>
      <c r="E9">
        <f>GT!N9</f>
        <v>28</v>
      </c>
      <c r="F9">
        <f t="shared" si="4"/>
        <v>60</v>
      </c>
      <c r="G9">
        <f t="shared" si="5"/>
        <v>27.6</v>
      </c>
      <c r="H9" s="112"/>
      <c r="I9">
        <f>BRPL_EOD!AA9+BRPL_EOD!AB9</f>
        <v>11.43</v>
      </c>
      <c r="J9">
        <f>BYPL_EOD!AA9+BYPL_EOD!AB9</f>
        <v>6.26</v>
      </c>
      <c r="K9">
        <f>MES_EOD!AA9+MES_EOD!AB9</f>
        <v>0</v>
      </c>
      <c r="L9">
        <f>NDMC_EOD!AA9+NDMC_EOD!AB9</f>
        <v>1.49</v>
      </c>
      <c r="M9">
        <f>TPDDL_EOD!AA9+TPDDL_EOD!AB9</f>
        <v>8.16</v>
      </c>
      <c r="N9">
        <f t="shared" si="0"/>
        <v>27.339999999999996</v>
      </c>
      <c r="O9" s="112">
        <f t="shared" si="1"/>
        <v>0.26000000000000512</v>
      </c>
      <c r="P9">
        <v>11.538697878566206</v>
      </c>
      <c r="Q9">
        <v>6.3195318215069509</v>
      </c>
      <c r="R9">
        <v>0</v>
      </c>
      <c r="S9">
        <v>1.5041697147037312</v>
      </c>
      <c r="T9">
        <v>8.2376005852231184</v>
      </c>
      <c r="U9" s="114">
        <f t="shared" si="2"/>
        <v>27.600000000000009</v>
      </c>
      <c r="V9" s="112">
        <f t="shared" si="3"/>
        <v>0</v>
      </c>
      <c r="X9" s="117"/>
    </row>
    <row r="10" spans="1:24">
      <c r="A10" t="s">
        <v>52</v>
      </c>
      <c r="B10">
        <f>GT!B10</f>
        <v>0</v>
      </c>
      <c r="C10">
        <f>GT!C10</f>
        <v>60</v>
      </c>
      <c r="D10">
        <f>GT!M10</f>
        <v>-0.4</v>
      </c>
      <c r="E10">
        <f>GT!N10</f>
        <v>28</v>
      </c>
      <c r="F10">
        <f t="shared" si="4"/>
        <v>60</v>
      </c>
      <c r="G10">
        <f t="shared" si="5"/>
        <v>27.6</v>
      </c>
      <c r="H10" s="112"/>
      <c r="I10">
        <f>BRPL_EOD!AA10+BRPL_EOD!AB10</f>
        <v>11.43</v>
      </c>
      <c r="J10">
        <f>BYPL_EOD!AA10+BYPL_EOD!AB10</f>
        <v>6.26</v>
      </c>
      <c r="K10">
        <f>MES_EOD!AA10+MES_EOD!AB10</f>
        <v>0</v>
      </c>
      <c r="L10">
        <f>NDMC_EOD!AA10+NDMC_EOD!AB10</f>
        <v>1.49</v>
      </c>
      <c r="M10">
        <f>TPDDL_EOD!AA10+TPDDL_EOD!AB10</f>
        <v>8.16</v>
      </c>
      <c r="N10">
        <f t="shared" si="0"/>
        <v>27.339999999999996</v>
      </c>
      <c r="O10" s="112">
        <f t="shared" si="1"/>
        <v>0.26000000000000512</v>
      </c>
      <c r="P10">
        <v>11.538697878566206</v>
      </c>
      <c r="Q10">
        <v>6.3195318215069509</v>
      </c>
      <c r="R10">
        <v>0</v>
      </c>
      <c r="S10">
        <v>1.5041697147037312</v>
      </c>
      <c r="T10">
        <v>8.2376005852231184</v>
      </c>
      <c r="U10" s="114">
        <f t="shared" si="2"/>
        <v>27.600000000000009</v>
      </c>
      <c r="V10" s="112">
        <f t="shared" si="3"/>
        <v>0</v>
      </c>
      <c r="X10" s="117"/>
    </row>
    <row r="11" spans="1:24">
      <c r="A11" t="s">
        <v>53</v>
      </c>
      <c r="B11">
        <f>GT!B11</f>
        <v>0</v>
      </c>
      <c r="C11">
        <f>GT!C11</f>
        <v>60</v>
      </c>
      <c r="D11">
        <f>GT!M11</f>
        <v>-0.4</v>
      </c>
      <c r="E11">
        <f>GT!N11</f>
        <v>28</v>
      </c>
      <c r="F11">
        <f t="shared" si="4"/>
        <v>60</v>
      </c>
      <c r="G11">
        <f t="shared" si="5"/>
        <v>27.6</v>
      </c>
      <c r="H11" s="112"/>
      <c r="I11">
        <f>BRPL_EOD!AA11+BRPL_EOD!AB11</f>
        <v>11.43</v>
      </c>
      <c r="J11">
        <f>BYPL_EOD!AA11+BYPL_EOD!AB11</f>
        <v>6.26</v>
      </c>
      <c r="K11">
        <f>MES_EOD!AA11+MES_EOD!AB11</f>
        <v>0</v>
      </c>
      <c r="L11">
        <f>NDMC_EOD!AA11+NDMC_EOD!AB11</f>
        <v>1.49</v>
      </c>
      <c r="M11">
        <f>TPDDL_EOD!AA11+TPDDL_EOD!AB11</f>
        <v>8.16</v>
      </c>
      <c r="N11">
        <f t="shared" si="0"/>
        <v>27.339999999999996</v>
      </c>
      <c r="O11" s="112">
        <f t="shared" si="1"/>
        <v>0.26000000000000512</v>
      </c>
      <c r="P11">
        <v>11.538697878566206</v>
      </c>
      <c r="Q11">
        <v>6.3195318215069509</v>
      </c>
      <c r="R11">
        <v>0</v>
      </c>
      <c r="S11">
        <v>1.5041697147037312</v>
      </c>
      <c r="T11">
        <v>8.2376005852231184</v>
      </c>
      <c r="U11" s="114">
        <f t="shared" si="2"/>
        <v>27.600000000000009</v>
      </c>
      <c r="V11" s="112">
        <f t="shared" si="3"/>
        <v>0</v>
      </c>
      <c r="X11" s="117"/>
    </row>
    <row r="12" spans="1:24">
      <c r="A12" t="s">
        <v>54</v>
      </c>
      <c r="B12">
        <f>GT!B12</f>
        <v>0</v>
      </c>
      <c r="C12">
        <f>GT!C12</f>
        <v>60</v>
      </c>
      <c r="D12">
        <f>GT!M12</f>
        <v>-0.4</v>
      </c>
      <c r="E12">
        <f>GT!N12</f>
        <v>28</v>
      </c>
      <c r="F12">
        <f t="shared" si="4"/>
        <v>60</v>
      </c>
      <c r="G12">
        <f t="shared" si="5"/>
        <v>27.6</v>
      </c>
      <c r="H12" s="112"/>
      <c r="I12">
        <f>BRPL_EOD!AA12+BRPL_EOD!AB12</f>
        <v>11.43</v>
      </c>
      <c r="J12">
        <f>BYPL_EOD!AA12+BYPL_EOD!AB12</f>
        <v>6.26</v>
      </c>
      <c r="K12">
        <f>MES_EOD!AA12+MES_EOD!AB12</f>
        <v>0</v>
      </c>
      <c r="L12">
        <f>NDMC_EOD!AA12+NDMC_EOD!AB12</f>
        <v>1.49</v>
      </c>
      <c r="M12">
        <f>TPDDL_EOD!AA12+TPDDL_EOD!AB12</f>
        <v>8.16</v>
      </c>
      <c r="N12">
        <f t="shared" si="0"/>
        <v>27.339999999999996</v>
      </c>
      <c r="O12" s="112">
        <f t="shared" si="1"/>
        <v>0.26000000000000512</v>
      </c>
      <c r="P12">
        <v>11.538697878566206</v>
      </c>
      <c r="Q12">
        <v>6.3195318215069509</v>
      </c>
      <c r="R12">
        <v>0</v>
      </c>
      <c r="S12">
        <v>1.5041697147037312</v>
      </c>
      <c r="T12">
        <v>8.2376005852231184</v>
      </c>
      <c r="U12" s="114">
        <f t="shared" si="2"/>
        <v>27.600000000000009</v>
      </c>
      <c r="V12" s="112">
        <f t="shared" si="3"/>
        <v>0</v>
      </c>
      <c r="X12" s="117"/>
    </row>
    <row r="13" spans="1:24">
      <c r="A13" t="s">
        <v>55</v>
      </c>
      <c r="B13">
        <f>GT!B13</f>
        <v>0</v>
      </c>
      <c r="C13">
        <f>GT!C13</f>
        <v>60</v>
      </c>
      <c r="D13">
        <f>GT!M13</f>
        <v>-0.4</v>
      </c>
      <c r="E13">
        <f>GT!N13</f>
        <v>28</v>
      </c>
      <c r="F13">
        <f t="shared" si="4"/>
        <v>60</v>
      </c>
      <c r="G13">
        <f t="shared" si="5"/>
        <v>27.6</v>
      </c>
      <c r="H13" s="112"/>
      <c r="I13">
        <f>BRPL_EOD!AA13+BRPL_EOD!AB13</f>
        <v>11.43</v>
      </c>
      <c r="J13">
        <f>BYPL_EOD!AA13+BYPL_EOD!AB13</f>
        <v>6.26</v>
      </c>
      <c r="K13">
        <f>MES_EOD!AA13+MES_EOD!AB13</f>
        <v>0</v>
      </c>
      <c r="L13">
        <f>NDMC_EOD!AA13+NDMC_EOD!AB13</f>
        <v>1.49</v>
      </c>
      <c r="M13">
        <f>TPDDL_EOD!AA13+TPDDL_EOD!AB13</f>
        <v>8.16</v>
      </c>
      <c r="N13">
        <f t="shared" si="0"/>
        <v>27.339999999999996</v>
      </c>
      <c r="O13" s="112">
        <f t="shared" si="1"/>
        <v>0.26000000000000512</v>
      </c>
      <c r="P13">
        <v>11.538697878566206</v>
      </c>
      <c r="Q13">
        <v>6.3195318215069509</v>
      </c>
      <c r="R13">
        <v>0</v>
      </c>
      <c r="S13">
        <v>1.5041697147037312</v>
      </c>
      <c r="T13">
        <v>8.2376005852231184</v>
      </c>
      <c r="U13" s="114">
        <f t="shared" si="2"/>
        <v>27.600000000000009</v>
      </c>
      <c r="V13" s="112">
        <f t="shared" si="3"/>
        <v>0</v>
      </c>
      <c r="X13" s="117"/>
    </row>
    <row r="14" spans="1:24">
      <c r="A14" t="s">
        <v>56</v>
      </c>
      <c r="B14">
        <f>GT!B14</f>
        <v>0</v>
      </c>
      <c r="C14">
        <f>GT!C14</f>
        <v>60</v>
      </c>
      <c r="D14">
        <f>GT!M14</f>
        <v>-0.4</v>
      </c>
      <c r="E14">
        <f>GT!N14</f>
        <v>28</v>
      </c>
      <c r="F14">
        <f t="shared" si="4"/>
        <v>60</v>
      </c>
      <c r="G14">
        <f t="shared" si="5"/>
        <v>27.6</v>
      </c>
      <c r="H14" s="112"/>
      <c r="I14">
        <f>BRPL_EOD!AA14+BRPL_EOD!AB14</f>
        <v>11.43</v>
      </c>
      <c r="J14">
        <f>BYPL_EOD!AA14+BYPL_EOD!AB14</f>
        <v>6.26</v>
      </c>
      <c r="K14">
        <f>MES_EOD!AA14+MES_EOD!AB14</f>
        <v>0</v>
      </c>
      <c r="L14">
        <f>NDMC_EOD!AA14+NDMC_EOD!AB14</f>
        <v>1.49</v>
      </c>
      <c r="M14">
        <f>TPDDL_EOD!AA14+TPDDL_EOD!AB14</f>
        <v>8.16</v>
      </c>
      <c r="N14">
        <f t="shared" si="0"/>
        <v>27.339999999999996</v>
      </c>
      <c r="O14" s="112">
        <f t="shared" si="1"/>
        <v>0.26000000000000512</v>
      </c>
      <c r="P14">
        <v>11.538697878566206</v>
      </c>
      <c r="Q14">
        <v>6.3195318215069509</v>
      </c>
      <c r="R14">
        <v>0</v>
      </c>
      <c r="S14">
        <v>1.5041697147037312</v>
      </c>
      <c r="T14">
        <v>8.2376005852231184</v>
      </c>
      <c r="U14" s="114">
        <f t="shared" si="2"/>
        <v>27.600000000000009</v>
      </c>
      <c r="V14" s="112">
        <f t="shared" si="3"/>
        <v>0</v>
      </c>
      <c r="X14" s="117"/>
    </row>
    <row r="15" spans="1:24">
      <c r="A15" t="s">
        <v>57</v>
      </c>
      <c r="B15">
        <f>GT!B15</f>
        <v>0</v>
      </c>
      <c r="C15">
        <f>GT!C15</f>
        <v>60</v>
      </c>
      <c r="D15">
        <f>GT!M15</f>
        <v>-0.4</v>
      </c>
      <c r="E15">
        <f>GT!N15</f>
        <v>28</v>
      </c>
      <c r="F15">
        <f t="shared" si="4"/>
        <v>60</v>
      </c>
      <c r="G15">
        <f t="shared" si="5"/>
        <v>27.6</v>
      </c>
      <c r="H15" s="112"/>
      <c r="I15">
        <f>BRPL_EOD!AA15+BRPL_EOD!AB15</f>
        <v>11.43</v>
      </c>
      <c r="J15">
        <f>BYPL_EOD!AA15+BYPL_EOD!AB15</f>
        <v>6.26</v>
      </c>
      <c r="K15">
        <f>MES_EOD!AA15+MES_EOD!AB15</f>
        <v>0</v>
      </c>
      <c r="L15">
        <f>NDMC_EOD!AA15+NDMC_EOD!AB15</f>
        <v>1.49</v>
      </c>
      <c r="M15">
        <f>TPDDL_EOD!AA15+TPDDL_EOD!AB15</f>
        <v>8.16</v>
      </c>
      <c r="N15">
        <f t="shared" si="0"/>
        <v>27.339999999999996</v>
      </c>
      <c r="O15" s="112">
        <f t="shared" si="1"/>
        <v>0.26000000000000512</v>
      </c>
      <c r="P15">
        <v>11.538697878566206</v>
      </c>
      <c r="Q15">
        <v>6.3195318215069509</v>
      </c>
      <c r="R15">
        <v>0</v>
      </c>
      <c r="S15">
        <v>1.5041697147037312</v>
      </c>
      <c r="T15">
        <v>8.2376005852231184</v>
      </c>
      <c r="U15" s="114">
        <f t="shared" si="2"/>
        <v>27.600000000000009</v>
      </c>
      <c r="V15" s="112">
        <f t="shared" si="3"/>
        <v>0</v>
      </c>
      <c r="X15" s="117"/>
    </row>
    <row r="16" spans="1:24">
      <c r="A16" t="s">
        <v>58</v>
      </c>
      <c r="B16">
        <f>GT!B16</f>
        <v>0</v>
      </c>
      <c r="C16">
        <f>GT!C16</f>
        <v>60</v>
      </c>
      <c r="D16">
        <f>GT!M16</f>
        <v>-0.4</v>
      </c>
      <c r="E16">
        <f>GT!N16</f>
        <v>28</v>
      </c>
      <c r="F16">
        <f t="shared" si="4"/>
        <v>60</v>
      </c>
      <c r="G16">
        <f t="shared" si="5"/>
        <v>27.6</v>
      </c>
      <c r="H16" s="112"/>
      <c r="I16">
        <f>BRPL_EOD!AA16+BRPL_EOD!AB16</f>
        <v>11.43</v>
      </c>
      <c r="J16">
        <f>BYPL_EOD!AA16+BYPL_EOD!AB16</f>
        <v>6.26</v>
      </c>
      <c r="K16">
        <f>MES_EOD!AA16+MES_EOD!AB16</f>
        <v>0</v>
      </c>
      <c r="L16">
        <f>NDMC_EOD!AA16+NDMC_EOD!AB16</f>
        <v>1.49</v>
      </c>
      <c r="M16">
        <f>TPDDL_EOD!AA16+TPDDL_EOD!AB16</f>
        <v>8.16</v>
      </c>
      <c r="N16">
        <f t="shared" si="0"/>
        <v>27.339999999999996</v>
      </c>
      <c r="O16" s="112">
        <f t="shared" si="1"/>
        <v>0.26000000000000512</v>
      </c>
      <c r="P16">
        <v>11.538697878566206</v>
      </c>
      <c r="Q16">
        <v>6.3195318215069509</v>
      </c>
      <c r="R16">
        <v>0</v>
      </c>
      <c r="S16">
        <v>1.5041697147037312</v>
      </c>
      <c r="T16">
        <v>8.2376005852231184</v>
      </c>
      <c r="U16" s="114">
        <f t="shared" si="2"/>
        <v>27.600000000000009</v>
      </c>
      <c r="V16" s="112">
        <f t="shared" si="3"/>
        <v>0</v>
      </c>
      <c r="X16" s="117"/>
    </row>
    <row r="17" spans="1:24">
      <c r="A17" t="s">
        <v>59</v>
      </c>
      <c r="B17">
        <f>GT!B17</f>
        <v>0</v>
      </c>
      <c r="C17">
        <f>GT!C17</f>
        <v>60</v>
      </c>
      <c r="D17">
        <f>GT!M17</f>
        <v>-0.4</v>
      </c>
      <c r="E17">
        <f>GT!N17</f>
        <v>28</v>
      </c>
      <c r="F17">
        <f t="shared" si="4"/>
        <v>60</v>
      </c>
      <c r="G17">
        <f t="shared" si="5"/>
        <v>27.6</v>
      </c>
      <c r="H17" s="112"/>
      <c r="I17">
        <f>BRPL_EOD!AA17+BRPL_EOD!AB17</f>
        <v>11.43</v>
      </c>
      <c r="J17">
        <f>BYPL_EOD!AA17+BYPL_EOD!AB17</f>
        <v>6.26</v>
      </c>
      <c r="K17">
        <f>MES_EOD!AA17+MES_EOD!AB17</f>
        <v>0</v>
      </c>
      <c r="L17">
        <f>NDMC_EOD!AA17+NDMC_EOD!AB17</f>
        <v>1.49</v>
      </c>
      <c r="M17">
        <f>TPDDL_EOD!AA17+TPDDL_EOD!AB17</f>
        <v>8.16</v>
      </c>
      <c r="N17">
        <f t="shared" si="0"/>
        <v>27.339999999999996</v>
      </c>
      <c r="O17" s="112">
        <f t="shared" si="1"/>
        <v>0.26000000000000512</v>
      </c>
      <c r="P17">
        <v>11.538697878566206</v>
      </c>
      <c r="Q17">
        <v>6.3195318215069509</v>
      </c>
      <c r="R17">
        <v>0</v>
      </c>
      <c r="S17">
        <v>1.5041697147037312</v>
      </c>
      <c r="T17">
        <v>8.2376005852231184</v>
      </c>
      <c r="U17" s="114">
        <f t="shared" si="2"/>
        <v>27.600000000000009</v>
      </c>
      <c r="V17" s="112">
        <f t="shared" si="3"/>
        <v>0</v>
      </c>
      <c r="X17" s="117"/>
    </row>
    <row r="18" spans="1:24">
      <c r="A18" t="s">
        <v>60</v>
      </c>
      <c r="B18">
        <f>GT!B18</f>
        <v>0</v>
      </c>
      <c r="C18">
        <f>GT!C18</f>
        <v>60</v>
      </c>
      <c r="D18">
        <f>GT!M18</f>
        <v>-0.4</v>
      </c>
      <c r="E18">
        <f>GT!N18</f>
        <v>28</v>
      </c>
      <c r="F18">
        <f t="shared" si="4"/>
        <v>60</v>
      </c>
      <c r="G18">
        <f t="shared" si="5"/>
        <v>27.6</v>
      </c>
      <c r="H18" s="112"/>
      <c r="I18">
        <f>BRPL_EOD!AA18+BRPL_EOD!AB18</f>
        <v>11.43</v>
      </c>
      <c r="J18">
        <f>BYPL_EOD!AA18+BYPL_EOD!AB18</f>
        <v>6.26</v>
      </c>
      <c r="K18">
        <f>MES_EOD!AA18+MES_EOD!AB18</f>
        <v>0</v>
      </c>
      <c r="L18">
        <f>NDMC_EOD!AA18+NDMC_EOD!AB18</f>
        <v>1.49</v>
      </c>
      <c r="M18">
        <f>TPDDL_EOD!AA18+TPDDL_EOD!AB18</f>
        <v>8.16</v>
      </c>
      <c r="N18">
        <f t="shared" si="0"/>
        <v>27.339999999999996</v>
      </c>
      <c r="O18" s="112">
        <f t="shared" si="1"/>
        <v>0.26000000000000512</v>
      </c>
      <c r="P18">
        <v>11.538697878566206</v>
      </c>
      <c r="Q18">
        <v>6.3195318215069509</v>
      </c>
      <c r="R18">
        <v>0</v>
      </c>
      <c r="S18">
        <v>1.5041697147037312</v>
      </c>
      <c r="T18">
        <v>8.2376005852231184</v>
      </c>
      <c r="U18" s="114">
        <f t="shared" si="2"/>
        <v>27.600000000000009</v>
      </c>
      <c r="V18" s="112">
        <f t="shared" si="3"/>
        <v>0</v>
      </c>
      <c r="X18" s="117"/>
    </row>
    <row r="19" spans="1:24">
      <c r="A19" t="s">
        <v>61</v>
      </c>
      <c r="B19">
        <f>GT!B19</f>
        <v>0</v>
      </c>
      <c r="C19">
        <f>GT!C19</f>
        <v>60</v>
      </c>
      <c r="D19">
        <f>GT!M19</f>
        <v>-0.4</v>
      </c>
      <c r="E19">
        <f>GT!N19</f>
        <v>28</v>
      </c>
      <c r="F19">
        <f t="shared" si="4"/>
        <v>60</v>
      </c>
      <c r="G19">
        <f t="shared" si="5"/>
        <v>27.6</v>
      </c>
      <c r="H19" s="112"/>
      <c r="I19">
        <f>BRPL_EOD!AA19+BRPL_EOD!AB19</f>
        <v>11.43</v>
      </c>
      <c r="J19">
        <f>BYPL_EOD!AA19+BYPL_EOD!AB19</f>
        <v>6.26</v>
      </c>
      <c r="K19">
        <f>MES_EOD!AA19+MES_EOD!AB19</f>
        <v>0</v>
      </c>
      <c r="L19">
        <f>NDMC_EOD!AA19+NDMC_EOD!AB19</f>
        <v>1.49</v>
      </c>
      <c r="M19">
        <f>TPDDL_EOD!AA19+TPDDL_EOD!AB19</f>
        <v>8.16</v>
      </c>
      <c r="N19">
        <f t="shared" si="0"/>
        <v>27.339999999999996</v>
      </c>
      <c r="O19" s="112">
        <f t="shared" si="1"/>
        <v>0.26000000000000512</v>
      </c>
      <c r="P19">
        <v>11.538697878566206</v>
      </c>
      <c r="Q19">
        <v>6.3195318215069509</v>
      </c>
      <c r="R19">
        <v>0</v>
      </c>
      <c r="S19">
        <v>1.5041697147037312</v>
      </c>
      <c r="T19">
        <v>8.2376005852231184</v>
      </c>
      <c r="U19" s="114">
        <f t="shared" si="2"/>
        <v>27.600000000000009</v>
      </c>
      <c r="V19" s="112">
        <f t="shared" si="3"/>
        <v>0</v>
      </c>
      <c r="X19" s="117"/>
    </row>
    <row r="20" spans="1:24">
      <c r="A20" t="s">
        <v>62</v>
      </c>
      <c r="B20">
        <f>GT!B20</f>
        <v>0</v>
      </c>
      <c r="C20">
        <f>GT!C20</f>
        <v>60</v>
      </c>
      <c r="D20">
        <f>GT!M20</f>
        <v>-0.4</v>
      </c>
      <c r="E20">
        <f>GT!N20</f>
        <v>28</v>
      </c>
      <c r="F20">
        <f t="shared" si="4"/>
        <v>60</v>
      </c>
      <c r="G20">
        <f t="shared" si="5"/>
        <v>27.6</v>
      </c>
      <c r="H20" s="112"/>
      <c r="I20">
        <f>BRPL_EOD!AA20+BRPL_EOD!AB20</f>
        <v>11.43</v>
      </c>
      <c r="J20">
        <f>BYPL_EOD!AA20+BYPL_EOD!AB20</f>
        <v>6.26</v>
      </c>
      <c r="K20">
        <f>MES_EOD!AA20+MES_EOD!AB20</f>
        <v>0</v>
      </c>
      <c r="L20">
        <f>NDMC_EOD!AA20+NDMC_EOD!AB20</f>
        <v>1.49</v>
      </c>
      <c r="M20">
        <f>TPDDL_EOD!AA20+TPDDL_EOD!AB20</f>
        <v>8.16</v>
      </c>
      <c r="N20">
        <f t="shared" si="0"/>
        <v>27.339999999999996</v>
      </c>
      <c r="O20" s="112">
        <f t="shared" si="1"/>
        <v>0.26000000000000512</v>
      </c>
      <c r="P20">
        <v>11.538697878566206</v>
      </c>
      <c r="Q20">
        <v>6.3195318215069509</v>
      </c>
      <c r="R20">
        <v>0</v>
      </c>
      <c r="S20">
        <v>1.5041697147037312</v>
      </c>
      <c r="T20">
        <v>8.2376005852231184</v>
      </c>
      <c r="U20" s="114">
        <f t="shared" si="2"/>
        <v>27.600000000000009</v>
      </c>
      <c r="V20" s="112">
        <f t="shared" si="3"/>
        <v>0</v>
      </c>
      <c r="X20" s="117"/>
    </row>
    <row r="21" spans="1:24">
      <c r="A21" t="s">
        <v>63</v>
      </c>
      <c r="B21">
        <f>GT!B21</f>
        <v>0</v>
      </c>
      <c r="C21">
        <f>GT!C21</f>
        <v>60</v>
      </c>
      <c r="D21">
        <f>GT!M21</f>
        <v>-0.4</v>
      </c>
      <c r="E21">
        <f>GT!N21</f>
        <v>28</v>
      </c>
      <c r="F21">
        <f t="shared" si="4"/>
        <v>60</v>
      </c>
      <c r="G21">
        <f t="shared" si="5"/>
        <v>27.6</v>
      </c>
      <c r="H21" s="112"/>
      <c r="I21">
        <f>BRPL_EOD!AA21+BRPL_EOD!AB21</f>
        <v>11.43</v>
      </c>
      <c r="J21">
        <f>BYPL_EOD!AA21+BYPL_EOD!AB21</f>
        <v>6.26</v>
      </c>
      <c r="K21">
        <f>MES_EOD!AA21+MES_EOD!AB21</f>
        <v>0</v>
      </c>
      <c r="L21">
        <f>NDMC_EOD!AA21+NDMC_EOD!AB21</f>
        <v>1.49</v>
      </c>
      <c r="M21">
        <f>TPDDL_EOD!AA21+TPDDL_EOD!AB21</f>
        <v>8.16</v>
      </c>
      <c r="N21">
        <f t="shared" si="0"/>
        <v>27.339999999999996</v>
      </c>
      <c r="O21" s="112">
        <f t="shared" si="1"/>
        <v>0.26000000000000512</v>
      </c>
      <c r="P21">
        <v>11.538697878566206</v>
      </c>
      <c r="Q21">
        <v>6.3195318215069509</v>
      </c>
      <c r="R21">
        <v>0</v>
      </c>
      <c r="S21">
        <v>1.5041697147037312</v>
      </c>
      <c r="T21">
        <v>8.2376005852231184</v>
      </c>
      <c r="U21" s="114">
        <f t="shared" si="2"/>
        <v>27.600000000000009</v>
      </c>
      <c r="V21" s="112">
        <f t="shared" si="3"/>
        <v>0</v>
      </c>
      <c r="X21" s="117"/>
    </row>
    <row r="22" spans="1:24">
      <c r="A22" t="s">
        <v>64</v>
      </c>
      <c r="B22">
        <f>GT!B22</f>
        <v>0</v>
      </c>
      <c r="C22">
        <f>GT!C22</f>
        <v>60</v>
      </c>
      <c r="D22">
        <f>GT!M22</f>
        <v>-0.4</v>
      </c>
      <c r="E22">
        <f>GT!N22</f>
        <v>28</v>
      </c>
      <c r="F22">
        <f t="shared" si="4"/>
        <v>60</v>
      </c>
      <c r="G22">
        <f t="shared" si="5"/>
        <v>27.6</v>
      </c>
      <c r="H22" s="112"/>
      <c r="I22">
        <f>BRPL_EOD!AA22+BRPL_EOD!AB22</f>
        <v>11.43</v>
      </c>
      <c r="J22">
        <f>BYPL_EOD!AA22+BYPL_EOD!AB22</f>
        <v>6.26</v>
      </c>
      <c r="K22">
        <f>MES_EOD!AA22+MES_EOD!AB22</f>
        <v>0</v>
      </c>
      <c r="L22">
        <f>NDMC_EOD!AA22+NDMC_EOD!AB22</f>
        <v>1.49</v>
      </c>
      <c r="M22">
        <f>TPDDL_EOD!AA22+TPDDL_EOD!AB22</f>
        <v>8.16</v>
      </c>
      <c r="N22">
        <f t="shared" si="0"/>
        <v>27.339999999999996</v>
      </c>
      <c r="O22" s="112">
        <f t="shared" si="1"/>
        <v>0.26000000000000512</v>
      </c>
      <c r="P22">
        <v>11.538697878566206</v>
      </c>
      <c r="Q22">
        <v>6.3195318215069509</v>
      </c>
      <c r="R22">
        <v>0</v>
      </c>
      <c r="S22">
        <v>1.5041697147037312</v>
      </c>
      <c r="T22">
        <v>8.2376005852231184</v>
      </c>
      <c r="U22" s="114">
        <f t="shared" si="2"/>
        <v>27.600000000000009</v>
      </c>
      <c r="V22" s="112">
        <f t="shared" si="3"/>
        <v>0</v>
      </c>
      <c r="X22" s="117"/>
    </row>
    <row r="23" spans="1:24">
      <c r="A23" t="s">
        <v>65</v>
      </c>
      <c r="B23">
        <f>GT!B23</f>
        <v>0</v>
      </c>
      <c r="C23">
        <f>GT!C23</f>
        <v>60</v>
      </c>
      <c r="D23">
        <f>GT!M23</f>
        <v>-0.4</v>
      </c>
      <c r="E23">
        <f>GT!N23</f>
        <v>28</v>
      </c>
      <c r="F23">
        <f t="shared" si="4"/>
        <v>60</v>
      </c>
      <c r="G23">
        <f t="shared" si="5"/>
        <v>27.6</v>
      </c>
      <c r="H23" s="112"/>
      <c r="I23">
        <f>BRPL_EOD!AA23+BRPL_EOD!AB23</f>
        <v>11.43</v>
      </c>
      <c r="J23">
        <f>BYPL_EOD!AA23+BYPL_EOD!AB23</f>
        <v>6.26</v>
      </c>
      <c r="K23">
        <f>MES_EOD!AA23+MES_EOD!AB23</f>
        <v>0</v>
      </c>
      <c r="L23">
        <f>NDMC_EOD!AA23+NDMC_EOD!AB23</f>
        <v>1.49</v>
      </c>
      <c r="M23">
        <f>TPDDL_EOD!AA23+TPDDL_EOD!AB23</f>
        <v>8.16</v>
      </c>
      <c r="N23">
        <f t="shared" si="0"/>
        <v>27.339999999999996</v>
      </c>
      <c r="O23" s="112">
        <f t="shared" si="1"/>
        <v>0.26000000000000512</v>
      </c>
      <c r="P23">
        <v>11.538697878566206</v>
      </c>
      <c r="Q23">
        <v>6.3195318215069509</v>
      </c>
      <c r="R23">
        <v>0</v>
      </c>
      <c r="S23">
        <v>1.5041697147037312</v>
      </c>
      <c r="T23">
        <v>8.2376005852231184</v>
      </c>
      <c r="U23" s="114">
        <f t="shared" si="2"/>
        <v>27.600000000000009</v>
      </c>
      <c r="V23" s="112">
        <f t="shared" si="3"/>
        <v>0</v>
      </c>
      <c r="X23" s="117"/>
    </row>
    <row r="24" spans="1:24">
      <c r="A24" t="s">
        <v>66</v>
      </c>
      <c r="B24">
        <f>GT!B24</f>
        <v>0</v>
      </c>
      <c r="C24">
        <f>GT!C24</f>
        <v>60</v>
      </c>
      <c r="D24">
        <f>GT!M24</f>
        <v>-0.4</v>
      </c>
      <c r="E24">
        <f>GT!N24</f>
        <v>28</v>
      </c>
      <c r="F24">
        <f t="shared" si="4"/>
        <v>60</v>
      </c>
      <c r="G24">
        <f t="shared" si="5"/>
        <v>27.6</v>
      </c>
      <c r="H24" s="112"/>
      <c r="I24">
        <f>BRPL_EOD!AA24+BRPL_EOD!AB24</f>
        <v>11.43</v>
      </c>
      <c r="J24">
        <f>BYPL_EOD!AA24+BYPL_EOD!AB24</f>
        <v>6.26</v>
      </c>
      <c r="K24">
        <f>MES_EOD!AA24+MES_EOD!AB24</f>
        <v>0</v>
      </c>
      <c r="L24">
        <f>NDMC_EOD!AA24+NDMC_EOD!AB24</f>
        <v>1.49</v>
      </c>
      <c r="M24">
        <f>TPDDL_EOD!AA24+TPDDL_EOD!AB24</f>
        <v>8.16</v>
      </c>
      <c r="N24">
        <f t="shared" si="0"/>
        <v>27.339999999999996</v>
      </c>
      <c r="O24" s="112">
        <f t="shared" si="1"/>
        <v>0.26000000000000512</v>
      </c>
      <c r="P24">
        <v>11.538697878566206</v>
      </c>
      <c r="Q24">
        <v>6.3195318215069509</v>
      </c>
      <c r="R24">
        <v>0</v>
      </c>
      <c r="S24">
        <v>1.5041697147037312</v>
      </c>
      <c r="T24">
        <v>8.2376005852231184</v>
      </c>
      <c r="U24" s="114">
        <f t="shared" si="2"/>
        <v>27.600000000000009</v>
      </c>
      <c r="V24" s="112">
        <f t="shared" si="3"/>
        <v>0</v>
      </c>
      <c r="X24" s="117"/>
    </row>
    <row r="25" spans="1:24">
      <c r="A25" t="s">
        <v>67</v>
      </c>
      <c r="B25">
        <f>GT!B25</f>
        <v>0</v>
      </c>
      <c r="C25">
        <f>GT!C25</f>
        <v>60</v>
      </c>
      <c r="D25">
        <f>GT!M25</f>
        <v>-0.4</v>
      </c>
      <c r="E25">
        <f>GT!N25</f>
        <v>28</v>
      </c>
      <c r="F25">
        <f t="shared" si="4"/>
        <v>60</v>
      </c>
      <c r="G25">
        <f t="shared" si="5"/>
        <v>27.6</v>
      </c>
      <c r="H25" s="112"/>
      <c r="I25">
        <f>BRPL_EOD!AA25+BRPL_EOD!AB25</f>
        <v>11.43</v>
      </c>
      <c r="J25">
        <f>BYPL_EOD!AA25+BYPL_EOD!AB25</f>
        <v>6.26</v>
      </c>
      <c r="K25">
        <f>MES_EOD!AA25+MES_EOD!AB25</f>
        <v>0</v>
      </c>
      <c r="L25">
        <f>NDMC_EOD!AA25+NDMC_EOD!AB25</f>
        <v>1.49</v>
      </c>
      <c r="M25">
        <f>TPDDL_EOD!AA25+TPDDL_EOD!AB25</f>
        <v>8.16</v>
      </c>
      <c r="N25">
        <f t="shared" si="0"/>
        <v>27.339999999999996</v>
      </c>
      <c r="O25" s="112">
        <f t="shared" si="1"/>
        <v>0.26000000000000512</v>
      </c>
      <c r="P25">
        <v>11.538697878566206</v>
      </c>
      <c r="Q25">
        <v>6.3195318215069509</v>
      </c>
      <c r="R25">
        <v>0</v>
      </c>
      <c r="S25">
        <v>1.5041697147037312</v>
      </c>
      <c r="T25">
        <v>8.2376005852231184</v>
      </c>
      <c r="U25" s="114">
        <f t="shared" si="2"/>
        <v>27.600000000000009</v>
      </c>
      <c r="V25" s="112">
        <f t="shared" si="3"/>
        <v>0</v>
      </c>
      <c r="X25" s="117"/>
    </row>
    <row r="26" spans="1:24">
      <c r="A26" t="s">
        <v>68</v>
      </c>
      <c r="B26">
        <f>GT!B26</f>
        <v>0</v>
      </c>
      <c r="C26">
        <f>GT!C26</f>
        <v>60</v>
      </c>
      <c r="D26">
        <f>GT!M26</f>
        <v>-0.4</v>
      </c>
      <c r="E26">
        <f>GT!N26</f>
        <v>28</v>
      </c>
      <c r="F26">
        <f t="shared" si="4"/>
        <v>60</v>
      </c>
      <c r="G26">
        <f t="shared" si="5"/>
        <v>27.6</v>
      </c>
      <c r="H26" s="112"/>
      <c r="I26">
        <f>BRPL_EOD!AA26+BRPL_EOD!AB26</f>
        <v>11.43</v>
      </c>
      <c r="J26">
        <f>BYPL_EOD!AA26+BYPL_EOD!AB26</f>
        <v>6.26</v>
      </c>
      <c r="K26">
        <f>MES_EOD!AA26+MES_EOD!AB26</f>
        <v>0</v>
      </c>
      <c r="L26">
        <f>NDMC_EOD!AA26+NDMC_EOD!AB26</f>
        <v>1.49</v>
      </c>
      <c r="M26">
        <f>TPDDL_EOD!AA26+TPDDL_EOD!AB26</f>
        <v>8.16</v>
      </c>
      <c r="N26">
        <f t="shared" si="0"/>
        <v>27.339999999999996</v>
      </c>
      <c r="O26" s="112">
        <f t="shared" si="1"/>
        <v>0.26000000000000512</v>
      </c>
      <c r="P26">
        <v>11.538697878566206</v>
      </c>
      <c r="Q26">
        <v>6.3195318215069509</v>
      </c>
      <c r="R26">
        <v>0</v>
      </c>
      <c r="S26">
        <v>1.5041697147037312</v>
      </c>
      <c r="T26">
        <v>8.2376005852231184</v>
      </c>
      <c r="U26" s="114">
        <f t="shared" si="2"/>
        <v>27.600000000000009</v>
      </c>
      <c r="V26" s="112">
        <f t="shared" si="3"/>
        <v>0</v>
      </c>
      <c r="X26" s="117"/>
    </row>
    <row r="27" spans="1:24">
      <c r="A27" t="s">
        <v>69</v>
      </c>
      <c r="B27">
        <f>GT!B27</f>
        <v>0</v>
      </c>
      <c r="C27">
        <f>GT!C27</f>
        <v>60</v>
      </c>
      <c r="D27">
        <f>GT!M27</f>
        <v>-0.4</v>
      </c>
      <c r="E27">
        <f>GT!N27</f>
        <v>28</v>
      </c>
      <c r="F27">
        <f t="shared" si="4"/>
        <v>60</v>
      </c>
      <c r="G27">
        <f t="shared" si="5"/>
        <v>27.6</v>
      </c>
      <c r="H27" s="112"/>
      <c r="I27">
        <f>BRPL_EOD!AA27+BRPL_EOD!AB27</f>
        <v>11.43</v>
      </c>
      <c r="J27">
        <f>BYPL_EOD!AA27+BYPL_EOD!AB27</f>
        <v>6.26</v>
      </c>
      <c r="K27">
        <f>MES_EOD!AA27+MES_EOD!AB27</f>
        <v>0</v>
      </c>
      <c r="L27">
        <f>NDMC_EOD!AA27+NDMC_EOD!AB27</f>
        <v>1.49</v>
      </c>
      <c r="M27">
        <f>TPDDL_EOD!AA27+TPDDL_EOD!AB27</f>
        <v>8.16</v>
      </c>
      <c r="N27">
        <f t="shared" si="0"/>
        <v>27.339999999999996</v>
      </c>
      <c r="O27" s="112">
        <f t="shared" si="1"/>
        <v>0.26000000000000512</v>
      </c>
      <c r="P27">
        <v>11.538697878566206</v>
      </c>
      <c r="Q27">
        <v>6.3195318215069509</v>
      </c>
      <c r="R27">
        <v>0</v>
      </c>
      <c r="S27">
        <v>1.5041697147037312</v>
      </c>
      <c r="T27">
        <v>8.2376005852231184</v>
      </c>
      <c r="U27" s="114">
        <f t="shared" si="2"/>
        <v>27.600000000000009</v>
      </c>
      <c r="V27" s="112">
        <f t="shared" si="3"/>
        <v>0</v>
      </c>
      <c r="X27" s="117"/>
    </row>
    <row r="28" spans="1:24">
      <c r="A28" t="s">
        <v>70</v>
      </c>
      <c r="B28">
        <f>GT!B28</f>
        <v>0</v>
      </c>
      <c r="C28">
        <f>GT!C28</f>
        <v>60</v>
      </c>
      <c r="D28">
        <f>GT!M28</f>
        <v>-0.4</v>
      </c>
      <c r="E28">
        <f>GT!N28</f>
        <v>28</v>
      </c>
      <c r="F28">
        <f t="shared" si="4"/>
        <v>60</v>
      </c>
      <c r="G28">
        <f t="shared" si="5"/>
        <v>27.6</v>
      </c>
      <c r="H28" s="112"/>
      <c r="I28">
        <f>BRPL_EOD!AA28+BRPL_EOD!AB28</f>
        <v>11.43</v>
      </c>
      <c r="J28">
        <f>BYPL_EOD!AA28+BYPL_EOD!AB28</f>
        <v>6.26</v>
      </c>
      <c r="K28">
        <f>MES_EOD!AA28+MES_EOD!AB28</f>
        <v>0</v>
      </c>
      <c r="L28">
        <f>NDMC_EOD!AA28+NDMC_EOD!AB28</f>
        <v>1.49</v>
      </c>
      <c r="M28">
        <f>TPDDL_EOD!AA28+TPDDL_EOD!AB28</f>
        <v>8.16</v>
      </c>
      <c r="N28">
        <f t="shared" si="0"/>
        <v>27.339999999999996</v>
      </c>
      <c r="O28" s="112">
        <f t="shared" si="1"/>
        <v>0.26000000000000512</v>
      </c>
      <c r="P28">
        <v>11.538697878566206</v>
      </c>
      <c r="Q28">
        <v>6.3195318215069509</v>
      </c>
      <c r="R28">
        <v>0</v>
      </c>
      <c r="S28">
        <v>1.5041697147037312</v>
      </c>
      <c r="T28">
        <v>8.2376005852231184</v>
      </c>
      <c r="U28" s="114">
        <f t="shared" si="2"/>
        <v>27.600000000000009</v>
      </c>
      <c r="V28" s="112">
        <f t="shared" si="3"/>
        <v>0</v>
      </c>
      <c r="X28" s="117"/>
    </row>
    <row r="29" spans="1:24">
      <c r="A29" t="s">
        <v>71</v>
      </c>
      <c r="B29">
        <f>GT!B29</f>
        <v>0</v>
      </c>
      <c r="C29">
        <f>GT!C29</f>
        <v>60</v>
      </c>
      <c r="D29">
        <f>GT!M29</f>
        <v>-0.4</v>
      </c>
      <c r="E29">
        <f>GT!N29</f>
        <v>28</v>
      </c>
      <c r="F29">
        <f t="shared" si="4"/>
        <v>60</v>
      </c>
      <c r="G29">
        <f t="shared" si="5"/>
        <v>27.6</v>
      </c>
      <c r="H29" s="112"/>
      <c r="I29">
        <f>BRPL_EOD!AA29+BRPL_EOD!AB29</f>
        <v>11.43</v>
      </c>
      <c r="J29">
        <f>BYPL_EOD!AA29+BYPL_EOD!AB29</f>
        <v>6.26</v>
      </c>
      <c r="K29">
        <f>MES_EOD!AA29+MES_EOD!AB29</f>
        <v>0</v>
      </c>
      <c r="L29">
        <f>NDMC_EOD!AA29+NDMC_EOD!AB29</f>
        <v>1.49</v>
      </c>
      <c r="M29">
        <f>TPDDL_EOD!AA29+TPDDL_EOD!AB29</f>
        <v>8.16</v>
      </c>
      <c r="N29">
        <f t="shared" si="0"/>
        <v>27.339999999999996</v>
      </c>
      <c r="O29" s="112">
        <f t="shared" si="1"/>
        <v>0.26000000000000512</v>
      </c>
      <c r="P29">
        <v>11.538697878566206</v>
      </c>
      <c r="Q29">
        <v>6.3195318215069509</v>
      </c>
      <c r="R29">
        <v>0</v>
      </c>
      <c r="S29">
        <v>1.5041697147037312</v>
      </c>
      <c r="T29">
        <v>8.2376005852231184</v>
      </c>
      <c r="U29" s="114">
        <f t="shared" si="2"/>
        <v>27.600000000000009</v>
      </c>
      <c r="V29" s="112">
        <f t="shared" si="3"/>
        <v>0</v>
      </c>
      <c r="X29" s="117"/>
    </row>
    <row r="30" spans="1:24">
      <c r="A30" t="s">
        <v>72</v>
      </c>
      <c r="B30">
        <f>GT!B30</f>
        <v>0</v>
      </c>
      <c r="C30">
        <f>GT!C30</f>
        <v>60</v>
      </c>
      <c r="D30">
        <f>GT!M30</f>
        <v>-0.4</v>
      </c>
      <c r="E30">
        <f>GT!N30</f>
        <v>28</v>
      </c>
      <c r="F30">
        <f t="shared" si="4"/>
        <v>60</v>
      </c>
      <c r="G30">
        <f t="shared" si="5"/>
        <v>27.6</v>
      </c>
      <c r="H30" s="112"/>
      <c r="I30">
        <f>BRPL_EOD!AA30+BRPL_EOD!AB30</f>
        <v>11.43</v>
      </c>
      <c r="J30">
        <f>BYPL_EOD!AA30+BYPL_EOD!AB30</f>
        <v>6.26</v>
      </c>
      <c r="K30">
        <f>MES_EOD!AA30+MES_EOD!AB30</f>
        <v>0</v>
      </c>
      <c r="L30">
        <f>NDMC_EOD!AA30+NDMC_EOD!AB30</f>
        <v>1.49</v>
      </c>
      <c r="M30">
        <f>TPDDL_EOD!AA30+TPDDL_EOD!AB30</f>
        <v>8.16</v>
      </c>
      <c r="N30">
        <f t="shared" si="0"/>
        <v>27.339999999999996</v>
      </c>
      <c r="O30" s="112">
        <f t="shared" si="1"/>
        <v>0.26000000000000512</v>
      </c>
      <c r="P30">
        <v>11.538697878566206</v>
      </c>
      <c r="Q30">
        <v>6.3195318215069509</v>
      </c>
      <c r="R30">
        <v>0</v>
      </c>
      <c r="S30">
        <v>1.5041697147037312</v>
      </c>
      <c r="T30">
        <v>8.2376005852231184</v>
      </c>
      <c r="U30" s="114">
        <f t="shared" si="2"/>
        <v>27.600000000000009</v>
      </c>
      <c r="V30" s="112">
        <f t="shared" si="3"/>
        <v>0</v>
      </c>
      <c r="X30" s="117"/>
    </row>
    <row r="31" spans="1:24">
      <c r="A31" t="s">
        <v>73</v>
      </c>
      <c r="B31">
        <f>GT!B31</f>
        <v>0</v>
      </c>
      <c r="C31">
        <f>GT!C31</f>
        <v>60</v>
      </c>
      <c r="D31">
        <f>GT!M31</f>
        <v>-0.4</v>
      </c>
      <c r="E31">
        <f>GT!N31</f>
        <v>28</v>
      </c>
      <c r="F31">
        <f t="shared" si="4"/>
        <v>60</v>
      </c>
      <c r="G31">
        <f t="shared" si="5"/>
        <v>27.6</v>
      </c>
      <c r="H31" s="112"/>
      <c r="I31">
        <f>BRPL_EOD!AA31+BRPL_EOD!AB31</f>
        <v>11.43</v>
      </c>
      <c r="J31">
        <f>BYPL_EOD!AA31+BYPL_EOD!AB31</f>
        <v>6.26</v>
      </c>
      <c r="K31">
        <f>MES_EOD!AA31+MES_EOD!AB31</f>
        <v>0</v>
      </c>
      <c r="L31">
        <f>NDMC_EOD!AA31+NDMC_EOD!AB31</f>
        <v>1.49</v>
      </c>
      <c r="M31">
        <f>TPDDL_EOD!AA31+TPDDL_EOD!AB31</f>
        <v>8.16</v>
      </c>
      <c r="N31">
        <f t="shared" si="0"/>
        <v>27.339999999999996</v>
      </c>
      <c r="O31" s="112">
        <f t="shared" si="1"/>
        <v>0.26000000000000512</v>
      </c>
      <c r="P31">
        <v>11.538697878566206</v>
      </c>
      <c r="Q31">
        <v>6.3195318215069509</v>
      </c>
      <c r="R31">
        <v>0</v>
      </c>
      <c r="S31">
        <v>1.5041697147037312</v>
      </c>
      <c r="T31">
        <v>8.2376005852231184</v>
      </c>
      <c r="U31" s="114">
        <f t="shared" si="2"/>
        <v>27.600000000000009</v>
      </c>
      <c r="V31" s="112">
        <f t="shared" si="3"/>
        <v>0</v>
      </c>
      <c r="X31" s="117"/>
    </row>
    <row r="32" spans="1:24">
      <c r="A32" t="s">
        <v>74</v>
      </c>
      <c r="B32">
        <f>GT!B32</f>
        <v>0</v>
      </c>
      <c r="C32">
        <f>GT!C32</f>
        <v>60</v>
      </c>
      <c r="D32">
        <f>GT!M32</f>
        <v>-0.4</v>
      </c>
      <c r="E32">
        <f>GT!N32</f>
        <v>29</v>
      </c>
      <c r="F32">
        <f t="shared" si="4"/>
        <v>60</v>
      </c>
      <c r="G32">
        <f t="shared" si="5"/>
        <v>28.6</v>
      </c>
      <c r="H32" s="112"/>
      <c r="I32">
        <f>BRPL_EOD!AA32+BRPL_EOD!AB32</f>
        <v>11.87</v>
      </c>
      <c r="J32">
        <f>BYPL_EOD!AA32+BYPL_EOD!AB32</f>
        <v>6.5</v>
      </c>
      <c r="K32">
        <f>MES_EOD!AA32+MES_EOD!AB32</f>
        <v>0</v>
      </c>
      <c r="L32">
        <f>NDMC_EOD!AA32+NDMC_EOD!AB32</f>
        <v>1.49</v>
      </c>
      <c r="M32">
        <f>TPDDL_EOD!AA32+TPDDL_EOD!AB32</f>
        <v>8.48</v>
      </c>
      <c r="N32">
        <f t="shared" si="0"/>
        <v>28.339999999999996</v>
      </c>
      <c r="O32" s="112">
        <f t="shared" si="1"/>
        <v>0.26000000000000512</v>
      </c>
      <c r="P32">
        <v>11.978899082568809</v>
      </c>
      <c r="Q32">
        <v>6.5596330275229366</v>
      </c>
      <c r="R32">
        <v>0</v>
      </c>
      <c r="S32">
        <v>1.5036697247706425</v>
      </c>
      <c r="T32">
        <v>8.5577981651376174</v>
      </c>
      <c r="U32" s="114">
        <f t="shared" si="2"/>
        <v>28.6</v>
      </c>
      <c r="V32" s="112">
        <f t="shared" si="3"/>
        <v>0</v>
      </c>
      <c r="X32" s="117"/>
    </row>
    <row r="33" spans="1:24">
      <c r="A33" t="s">
        <v>75</v>
      </c>
      <c r="B33">
        <f>GT!B33</f>
        <v>0</v>
      </c>
      <c r="C33">
        <f>GT!C33</f>
        <v>60</v>
      </c>
      <c r="D33">
        <f>GT!M33</f>
        <v>-0.4</v>
      </c>
      <c r="E33">
        <f>GT!N33</f>
        <v>29</v>
      </c>
      <c r="F33">
        <f t="shared" si="4"/>
        <v>60</v>
      </c>
      <c r="G33">
        <f t="shared" si="5"/>
        <v>28.6</v>
      </c>
      <c r="H33" s="112"/>
      <c r="I33">
        <f>BRPL_EOD!AA33+BRPL_EOD!AB33</f>
        <v>11.87</v>
      </c>
      <c r="J33">
        <f>BYPL_EOD!AA33+BYPL_EOD!AB33</f>
        <v>6.5</v>
      </c>
      <c r="K33">
        <f>MES_EOD!AA33+MES_EOD!AB33</f>
        <v>0</v>
      </c>
      <c r="L33">
        <f>NDMC_EOD!AA33+NDMC_EOD!AB33</f>
        <v>1.49</v>
      </c>
      <c r="M33">
        <f>TPDDL_EOD!AA33+TPDDL_EOD!AB33</f>
        <v>8.48</v>
      </c>
      <c r="N33">
        <f t="shared" si="0"/>
        <v>28.339999999999996</v>
      </c>
      <c r="O33" s="112">
        <f t="shared" si="1"/>
        <v>0.26000000000000512</v>
      </c>
      <c r="P33">
        <v>11.978899082568809</v>
      </c>
      <c r="Q33">
        <v>6.5596330275229366</v>
      </c>
      <c r="R33">
        <v>0</v>
      </c>
      <c r="S33">
        <v>1.5036697247706425</v>
      </c>
      <c r="T33">
        <v>8.5577981651376174</v>
      </c>
      <c r="U33" s="114">
        <f t="shared" si="2"/>
        <v>28.6</v>
      </c>
      <c r="V33" s="112">
        <f t="shared" si="3"/>
        <v>0</v>
      </c>
      <c r="X33" s="117"/>
    </row>
    <row r="34" spans="1:24">
      <c r="A34" t="s">
        <v>76</v>
      </c>
      <c r="B34">
        <f>GT!B34</f>
        <v>0</v>
      </c>
      <c r="C34">
        <f>GT!C34</f>
        <v>60</v>
      </c>
      <c r="D34">
        <f>GT!M34</f>
        <v>-0.4</v>
      </c>
      <c r="E34">
        <f>GT!N34</f>
        <v>29</v>
      </c>
      <c r="F34">
        <f t="shared" si="4"/>
        <v>60</v>
      </c>
      <c r="G34">
        <f t="shared" si="5"/>
        <v>28.6</v>
      </c>
      <c r="H34" s="112"/>
      <c r="I34">
        <f>BRPL_EOD!AA34+BRPL_EOD!AB34</f>
        <v>11.87</v>
      </c>
      <c r="J34">
        <f>BYPL_EOD!AA34+BYPL_EOD!AB34</f>
        <v>6.5</v>
      </c>
      <c r="K34">
        <f>MES_EOD!AA34+MES_EOD!AB34</f>
        <v>0</v>
      </c>
      <c r="L34">
        <f>NDMC_EOD!AA34+NDMC_EOD!AB34</f>
        <v>1.49</v>
      </c>
      <c r="M34">
        <f>TPDDL_EOD!AA34+TPDDL_EOD!AB34</f>
        <v>8.48</v>
      </c>
      <c r="N34">
        <f t="shared" si="0"/>
        <v>28.339999999999996</v>
      </c>
      <c r="O34" s="112">
        <f t="shared" si="1"/>
        <v>0.26000000000000512</v>
      </c>
      <c r="P34">
        <v>11.978899082568809</v>
      </c>
      <c r="Q34">
        <v>6.5596330275229366</v>
      </c>
      <c r="R34">
        <v>0</v>
      </c>
      <c r="S34">
        <v>1.5036697247706425</v>
      </c>
      <c r="T34">
        <v>8.5577981651376174</v>
      </c>
      <c r="U34" s="114">
        <f t="shared" si="2"/>
        <v>28.6</v>
      </c>
      <c r="V34" s="112">
        <f t="shared" si="3"/>
        <v>0</v>
      </c>
      <c r="X34" s="117"/>
    </row>
    <row r="35" spans="1:24">
      <c r="A35" t="s">
        <v>77</v>
      </c>
      <c r="B35">
        <f>GT!B35</f>
        <v>0</v>
      </c>
      <c r="C35">
        <f>GT!C35</f>
        <v>60</v>
      </c>
      <c r="D35">
        <f>GT!M35</f>
        <v>-0.4</v>
      </c>
      <c r="E35">
        <f>GT!N35</f>
        <v>29</v>
      </c>
      <c r="F35">
        <f t="shared" si="4"/>
        <v>60</v>
      </c>
      <c r="G35">
        <f t="shared" si="5"/>
        <v>28.6</v>
      </c>
      <c r="H35" s="112"/>
      <c r="I35">
        <f>BRPL_EOD!AA35+BRPL_EOD!AB35</f>
        <v>11.87</v>
      </c>
      <c r="J35">
        <f>BYPL_EOD!AA35+BYPL_EOD!AB35</f>
        <v>6.5</v>
      </c>
      <c r="K35">
        <f>MES_EOD!AA35+MES_EOD!AB35</f>
        <v>0</v>
      </c>
      <c r="L35">
        <f>NDMC_EOD!AA35+NDMC_EOD!AB35</f>
        <v>1.49</v>
      </c>
      <c r="M35">
        <f>TPDDL_EOD!AA35+TPDDL_EOD!AB35</f>
        <v>8.48</v>
      </c>
      <c r="N35">
        <f t="shared" si="0"/>
        <v>28.339999999999996</v>
      </c>
      <c r="O35" s="112">
        <f t="shared" si="1"/>
        <v>0.26000000000000512</v>
      </c>
      <c r="P35">
        <v>11.978899082568809</v>
      </c>
      <c r="Q35">
        <v>6.5596330275229366</v>
      </c>
      <c r="R35">
        <v>0</v>
      </c>
      <c r="S35">
        <v>1.5036697247706425</v>
      </c>
      <c r="T35">
        <v>8.5577981651376174</v>
      </c>
      <c r="U35" s="114">
        <f t="shared" si="2"/>
        <v>28.6</v>
      </c>
      <c r="V35" s="112">
        <f t="shared" si="3"/>
        <v>0</v>
      </c>
      <c r="X35" s="117"/>
    </row>
    <row r="36" spans="1:24">
      <c r="A36" t="s">
        <v>78</v>
      </c>
      <c r="B36">
        <f>GT!B36</f>
        <v>0</v>
      </c>
      <c r="C36">
        <f>GT!C36</f>
        <v>60</v>
      </c>
      <c r="D36">
        <f>GT!M36</f>
        <v>-0.4</v>
      </c>
      <c r="E36">
        <f>GT!N36</f>
        <v>29</v>
      </c>
      <c r="F36">
        <f t="shared" si="4"/>
        <v>60</v>
      </c>
      <c r="G36">
        <f t="shared" si="5"/>
        <v>28.6</v>
      </c>
      <c r="H36" s="112"/>
      <c r="I36">
        <f>BRPL_EOD!AA36+BRPL_EOD!AB36</f>
        <v>11.87</v>
      </c>
      <c r="J36">
        <f>BYPL_EOD!AA36+BYPL_EOD!AB36</f>
        <v>6.5</v>
      </c>
      <c r="K36">
        <f>MES_EOD!AA36+MES_EOD!AB36</f>
        <v>0</v>
      </c>
      <c r="L36">
        <f>NDMC_EOD!AA36+NDMC_EOD!AB36</f>
        <v>1.49</v>
      </c>
      <c r="M36">
        <f>TPDDL_EOD!AA36+TPDDL_EOD!AB36</f>
        <v>8.48</v>
      </c>
      <c r="N36">
        <f t="shared" si="0"/>
        <v>28.339999999999996</v>
      </c>
      <c r="O36" s="112">
        <f t="shared" si="1"/>
        <v>0.26000000000000512</v>
      </c>
      <c r="P36">
        <v>11.978899082568809</v>
      </c>
      <c r="Q36">
        <v>6.5596330275229366</v>
      </c>
      <c r="R36">
        <v>0</v>
      </c>
      <c r="S36">
        <v>1.5036697247706425</v>
      </c>
      <c r="T36">
        <v>8.5577981651376174</v>
      </c>
      <c r="U36" s="114">
        <f t="shared" si="2"/>
        <v>28.6</v>
      </c>
      <c r="V36" s="112">
        <f t="shared" si="3"/>
        <v>0</v>
      </c>
      <c r="X36" s="117"/>
    </row>
    <row r="37" spans="1:24">
      <c r="A37" t="s">
        <v>79</v>
      </c>
      <c r="B37">
        <f>GT!B37</f>
        <v>0</v>
      </c>
      <c r="C37">
        <f>GT!C37</f>
        <v>60</v>
      </c>
      <c r="D37">
        <f>GT!M37</f>
        <v>-0.4</v>
      </c>
      <c r="E37">
        <f>GT!N37</f>
        <v>29</v>
      </c>
      <c r="F37">
        <f t="shared" si="4"/>
        <v>60</v>
      </c>
      <c r="G37">
        <f t="shared" si="5"/>
        <v>28.6</v>
      </c>
      <c r="H37" s="112"/>
      <c r="I37">
        <f>BRPL_EOD!AA37+BRPL_EOD!AB37</f>
        <v>11.87</v>
      </c>
      <c r="J37">
        <f>BYPL_EOD!AA37+BYPL_EOD!AB37</f>
        <v>6.5</v>
      </c>
      <c r="K37">
        <f>MES_EOD!AA37+MES_EOD!AB37</f>
        <v>0</v>
      </c>
      <c r="L37">
        <f>NDMC_EOD!AA37+NDMC_EOD!AB37</f>
        <v>1.49</v>
      </c>
      <c r="M37">
        <f>TPDDL_EOD!AA37+TPDDL_EOD!AB37</f>
        <v>8.48</v>
      </c>
      <c r="N37">
        <f t="shared" si="0"/>
        <v>28.339999999999996</v>
      </c>
      <c r="O37" s="112">
        <f t="shared" si="1"/>
        <v>0.26000000000000512</v>
      </c>
      <c r="P37">
        <v>11.978899082568809</v>
      </c>
      <c r="Q37">
        <v>6.5596330275229366</v>
      </c>
      <c r="R37">
        <v>0</v>
      </c>
      <c r="S37">
        <v>1.5036697247706425</v>
      </c>
      <c r="T37">
        <v>8.5577981651376174</v>
      </c>
      <c r="U37" s="114">
        <f t="shared" si="2"/>
        <v>28.6</v>
      </c>
      <c r="V37" s="112">
        <f t="shared" si="3"/>
        <v>0</v>
      </c>
      <c r="X37" s="117"/>
    </row>
    <row r="38" spans="1:24">
      <c r="A38" t="s">
        <v>80</v>
      </c>
      <c r="B38">
        <f>GT!B38</f>
        <v>0</v>
      </c>
      <c r="C38">
        <f>GT!C38</f>
        <v>60</v>
      </c>
      <c r="D38">
        <f>GT!M38</f>
        <v>-0.4</v>
      </c>
      <c r="E38">
        <f>GT!N38</f>
        <v>29</v>
      </c>
      <c r="F38">
        <f t="shared" si="4"/>
        <v>60</v>
      </c>
      <c r="G38">
        <f t="shared" si="5"/>
        <v>28.6</v>
      </c>
      <c r="H38" s="112"/>
      <c r="I38">
        <f>BRPL_EOD!AA38+BRPL_EOD!AB38</f>
        <v>11.87</v>
      </c>
      <c r="J38">
        <f>BYPL_EOD!AA38+BYPL_EOD!AB38</f>
        <v>6.5</v>
      </c>
      <c r="K38">
        <f>MES_EOD!AA38+MES_EOD!AB38</f>
        <v>0</v>
      </c>
      <c r="L38">
        <f>NDMC_EOD!AA38+NDMC_EOD!AB38</f>
        <v>1.49</v>
      </c>
      <c r="M38">
        <f>TPDDL_EOD!AA38+TPDDL_EOD!AB38</f>
        <v>8.48</v>
      </c>
      <c r="N38">
        <f t="shared" si="0"/>
        <v>28.339999999999996</v>
      </c>
      <c r="O38" s="112">
        <f t="shared" si="1"/>
        <v>0.26000000000000512</v>
      </c>
      <c r="P38">
        <v>11.978899082568809</v>
      </c>
      <c r="Q38">
        <v>6.5596330275229366</v>
      </c>
      <c r="R38">
        <v>0</v>
      </c>
      <c r="S38">
        <v>1.5036697247706425</v>
      </c>
      <c r="T38">
        <v>8.5577981651376174</v>
      </c>
      <c r="U38" s="114">
        <f t="shared" si="2"/>
        <v>28.6</v>
      </c>
      <c r="V38" s="112">
        <f t="shared" si="3"/>
        <v>0</v>
      </c>
      <c r="X38" s="117"/>
    </row>
    <row r="39" spans="1:24">
      <c r="A39" t="s">
        <v>81</v>
      </c>
      <c r="B39">
        <f>GT!B39</f>
        <v>0</v>
      </c>
      <c r="C39">
        <f>GT!C39</f>
        <v>60</v>
      </c>
      <c r="D39">
        <f>GT!M39</f>
        <v>-0.4</v>
      </c>
      <c r="E39">
        <f>GT!N39</f>
        <v>29</v>
      </c>
      <c r="F39">
        <f t="shared" si="4"/>
        <v>60</v>
      </c>
      <c r="G39">
        <f t="shared" si="5"/>
        <v>28.6</v>
      </c>
      <c r="H39" s="112"/>
      <c r="I39">
        <f>BRPL_EOD!AA39+BRPL_EOD!AB39</f>
        <v>11.87</v>
      </c>
      <c r="J39">
        <f>BYPL_EOD!AA39+BYPL_EOD!AB39</f>
        <v>6.5</v>
      </c>
      <c r="K39">
        <f>MES_EOD!AA39+MES_EOD!AB39</f>
        <v>0</v>
      </c>
      <c r="L39">
        <f>NDMC_EOD!AA39+NDMC_EOD!AB39</f>
        <v>1.49</v>
      </c>
      <c r="M39">
        <f>TPDDL_EOD!AA39+TPDDL_EOD!AB39</f>
        <v>8.48</v>
      </c>
      <c r="N39">
        <f t="shared" si="0"/>
        <v>28.339999999999996</v>
      </c>
      <c r="O39" s="112">
        <f t="shared" si="1"/>
        <v>0.26000000000000512</v>
      </c>
      <c r="P39">
        <v>11.978899082568809</v>
      </c>
      <c r="Q39">
        <v>6.5596330275229366</v>
      </c>
      <c r="R39">
        <v>0</v>
      </c>
      <c r="S39">
        <v>1.5036697247706425</v>
      </c>
      <c r="T39">
        <v>8.5577981651376174</v>
      </c>
      <c r="U39" s="114">
        <f t="shared" si="2"/>
        <v>28.6</v>
      </c>
      <c r="V39" s="112">
        <f t="shared" si="3"/>
        <v>0</v>
      </c>
      <c r="X39" s="117"/>
    </row>
    <row r="40" spans="1:24">
      <c r="A40" t="s">
        <v>82</v>
      </c>
      <c r="B40">
        <f>GT!B40</f>
        <v>0</v>
      </c>
      <c r="C40">
        <f>GT!C40</f>
        <v>60</v>
      </c>
      <c r="D40">
        <f>GT!M40</f>
        <v>-0.4</v>
      </c>
      <c r="E40">
        <f>GT!N40</f>
        <v>29</v>
      </c>
      <c r="F40">
        <f t="shared" si="4"/>
        <v>60</v>
      </c>
      <c r="G40">
        <f t="shared" si="5"/>
        <v>28.6</v>
      </c>
      <c r="H40" s="112"/>
      <c r="I40">
        <f>BRPL_EOD!AA40+BRPL_EOD!AB40</f>
        <v>11.87</v>
      </c>
      <c r="J40">
        <f>BYPL_EOD!AA40+BYPL_EOD!AB40</f>
        <v>6.5</v>
      </c>
      <c r="K40">
        <f>MES_EOD!AA40+MES_EOD!AB40</f>
        <v>0</v>
      </c>
      <c r="L40">
        <f>NDMC_EOD!AA40+NDMC_EOD!AB40</f>
        <v>1.49</v>
      </c>
      <c r="M40">
        <f>TPDDL_EOD!AA40+TPDDL_EOD!AB40</f>
        <v>8.48</v>
      </c>
      <c r="N40">
        <f t="shared" si="0"/>
        <v>28.339999999999996</v>
      </c>
      <c r="O40" s="112">
        <f t="shared" si="1"/>
        <v>0.26000000000000512</v>
      </c>
      <c r="P40">
        <v>11.978899082568809</v>
      </c>
      <c r="Q40">
        <v>6.5596330275229366</v>
      </c>
      <c r="R40">
        <v>0</v>
      </c>
      <c r="S40">
        <v>1.5036697247706425</v>
      </c>
      <c r="T40">
        <v>8.5577981651376174</v>
      </c>
      <c r="U40" s="114">
        <f t="shared" si="2"/>
        <v>28.6</v>
      </c>
      <c r="V40" s="112">
        <f t="shared" si="3"/>
        <v>0</v>
      </c>
      <c r="X40" s="117"/>
    </row>
    <row r="41" spans="1:24">
      <c r="A41" t="s">
        <v>83</v>
      </c>
      <c r="B41">
        <f>GT!B41</f>
        <v>0</v>
      </c>
      <c r="C41">
        <f>GT!C41</f>
        <v>60</v>
      </c>
      <c r="D41">
        <f>GT!M41</f>
        <v>-0.4</v>
      </c>
      <c r="E41">
        <f>GT!N41</f>
        <v>29</v>
      </c>
      <c r="F41">
        <f t="shared" si="4"/>
        <v>60</v>
      </c>
      <c r="G41">
        <f t="shared" si="5"/>
        <v>28.6</v>
      </c>
      <c r="H41" s="112"/>
      <c r="I41">
        <f>BRPL_EOD!AA41+BRPL_EOD!AB41</f>
        <v>11.87</v>
      </c>
      <c r="J41">
        <f>BYPL_EOD!AA41+BYPL_EOD!AB41</f>
        <v>6.5</v>
      </c>
      <c r="K41">
        <f>MES_EOD!AA41+MES_EOD!AB41</f>
        <v>0</v>
      </c>
      <c r="L41">
        <f>NDMC_EOD!AA41+NDMC_EOD!AB41</f>
        <v>1.49</v>
      </c>
      <c r="M41">
        <f>TPDDL_EOD!AA41+TPDDL_EOD!AB41</f>
        <v>8.48</v>
      </c>
      <c r="N41">
        <f t="shared" si="0"/>
        <v>28.339999999999996</v>
      </c>
      <c r="O41" s="112">
        <f t="shared" si="1"/>
        <v>0.26000000000000512</v>
      </c>
      <c r="P41">
        <v>11.978899082568809</v>
      </c>
      <c r="Q41">
        <v>6.5596330275229366</v>
      </c>
      <c r="R41">
        <v>0</v>
      </c>
      <c r="S41">
        <v>1.5036697247706425</v>
      </c>
      <c r="T41">
        <v>8.5577981651376174</v>
      </c>
      <c r="U41" s="114">
        <f t="shared" si="2"/>
        <v>28.6</v>
      </c>
      <c r="V41" s="112">
        <f t="shared" si="3"/>
        <v>0</v>
      </c>
      <c r="X41" s="117"/>
    </row>
    <row r="42" spans="1:24">
      <c r="A42" t="s">
        <v>84</v>
      </c>
      <c r="B42">
        <f>GT!B42</f>
        <v>0</v>
      </c>
      <c r="C42">
        <f>GT!C42</f>
        <v>60</v>
      </c>
      <c r="D42">
        <f>GT!M42</f>
        <v>-0.4</v>
      </c>
      <c r="E42">
        <f>GT!N42</f>
        <v>29</v>
      </c>
      <c r="F42">
        <f t="shared" si="4"/>
        <v>60</v>
      </c>
      <c r="G42">
        <f t="shared" si="5"/>
        <v>28.6</v>
      </c>
      <c r="H42" s="112"/>
      <c r="I42">
        <f>BRPL_EOD!AA42+BRPL_EOD!AB42</f>
        <v>11.87</v>
      </c>
      <c r="J42">
        <f>BYPL_EOD!AA42+BYPL_EOD!AB42</f>
        <v>6.5</v>
      </c>
      <c r="K42">
        <f>MES_EOD!AA42+MES_EOD!AB42</f>
        <v>0</v>
      </c>
      <c r="L42">
        <f>NDMC_EOD!AA42+NDMC_EOD!AB42</f>
        <v>1.49</v>
      </c>
      <c r="M42">
        <f>TPDDL_EOD!AA42+TPDDL_EOD!AB42</f>
        <v>8.48</v>
      </c>
      <c r="N42">
        <f t="shared" si="0"/>
        <v>28.339999999999996</v>
      </c>
      <c r="O42" s="112">
        <f t="shared" si="1"/>
        <v>0.26000000000000512</v>
      </c>
      <c r="P42">
        <v>11.978899082568809</v>
      </c>
      <c r="Q42">
        <v>6.5596330275229366</v>
      </c>
      <c r="R42">
        <v>0</v>
      </c>
      <c r="S42">
        <v>1.5036697247706425</v>
      </c>
      <c r="T42">
        <v>8.5577981651376174</v>
      </c>
      <c r="U42" s="114">
        <f t="shared" si="2"/>
        <v>28.6</v>
      </c>
      <c r="V42" s="112">
        <f t="shared" si="3"/>
        <v>0</v>
      </c>
      <c r="X42" s="117"/>
    </row>
    <row r="43" spans="1:24">
      <c r="A43" t="s">
        <v>85</v>
      </c>
      <c r="B43">
        <f>GT!B43</f>
        <v>0</v>
      </c>
      <c r="C43">
        <f>GT!C43</f>
        <v>60</v>
      </c>
      <c r="D43">
        <f>GT!M43</f>
        <v>-0.4</v>
      </c>
      <c r="E43">
        <f>GT!N43</f>
        <v>29</v>
      </c>
      <c r="F43">
        <f t="shared" si="4"/>
        <v>60</v>
      </c>
      <c r="G43">
        <f t="shared" si="5"/>
        <v>28.6</v>
      </c>
      <c r="H43" s="112"/>
      <c r="I43">
        <f>BRPL_EOD!AA43+BRPL_EOD!AB43</f>
        <v>11.87</v>
      </c>
      <c r="J43">
        <f>BYPL_EOD!AA43+BYPL_EOD!AB43</f>
        <v>6.5</v>
      </c>
      <c r="K43">
        <f>MES_EOD!AA43+MES_EOD!AB43</f>
        <v>0</v>
      </c>
      <c r="L43">
        <f>NDMC_EOD!AA43+NDMC_EOD!AB43</f>
        <v>1.49</v>
      </c>
      <c r="M43">
        <f>TPDDL_EOD!AA43+TPDDL_EOD!AB43</f>
        <v>8.48</v>
      </c>
      <c r="N43">
        <f t="shared" si="0"/>
        <v>28.339999999999996</v>
      </c>
      <c r="O43" s="112">
        <f t="shared" si="1"/>
        <v>0.26000000000000512</v>
      </c>
      <c r="P43">
        <v>11.978899082568809</v>
      </c>
      <c r="Q43">
        <v>6.5596330275229366</v>
      </c>
      <c r="R43">
        <v>0</v>
      </c>
      <c r="S43">
        <v>1.5036697247706425</v>
      </c>
      <c r="T43">
        <v>8.5577981651376174</v>
      </c>
      <c r="U43" s="114">
        <f t="shared" si="2"/>
        <v>28.6</v>
      </c>
      <c r="V43" s="112">
        <f t="shared" si="3"/>
        <v>0</v>
      </c>
      <c r="X43" s="117"/>
    </row>
    <row r="44" spans="1:24">
      <c r="A44" t="s">
        <v>86</v>
      </c>
      <c r="B44">
        <f>GT!B44</f>
        <v>0</v>
      </c>
      <c r="C44">
        <f>GT!C44</f>
        <v>60</v>
      </c>
      <c r="D44">
        <f>GT!M44</f>
        <v>-0.4</v>
      </c>
      <c r="E44">
        <f>GT!N44</f>
        <v>29</v>
      </c>
      <c r="F44">
        <f t="shared" si="4"/>
        <v>60</v>
      </c>
      <c r="G44">
        <f t="shared" si="5"/>
        <v>28.6</v>
      </c>
      <c r="H44" s="112"/>
      <c r="I44">
        <f>BRPL_EOD!AA44+BRPL_EOD!AB44</f>
        <v>11.87</v>
      </c>
      <c r="J44">
        <f>BYPL_EOD!AA44+BYPL_EOD!AB44</f>
        <v>6.5</v>
      </c>
      <c r="K44">
        <f>MES_EOD!AA44+MES_EOD!AB44</f>
        <v>0</v>
      </c>
      <c r="L44">
        <f>NDMC_EOD!AA44+NDMC_EOD!AB44</f>
        <v>1.49</v>
      </c>
      <c r="M44">
        <f>TPDDL_EOD!AA44+TPDDL_EOD!AB44</f>
        <v>8.48</v>
      </c>
      <c r="N44">
        <f t="shared" si="0"/>
        <v>28.339999999999996</v>
      </c>
      <c r="O44" s="112">
        <f t="shared" si="1"/>
        <v>0.26000000000000512</v>
      </c>
      <c r="P44">
        <v>11.978899082568809</v>
      </c>
      <c r="Q44">
        <v>6.5596330275229366</v>
      </c>
      <c r="R44">
        <v>0</v>
      </c>
      <c r="S44">
        <v>1.5036697247706425</v>
      </c>
      <c r="T44">
        <v>8.5577981651376174</v>
      </c>
      <c r="U44" s="114">
        <f t="shared" si="2"/>
        <v>28.6</v>
      </c>
      <c r="V44" s="112">
        <f t="shared" si="3"/>
        <v>0</v>
      </c>
      <c r="X44" s="117"/>
    </row>
    <row r="45" spans="1:24">
      <c r="A45" t="s">
        <v>87</v>
      </c>
      <c r="B45">
        <f>GT!B45</f>
        <v>0</v>
      </c>
      <c r="C45">
        <f>GT!C45</f>
        <v>60</v>
      </c>
      <c r="D45">
        <f>GT!M45</f>
        <v>-0.4</v>
      </c>
      <c r="E45">
        <f>GT!N45</f>
        <v>29</v>
      </c>
      <c r="F45">
        <f t="shared" si="4"/>
        <v>60</v>
      </c>
      <c r="G45">
        <f t="shared" si="5"/>
        <v>28.6</v>
      </c>
      <c r="H45" s="112"/>
      <c r="I45">
        <f>BRPL_EOD!AA45+BRPL_EOD!AB45</f>
        <v>11.87</v>
      </c>
      <c r="J45">
        <f>BYPL_EOD!AA45+BYPL_EOD!AB45</f>
        <v>6.5</v>
      </c>
      <c r="K45">
        <f>MES_EOD!AA45+MES_EOD!AB45</f>
        <v>0</v>
      </c>
      <c r="L45">
        <f>NDMC_EOD!AA45+NDMC_EOD!AB45</f>
        <v>1.49</v>
      </c>
      <c r="M45">
        <f>TPDDL_EOD!AA45+TPDDL_EOD!AB45</f>
        <v>8.48</v>
      </c>
      <c r="N45">
        <f t="shared" si="0"/>
        <v>28.339999999999996</v>
      </c>
      <c r="O45" s="112">
        <f t="shared" si="1"/>
        <v>0.26000000000000512</v>
      </c>
      <c r="P45">
        <v>11.978899082568809</v>
      </c>
      <c r="Q45">
        <v>6.5596330275229366</v>
      </c>
      <c r="R45">
        <v>0</v>
      </c>
      <c r="S45">
        <v>1.5036697247706425</v>
      </c>
      <c r="T45">
        <v>8.5577981651376174</v>
      </c>
      <c r="U45" s="114">
        <f t="shared" si="2"/>
        <v>28.6</v>
      </c>
      <c r="V45" s="112">
        <f t="shared" si="3"/>
        <v>0</v>
      </c>
      <c r="X45" s="117"/>
    </row>
    <row r="46" spans="1:24">
      <c r="A46" t="s">
        <v>88</v>
      </c>
      <c r="B46">
        <f>GT!B46</f>
        <v>0</v>
      </c>
      <c r="C46">
        <f>GT!C46</f>
        <v>60</v>
      </c>
      <c r="D46">
        <f>GT!M46</f>
        <v>-0.4</v>
      </c>
      <c r="E46">
        <f>GT!N46</f>
        <v>29</v>
      </c>
      <c r="F46">
        <f t="shared" si="4"/>
        <v>60</v>
      </c>
      <c r="G46">
        <f t="shared" si="5"/>
        <v>28.6</v>
      </c>
      <c r="H46" s="112"/>
      <c r="I46">
        <f>BRPL_EOD!AA46+BRPL_EOD!AB46</f>
        <v>11.87</v>
      </c>
      <c r="J46">
        <f>BYPL_EOD!AA46+BYPL_EOD!AB46</f>
        <v>6.5</v>
      </c>
      <c r="K46">
        <f>MES_EOD!AA46+MES_EOD!AB46</f>
        <v>0</v>
      </c>
      <c r="L46">
        <f>NDMC_EOD!AA46+NDMC_EOD!AB46</f>
        <v>1.49</v>
      </c>
      <c r="M46">
        <f>TPDDL_EOD!AA46+TPDDL_EOD!AB46</f>
        <v>8.48</v>
      </c>
      <c r="N46">
        <f t="shared" si="0"/>
        <v>28.339999999999996</v>
      </c>
      <c r="O46" s="112">
        <f t="shared" si="1"/>
        <v>0.26000000000000512</v>
      </c>
      <c r="P46">
        <v>11.978899082568809</v>
      </c>
      <c r="Q46">
        <v>6.5596330275229366</v>
      </c>
      <c r="R46">
        <v>0</v>
      </c>
      <c r="S46">
        <v>1.5036697247706425</v>
      </c>
      <c r="T46">
        <v>8.5577981651376174</v>
      </c>
      <c r="U46" s="114">
        <f t="shared" si="2"/>
        <v>28.6</v>
      </c>
      <c r="V46" s="112">
        <f t="shared" si="3"/>
        <v>0</v>
      </c>
      <c r="X46" s="117"/>
    </row>
    <row r="47" spans="1:24">
      <c r="A47" t="s">
        <v>89</v>
      </c>
      <c r="B47">
        <f>GT!B47</f>
        <v>0</v>
      </c>
      <c r="C47">
        <f>GT!C47</f>
        <v>60</v>
      </c>
      <c r="D47">
        <f>GT!M47</f>
        <v>-0.4</v>
      </c>
      <c r="E47">
        <f>GT!N47</f>
        <v>29</v>
      </c>
      <c r="F47">
        <f t="shared" si="4"/>
        <v>60</v>
      </c>
      <c r="G47">
        <f t="shared" si="5"/>
        <v>28.6</v>
      </c>
      <c r="H47" s="112"/>
      <c r="I47">
        <f>BRPL_EOD!AA47+BRPL_EOD!AB47</f>
        <v>11.87</v>
      </c>
      <c r="J47">
        <f>BYPL_EOD!AA47+BYPL_EOD!AB47</f>
        <v>6.5</v>
      </c>
      <c r="K47">
        <f>MES_EOD!AA47+MES_EOD!AB47</f>
        <v>0</v>
      </c>
      <c r="L47">
        <f>NDMC_EOD!AA47+NDMC_EOD!AB47</f>
        <v>1.49</v>
      </c>
      <c r="M47">
        <f>TPDDL_EOD!AA47+TPDDL_EOD!AB47</f>
        <v>8.48</v>
      </c>
      <c r="N47">
        <f t="shared" si="0"/>
        <v>28.339999999999996</v>
      </c>
      <c r="O47" s="112">
        <f t="shared" si="1"/>
        <v>0.26000000000000512</v>
      </c>
      <c r="P47">
        <v>11.978899082568809</v>
      </c>
      <c r="Q47">
        <v>6.5596330275229366</v>
      </c>
      <c r="R47">
        <v>0</v>
      </c>
      <c r="S47">
        <v>1.5036697247706425</v>
      </c>
      <c r="T47">
        <v>8.5577981651376174</v>
      </c>
      <c r="U47" s="114">
        <f t="shared" si="2"/>
        <v>28.6</v>
      </c>
      <c r="V47" s="112">
        <f t="shared" si="3"/>
        <v>0</v>
      </c>
      <c r="X47" s="117"/>
    </row>
    <row r="48" spans="1:24">
      <c r="A48" t="s">
        <v>90</v>
      </c>
      <c r="B48">
        <f>GT!B48</f>
        <v>0</v>
      </c>
      <c r="C48">
        <f>GT!C48</f>
        <v>60</v>
      </c>
      <c r="D48">
        <f>GT!M48</f>
        <v>-0.4</v>
      </c>
      <c r="E48">
        <f>GT!N48</f>
        <v>29</v>
      </c>
      <c r="F48">
        <f t="shared" si="4"/>
        <v>60</v>
      </c>
      <c r="G48">
        <f t="shared" si="5"/>
        <v>28.6</v>
      </c>
      <c r="H48" s="112"/>
      <c r="I48">
        <f>BRPL_EOD!AA48+BRPL_EOD!AB48</f>
        <v>11.87</v>
      </c>
      <c r="J48">
        <f>BYPL_EOD!AA48+BYPL_EOD!AB48</f>
        <v>6.5</v>
      </c>
      <c r="K48">
        <f>MES_EOD!AA48+MES_EOD!AB48</f>
        <v>0</v>
      </c>
      <c r="L48">
        <f>NDMC_EOD!AA48+NDMC_EOD!AB48</f>
        <v>1.49</v>
      </c>
      <c r="M48">
        <f>TPDDL_EOD!AA48+TPDDL_EOD!AB48</f>
        <v>8.48</v>
      </c>
      <c r="N48">
        <f t="shared" si="0"/>
        <v>28.339999999999996</v>
      </c>
      <c r="O48" s="112">
        <f t="shared" si="1"/>
        <v>0.26000000000000512</v>
      </c>
      <c r="P48">
        <v>11.978899082568809</v>
      </c>
      <c r="Q48">
        <v>6.5596330275229366</v>
      </c>
      <c r="R48">
        <v>0</v>
      </c>
      <c r="S48">
        <v>1.5036697247706425</v>
      </c>
      <c r="T48">
        <v>8.5577981651376174</v>
      </c>
      <c r="U48" s="114">
        <f t="shared" si="2"/>
        <v>28.6</v>
      </c>
      <c r="V48" s="112">
        <f t="shared" si="3"/>
        <v>0</v>
      </c>
      <c r="X48" s="117"/>
    </row>
    <row r="49" spans="1:24">
      <c r="A49" t="s">
        <v>91</v>
      </c>
      <c r="B49">
        <f>GT!B49</f>
        <v>0</v>
      </c>
      <c r="C49">
        <f>GT!C49</f>
        <v>60</v>
      </c>
      <c r="D49">
        <f>GT!M49</f>
        <v>-0.4</v>
      </c>
      <c r="E49">
        <f>GT!N49</f>
        <v>29</v>
      </c>
      <c r="F49">
        <f t="shared" si="4"/>
        <v>60</v>
      </c>
      <c r="G49">
        <f t="shared" si="5"/>
        <v>28.6</v>
      </c>
      <c r="H49" s="112"/>
      <c r="I49">
        <f>BRPL_EOD!AA49+BRPL_EOD!AB49</f>
        <v>11.87</v>
      </c>
      <c r="J49">
        <f>BYPL_EOD!AA49+BYPL_EOD!AB49</f>
        <v>6.5</v>
      </c>
      <c r="K49">
        <f>MES_EOD!AA49+MES_EOD!AB49</f>
        <v>0</v>
      </c>
      <c r="L49">
        <f>NDMC_EOD!AA49+NDMC_EOD!AB49</f>
        <v>1.49</v>
      </c>
      <c r="M49">
        <f>TPDDL_EOD!AA49+TPDDL_EOD!AB49</f>
        <v>8.48</v>
      </c>
      <c r="N49">
        <f t="shared" si="0"/>
        <v>28.339999999999996</v>
      </c>
      <c r="O49" s="112">
        <f t="shared" si="1"/>
        <v>0.26000000000000512</v>
      </c>
      <c r="P49">
        <v>11.978899082568809</v>
      </c>
      <c r="Q49">
        <v>6.5596330275229366</v>
      </c>
      <c r="R49">
        <v>0</v>
      </c>
      <c r="S49">
        <v>1.5036697247706425</v>
      </c>
      <c r="T49">
        <v>8.5577981651376174</v>
      </c>
      <c r="U49" s="114">
        <f t="shared" si="2"/>
        <v>28.6</v>
      </c>
      <c r="V49" s="112">
        <f t="shared" si="3"/>
        <v>0</v>
      </c>
      <c r="X49" s="117"/>
    </row>
    <row r="50" spans="1:24">
      <c r="A50" t="s">
        <v>92</v>
      </c>
      <c r="B50">
        <f>GT!B50</f>
        <v>0</v>
      </c>
      <c r="C50">
        <f>GT!C50</f>
        <v>60</v>
      </c>
      <c r="D50">
        <f>GT!M50</f>
        <v>-0.4</v>
      </c>
      <c r="E50">
        <f>GT!N50</f>
        <v>29</v>
      </c>
      <c r="F50">
        <f t="shared" si="4"/>
        <v>60</v>
      </c>
      <c r="G50">
        <f t="shared" si="5"/>
        <v>28.6</v>
      </c>
      <c r="H50" s="112"/>
      <c r="I50">
        <f>BRPL_EOD!AA50+BRPL_EOD!AB50</f>
        <v>11.87</v>
      </c>
      <c r="J50">
        <f>BYPL_EOD!AA50+BYPL_EOD!AB50</f>
        <v>6.5</v>
      </c>
      <c r="K50">
        <f>MES_EOD!AA50+MES_EOD!AB50</f>
        <v>0</v>
      </c>
      <c r="L50">
        <f>NDMC_EOD!AA50+NDMC_EOD!AB50</f>
        <v>1.49</v>
      </c>
      <c r="M50">
        <f>TPDDL_EOD!AA50+TPDDL_EOD!AB50</f>
        <v>8.48</v>
      </c>
      <c r="N50">
        <f t="shared" si="0"/>
        <v>28.339999999999996</v>
      </c>
      <c r="O50" s="112">
        <f t="shared" si="1"/>
        <v>0.26000000000000512</v>
      </c>
      <c r="P50">
        <v>11.978899082568809</v>
      </c>
      <c r="Q50">
        <v>6.5596330275229366</v>
      </c>
      <c r="R50">
        <v>0</v>
      </c>
      <c r="S50">
        <v>1.5036697247706425</v>
      </c>
      <c r="T50">
        <v>8.5577981651376174</v>
      </c>
      <c r="U50" s="114">
        <f t="shared" si="2"/>
        <v>28.6</v>
      </c>
      <c r="V50" s="112">
        <f t="shared" si="3"/>
        <v>0</v>
      </c>
      <c r="X50" s="117"/>
    </row>
    <row r="51" spans="1:24">
      <c r="A51" t="s">
        <v>93</v>
      </c>
      <c r="B51">
        <f>GT!B51</f>
        <v>0</v>
      </c>
      <c r="C51">
        <f>GT!C51</f>
        <v>60</v>
      </c>
      <c r="D51">
        <f>GT!M51</f>
        <v>-0.4</v>
      </c>
      <c r="E51">
        <f>GT!N51</f>
        <v>29</v>
      </c>
      <c r="F51">
        <f t="shared" si="4"/>
        <v>60</v>
      </c>
      <c r="G51">
        <f t="shared" si="5"/>
        <v>28.6</v>
      </c>
      <c r="H51" s="112"/>
      <c r="I51">
        <f>BRPL_EOD!AA51+BRPL_EOD!AB51</f>
        <v>11.87</v>
      </c>
      <c r="J51">
        <f>BYPL_EOD!AA51+BYPL_EOD!AB51</f>
        <v>6.5</v>
      </c>
      <c r="K51">
        <f>MES_EOD!AA51+MES_EOD!AB51</f>
        <v>0</v>
      </c>
      <c r="L51">
        <f>NDMC_EOD!AA51+NDMC_EOD!AB51</f>
        <v>1.49</v>
      </c>
      <c r="M51">
        <f>TPDDL_EOD!AA51+TPDDL_EOD!AB51</f>
        <v>8.48</v>
      </c>
      <c r="N51">
        <f t="shared" si="0"/>
        <v>28.339999999999996</v>
      </c>
      <c r="O51" s="112">
        <f t="shared" si="1"/>
        <v>0.26000000000000512</v>
      </c>
      <c r="P51">
        <v>11.978899082568809</v>
      </c>
      <c r="Q51">
        <v>6.5596330275229366</v>
      </c>
      <c r="R51">
        <v>0</v>
      </c>
      <c r="S51">
        <v>1.5036697247706425</v>
      </c>
      <c r="T51">
        <v>8.5577981651376174</v>
      </c>
      <c r="U51" s="114">
        <f t="shared" si="2"/>
        <v>28.6</v>
      </c>
      <c r="V51" s="112">
        <f t="shared" si="3"/>
        <v>0</v>
      </c>
      <c r="X51" s="117"/>
    </row>
    <row r="52" spans="1:24">
      <c r="A52" t="s">
        <v>94</v>
      </c>
      <c r="B52">
        <f>GT!B52</f>
        <v>0</v>
      </c>
      <c r="C52">
        <f>GT!C52</f>
        <v>60</v>
      </c>
      <c r="D52">
        <f>GT!M52</f>
        <v>-0.4</v>
      </c>
      <c r="E52">
        <f>GT!N52</f>
        <v>29</v>
      </c>
      <c r="F52">
        <f t="shared" si="4"/>
        <v>60</v>
      </c>
      <c r="G52">
        <f t="shared" si="5"/>
        <v>28.6</v>
      </c>
      <c r="H52" s="112"/>
      <c r="I52">
        <f>BRPL_EOD!AA52+BRPL_EOD!AB52</f>
        <v>11.87</v>
      </c>
      <c r="J52">
        <f>BYPL_EOD!AA52+BYPL_EOD!AB52</f>
        <v>6.5</v>
      </c>
      <c r="K52">
        <f>MES_EOD!AA52+MES_EOD!AB52</f>
        <v>0</v>
      </c>
      <c r="L52">
        <f>NDMC_EOD!AA52+NDMC_EOD!AB52</f>
        <v>1.49</v>
      </c>
      <c r="M52">
        <f>TPDDL_EOD!AA52+TPDDL_EOD!AB52</f>
        <v>8.48</v>
      </c>
      <c r="N52">
        <f t="shared" si="0"/>
        <v>28.339999999999996</v>
      </c>
      <c r="O52" s="112">
        <f t="shared" si="1"/>
        <v>0.26000000000000512</v>
      </c>
      <c r="P52">
        <v>11.978899082568809</v>
      </c>
      <c r="Q52">
        <v>6.5596330275229366</v>
      </c>
      <c r="R52">
        <v>0</v>
      </c>
      <c r="S52">
        <v>1.5036697247706425</v>
      </c>
      <c r="T52">
        <v>8.5577981651376174</v>
      </c>
      <c r="U52" s="114">
        <f t="shared" si="2"/>
        <v>28.6</v>
      </c>
      <c r="V52" s="112">
        <f t="shared" si="3"/>
        <v>0</v>
      </c>
      <c r="X52" s="117"/>
    </row>
    <row r="53" spans="1:24">
      <c r="A53" t="s">
        <v>95</v>
      </c>
      <c r="B53">
        <f>GT!B53</f>
        <v>0</v>
      </c>
      <c r="C53">
        <f>GT!C53</f>
        <v>60</v>
      </c>
      <c r="D53">
        <f>GT!M53</f>
        <v>-0.4</v>
      </c>
      <c r="E53">
        <f>GT!N53</f>
        <v>29</v>
      </c>
      <c r="F53">
        <f t="shared" si="4"/>
        <v>60</v>
      </c>
      <c r="G53">
        <f t="shared" si="5"/>
        <v>28.6</v>
      </c>
      <c r="H53" s="112"/>
      <c r="I53">
        <f>BRPL_EOD!AA53+BRPL_EOD!AB53</f>
        <v>11.87</v>
      </c>
      <c r="J53">
        <f>BYPL_EOD!AA53+BYPL_EOD!AB53</f>
        <v>6.5</v>
      </c>
      <c r="K53">
        <f>MES_EOD!AA53+MES_EOD!AB53</f>
        <v>0</v>
      </c>
      <c r="L53">
        <f>NDMC_EOD!AA53+NDMC_EOD!AB53</f>
        <v>1.49</v>
      </c>
      <c r="M53">
        <f>TPDDL_EOD!AA53+TPDDL_EOD!AB53</f>
        <v>8.48</v>
      </c>
      <c r="N53">
        <f t="shared" si="0"/>
        <v>28.339999999999996</v>
      </c>
      <c r="O53" s="112">
        <f t="shared" si="1"/>
        <v>0.26000000000000512</v>
      </c>
      <c r="P53">
        <v>11.978899082568809</v>
      </c>
      <c r="Q53">
        <v>6.5596330275229366</v>
      </c>
      <c r="R53">
        <v>0</v>
      </c>
      <c r="S53">
        <v>1.5036697247706425</v>
      </c>
      <c r="T53">
        <v>8.5577981651376174</v>
      </c>
      <c r="U53" s="114">
        <f t="shared" si="2"/>
        <v>28.6</v>
      </c>
      <c r="V53" s="112">
        <f t="shared" si="3"/>
        <v>0</v>
      </c>
      <c r="X53" s="117"/>
    </row>
    <row r="54" spans="1:24">
      <c r="A54" t="s">
        <v>96</v>
      </c>
      <c r="B54">
        <f>GT!B54</f>
        <v>0</v>
      </c>
      <c r="C54">
        <f>GT!C54</f>
        <v>60</v>
      </c>
      <c r="D54">
        <f>GT!M54</f>
        <v>-0.4</v>
      </c>
      <c r="E54">
        <f>GT!N54</f>
        <v>29</v>
      </c>
      <c r="F54">
        <f t="shared" si="4"/>
        <v>60</v>
      </c>
      <c r="G54">
        <f t="shared" si="5"/>
        <v>28.6</v>
      </c>
      <c r="H54" s="112"/>
      <c r="I54">
        <f>BRPL_EOD!AA54+BRPL_EOD!AB54</f>
        <v>11.87</v>
      </c>
      <c r="J54">
        <f>BYPL_EOD!AA54+BYPL_EOD!AB54</f>
        <v>6.5</v>
      </c>
      <c r="K54">
        <f>MES_EOD!AA54+MES_EOD!AB54</f>
        <v>0</v>
      </c>
      <c r="L54">
        <f>NDMC_EOD!AA54+NDMC_EOD!AB54</f>
        <v>1.49</v>
      </c>
      <c r="M54">
        <f>TPDDL_EOD!AA54+TPDDL_EOD!AB54</f>
        <v>8.48</v>
      </c>
      <c r="N54">
        <f t="shared" si="0"/>
        <v>28.339999999999996</v>
      </c>
      <c r="O54" s="112">
        <f t="shared" si="1"/>
        <v>0.26000000000000512</v>
      </c>
      <c r="P54">
        <v>11.978899082568809</v>
      </c>
      <c r="Q54">
        <v>6.5596330275229366</v>
      </c>
      <c r="R54">
        <v>0</v>
      </c>
      <c r="S54">
        <v>1.5036697247706425</v>
      </c>
      <c r="T54">
        <v>8.5577981651376174</v>
      </c>
      <c r="U54" s="114">
        <f t="shared" si="2"/>
        <v>28.6</v>
      </c>
      <c r="V54" s="112">
        <f t="shared" si="3"/>
        <v>0</v>
      </c>
      <c r="X54" s="117"/>
    </row>
    <row r="55" spans="1:24">
      <c r="A55" t="s">
        <v>97</v>
      </c>
      <c r="B55">
        <f>GT!B55</f>
        <v>0</v>
      </c>
      <c r="C55">
        <f>GT!C55</f>
        <v>60</v>
      </c>
      <c r="D55">
        <f>GT!M55</f>
        <v>-0.4</v>
      </c>
      <c r="E55">
        <f>GT!N55</f>
        <v>29</v>
      </c>
      <c r="F55">
        <f t="shared" si="4"/>
        <v>60</v>
      </c>
      <c r="G55">
        <f t="shared" si="5"/>
        <v>28.6</v>
      </c>
      <c r="H55" s="112"/>
      <c r="I55">
        <f>BRPL_EOD!AA55+BRPL_EOD!AB55</f>
        <v>11.87</v>
      </c>
      <c r="J55">
        <f>BYPL_EOD!AA55+BYPL_EOD!AB55</f>
        <v>6.5</v>
      </c>
      <c r="K55">
        <f>MES_EOD!AA55+MES_EOD!AB55</f>
        <v>0</v>
      </c>
      <c r="L55">
        <f>NDMC_EOD!AA55+NDMC_EOD!AB55</f>
        <v>1.49</v>
      </c>
      <c r="M55">
        <f>TPDDL_EOD!AA55+TPDDL_EOD!AB55</f>
        <v>8.48</v>
      </c>
      <c r="N55">
        <f t="shared" si="0"/>
        <v>28.339999999999996</v>
      </c>
      <c r="O55" s="112">
        <f t="shared" si="1"/>
        <v>0.26000000000000512</v>
      </c>
      <c r="P55">
        <v>11.978899082568809</v>
      </c>
      <c r="Q55">
        <v>6.5596330275229366</v>
      </c>
      <c r="R55">
        <v>0</v>
      </c>
      <c r="S55">
        <v>1.5036697247706425</v>
      </c>
      <c r="T55">
        <v>8.5577981651376174</v>
      </c>
      <c r="U55" s="114">
        <f t="shared" si="2"/>
        <v>28.6</v>
      </c>
      <c r="V55" s="112">
        <f t="shared" si="3"/>
        <v>0</v>
      </c>
      <c r="X55" s="117"/>
    </row>
    <row r="56" spans="1:24">
      <c r="A56" t="s">
        <v>98</v>
      </c>
      <c r="B56">
        <f>GT!B56</f>
        <v>0</v>
      </c>
      <c r="C56">
        <f>GT!C56</f>
        <v>60</v>
      </c>
      <c r="D56">
        <f>GT!M56</f>
        <v>-0.4</v>
      </c>
      <c r="E56">
        <f>GT!N56</f>
        <v>29</v>
      </c>
      <c r="F56">
        <f t="shared" si="4"/>
        <v>60</v>
      </c>
      <c r="G56">
        <f t="shared" si="5"/>
        <v>28.6</v>
      </c>
      <c r="H56" s="112"/>
      <c r="I56">
        <f>BRPL_EOD!AA56+BRPL_EOD!AB56</f>
        <v>11.87</v>
      </c>
      <c r="J56">
        <f>BYPL_EOD!AA56+BYPL_EOD!AB56</f>
        <v>6.5</v>
      </c>
      <c r="K56">
        <f>MES_EOD!AA56+MES_EOD!AB56</f>
        <v>0</v>
      </c>
      <c r="L56">
        <f>NDMC_EOD!AA56+NDMC_EOD!AB56</f>
        <v>1.49</v>
      </c>
      <c r="M56">
        <f>TPDDL_EOD!AA56+TPDDL_EOD!AB56</f>
        <v>8.48</v>
      </c>
      <c r="N56">
        <f t="shared" si="0"/>
        <v>28.339999999999996</v>
      </c>
      <c r="O56" s="112">
        <f t="shared" si="1"/>
        <v>0.26000000000000512</v>
      </c>
      <c r="P56">
        <v>11.978899082568809</v>
      </c>
      <c r="Q56">
        <v>6.5596330275229366</v>
      </c>
      <c r="R56">
        <v>0</v>
      </c>
      <c r="S56">
        <v>1.5036697247706425</v>
      </c>
      <c r="T56">
        <v>8.5577981651376174</v>
      </c>
      <c r="U56" s="114">
        <f t="shared" si="2"/>
        <v>28.6</v>
      </c>
      <c r="V56" s="112">
        <f t="shared" si="3"/>
        <v>0</v>
      </c>
      <c r="X56" s="117"/>
    </row>
    <row r="57" spans="1:24">
      <c r="A57" t="s">
        <v>99</v>
      </c>
      <c r="B57">
        <f>GT!B57</f>
        <v>0</v>
      </c>
      <c r="C57">
        <f>GT!C57</f>
        <v>60</v>
      </c>
      <c r="D57">
        <f>GT!M57</f>
        <v>-0.4</v>
      </c>
      <c r="E57">
        <f>GT!N57</f>
        <v>29</v>
      </c>
      <c r="F57">
        <f t="shared" si="4"/>
        <v>60</v>
      </c>
      <c r="G57">
        <f t="shared" si="5"/>
        <v>28.6</v>
      </c>
      <c r="H57" s="112"/>
      <c r="I57">
        <f>BRPL_EOD!AA57+BRPL_EOD!AB57</f>
        <v>11.87</v>
      </c>
      <c r="J57">
        <f>BYPL_EOD!AA57+BYPL_EOD!AB57</f>
        <v>6.5</v>
      </c>
      <c r="K57">
        <f>MES_EOD!AA57+MES_EOD!AB57</f>
        <v>0</v>
      </c>
      <c r="L57">
        <f>NDMC_EOD!AA57+NDMC_EOD!AB57</f>
        <v>1.49</v>
      </c>
      <c r="M57">
        <f>TPDDL_EOD!AA57+TPDDL_EOD!AB57</f>
        <v>8.48</v>
      </c>
      <c r="N57">
        <f t="shared" si="0"/>
        <v>28.339999999999996</v>
      </c>
      <c r="O57" s="112">
        <f t="shared" si="1"/>
        <v>0.26000000000000512</v>
      </c>
      <c r="P57">
        <v>11.978899082568809</v>
      </c>
      <c r="Q57">
        <v>6.5596330275229366</v>
      </c>
      <c r="R57">
        <v>0</v>
      </c>
      <c r="S57">
        <v>1.5036697247706425</v>
      </c>
      <c r="T57">
        <v>8.5577981651376174</v>
      </c>
      <c r="U57" s="114">
        <f t="shared" si="2"/>
        <v>28.6</v>
      </c>
      <c r="V57" s="112">
        <f t="shared" si="3"/>
        <v>0</v>
      </c>
      <c r="X57" s="117"/>
    </row>
    <row r="58" spans="1:24">
      <c r="A58" t="s">
        <v>100</v>
      </c>
      <c r="B58">
        <f>GT!B58</f>
        <v>0</v>
      </c>
      <c r="C58">
        <f>GT!C58</f>
        <v>60</v>
      </c>
      <c r="D58">
        <f>GT!M58</f>
        <v>-0.4</v>
      </c>
      <c r="E58">
        <f>GT!N58</f>
        <v>29</v>
      </c>
      <c r="F58">
        <f t="shared" si="4"/>
        <v>60</v>
      </c>
      <c r="G58">
        <f t="shared" si="5"/>
        <v>28.6</v>
      </c>
      <c r="H58" s="112"/>
      <c r="I58">
        <f>BRPL_EOD!AA58+BRPL_EOD!AB58</f>
        <v>11.87</v>
      </c>
      <c r="J58">
        <f>BYPL_EOD!AA58+BYPL_EOD!AB58</f>
        <v>6.5</v>
      </c>
      <c r="K58">
        <f>MES_EOD!AA58+MES_EOD!AB58</f>
        <v>0</v>
      </c>
      <c r="L58">
        <f>NDMC_EOD!AA58+NDMC_EOD!AB58</f>
        <v>1.49</v>
      </c>
      <c r="M58">
        <f>TPDDL_EOD!AA58+TPDDL_EOD!AB58</f>
        <v>8.48</v>
      </c>
      <c r="N58">
        <f t="shared" si="0"/>
        <v>28.339999999999996</v>
      </c>
      <c r="O58" s="112">
        <f t="shared" si="1"/>
        <v>0.26000000000000512</v>
      </c>
      <c r="P58">
        <v>11.978899082568809</v>
      </c>
      <c r="Q58">
        <v>6.5596330275229366</v>
      </c>
      <c r="R58">
        <v>0</v>
      </c>
      <c r="S58">
        <v>1.5036697247706425</v>
      </c>
      <c r="T58">
        <v>8.5577981651376174</v>
      </c>
      <c r="U58" s="114">
        <f t="shared" si="2"/>
        <v>28.6</v>
      </c>
      <c r="V58" s="112">
        <f t="shared" si="3"/>
        <v>0</v>
      </c>
      <c r="X58" s="117"/>
    </row>
    <row r="59" spans="1:24">
      <c r="A59" t="s">
        <v>101</v>
      </c>
      <c r="B59">
        <f>GT!B59</f>
        <v>0</v>
      </c>
      <c r="C59">
        <f>GT!C59</f>
        <v>60</v>
      </c>
      <c r="D59">
        <f>GT!M59</f>
        <v>-0.4</v>
      </c>
      <c r="E59">
        <f>GT!N59</f>
        <v>29</v>
      </c>
      <c r="F59">
        <f t="shared" si="4"/>
        <v>60</v>
      </c>
      <c r="G59">
        <f t="shared" si="5"/>
        <v>28.6</v>
      </c>
      <c r="H59" s="112"/>
      <c r="I59">
        <f>BRPL_EOD!AA59+BRPL_EOD!AB59</f>
        <v>11.87</v>
      </c>
      <c r="J59">
        <f>BYPL_EOD!AA59+BYPL_EOD!AB59</f>
        <v>6.5</v>
      </c>
      <c r="K59">
        <f>MES_EOD!AA59+MES_EOD!AB59</f>
        <v>0</v>
      </c>
      <c r="L59">
        <f>NDMC_EOD!AA59+NDMC_EOD!AB59</f>
        <v>1.49</v>
      </c>
      <c r="M59">
        <f>TPDDL_EOD!AA59+TPDDL_EOD!AB59</f>
        <v>8.48</v>
      </c>
      <c r="N59">
        <f t="shared" si="0"/>
        <v>28.339999999999996</v>
      </c>
      <c r="O59" s="112">
        <f t="shared" si="1"/>
        <v>0.26000000000000512</v>
      </c>
      <c r="P59">
        <v>11.978899082568809</v>
      </c>
      <c r="Q59">
        <v>6.5596330275229366</v>
      </c>
      <c r="R59">
        <v>0</v>
      </c>
      <c r="S59">
        <v>1.5036697247706425</v>
      </c>
      <c r="T59">
        <v>8.5577981651376174</v>
      </c>
      <c r="U59" s="114">
        <f t="shared" si="2"/>
        <v>28.6</v>
      </c>
      <c r="V59" s="112">
        <f t="shared" si="3"/>
        <v>0</v>
      </c>
      <c r="X59" s="117"/>
    </row>
    <row r="60" spans="1:24">
      <c r="A60" t="s">
        <v>102</v>
      </c>
      <c r="B60">
        <f>GT!B60</f>
        <v>0</v>
      </c>
      <c r="C60">
        <f>GT!C60</f>
        <v>60</v>
      </c>
      <c r="D60">
        <f>GT!M60</f>
        <v>-0.4</v>
      </c>
      <c r="E60">
        <f>GT!N60</f>
        <v>29</v>
      </c>
      <c r="F60">
        <f t="shared" si="4"/>
        <v>60</v>
      </c>
      <c r="G60">
        <f t="shared" si="5"/>
        <v>28.6</v>
      </c>
      <c r="H60" s="112"/>
      <c r="I60">
        <f>BRPL_EOD!AA60+BRPL_EOD!AB60</f>
        <v>11.87</v>
      </c>
      <c r="J60">
        <f>BYPL_EOD!AA60+BYPL_EOD!AB60</f>
        <v>6.5</v>
      </c>
      <c r="K60">
        <f>MES_EOD!AA60+MES_EOD!AB60</f>
        <v>0</v>
      </c>
      <c r="L60">
        <f>NDMC_EOD!AA60+NDMC_EOD!AB60</f>
        <v>1.49</v>
      </c>
      <c r="M60">
        <f>TPDDL_EOD!AA60+TPDDL_EOD!AB60</f>
        <v>8.48</v>
      </c>
      <c r="N60">
        <f t="shared" si="0"/>
        <v>28.339999999999996</v>
      </c>
      <c r="O60" s="112">
        <f t="shared" si="1"/>
        <v>0.26000000000000512</v>
      </c>
      <c r="P60">
        <v>11.978899082568809</v>
      </c>
      <c r="Q60">
        <v>6.5596330275229366</v>
      </c>
      <c r="R60">
        <v>0</v>
      </c>
      <c r="S60">
        <v>1.5036697247706425</v>
      </c>
      <c r="T60">
        <v>8.5577981651376174</v>
      </c>
      <c r="U60" s="114">
        <f t="shared" si="2"/>
        <v>28.6</v>
      </c>
      <c r="V60" s="112">
        <f t="shared" si="3"/>
        <v>0</v>
      </c>
      <c r="X60" s="117"/>
    </row>
    <row r="61" spans="1:24">
      <c r="A61" t="s">
        <v>103</v>
      </c>
      <c r="B61">
        <f>GT!B61</f>
        <v>0</v>
      </c>
      <c r="C61">
        <f>GT!C61</f>
        <v>60</v>
      </c>
      <c r="D61">
        <f>GT!M61</f>
        <v>-0.4</v>
      </c>
      <c r="E61">
        <f>GT!N61</f>
        <v>29</v>
      </c>
      <c r="F61">
        <f t="shared" si="4"/>
        <v>60</v>
      </c>
      <c r="G61">
        <f t="shared" si="5"/>
        <v>28.6</v>
      </c>
      <c r="H61" s="112"/>
      <c r="I61">
        <f>BRPL_EOD!AA61+BRPL_EOD!AB61</f>
        <v>11.87</v>
      </c>
      <c r="J61">
        <f>BYPL_EOD!AA61+BYPL_EOD!AB61</f>
        <v>6.5</v>
      </c>
      <c r="K61">
        <f>MES_EOD!AA61+MES_EOD!AB61</f>
        <v>0</v>
      </c>
      <c r="L61">
        <f>NDMC_EOD!AA61+NDMC_EOD!AB61</f>
        <v>1.49</v>
      </c>
      <c r="M61">
        <f>TPDDL_EOD!AA61+TPDDL_EOD!AB61</f>
        <v>8.48</v>
      </c>
      <c r="N61">
        <f t="shared" si="0"/>
        <v>28.339999999999996</v>
      </c>
      <c r="O61" s="112">
        <f t="shared" si="1"/>
        <v>0.26000000000000512</v>
      </c>
      <c r="P61">
        <v>11.978899082568809</v>
      </c>
      <c r="Q61">
        <v>6.5596330275229366</v>
      </c>
      <c r="R61">
        <v>0</v>
      </c>
      <c r="S61">
        <v>1.5036697247706425</v>
      </c>
      <c r="T61">
        <v>8.5577981651376174</v>
      </c>
      <c r="U61" s="114">
        <f t="shared" si="2"/>
        <v>28.6</v>
      </c>
      <c r="V61" s="112">
        <f t="shared" si="3"/>
        <v>0</v>
      </c>
      <c r="X61" s="117"/>
    </row>
    <row r="62" spans="1:24">
      <c r="A62" t="s">
        <v>104</v>
      </c>
      <c r="B62">
        <f>GT!B62</f>
        <v>0</v>
      </c>
      <c r="C62">
        <f>GT!C62</f>
        <v>60</v>
      </c>
      <c r="D62">
        <f>GT!M62</f>
        <v>-0.4</v>
      </c>
      <c r="E62">
        <f>GT!N62</f>
        <v>29</v>
      </c>
      <c r="F62">
        <f t="shared" si="4"/>
        <v>60</v>
      </c>
      <c r="G62">
        <f t="shared" si="5"/>
        <v>28.6</v>
      </c>
      <c r="H62" s="112"/>
      <c r="I62">
        <f>BRPL_EOD!AA62+BRPL_EOD!AB62</f>
        <v>11.87</v>
      </c>
      <c r="J62">
        <f>BYPL_EOD!AA62+BYPL_EOD!AB62</f>
        <v>6.5</v>
      </c>
      <c r="K62">
        <f>MES_EOD!AA62+MES_EOD!AB62</f>
        <v>0</v>
      </c>
      <c r="L62">
        <f>NDMC_EOD!AA62+NDMC_EOD!AB62</f>
        <v>1.49</v>
      </c>
      <c r="M62">
        <f>TPDDL_EOD!AA62+TPDDL_EOD!AB62</f>
        <v>8.48</v>
      </c>
      <c r="N62">
        <f t="shared" si="0"/>
        <v>28.339999999999996</v>
      </c>
      <c r="O62" s="112">
        <f t="shared" si="1"/>
        <v>0.26000000000000512</v>
      </c>
      <c r="P62">
        <v>11.978899082568809</v>
      </c>
      <c r="Q62">
        <v>6.5596330275229366</v>
      </c>
      <c r="R62">
        <v>0</v>
      </c>
      <c r="S62">
        <v>1.5036697247706425</v>
      </c>
      <c r="T62">
        <v>8.5577981651376174</v>
      </c>
      <c r="U62" s="114">
        <f t="shared" si="2"/>
        <v>28.6</v>
      </c>
      <c r="V62" s="112">
        <f t="shared" si="3"/>
        <v>0</v>
      </c>
      <c r="X62" s="117"/>
    </row>
    <row r="63" spans="1:24">
      <c r="A63" t="s">
        <v>105</v>
      </c>
      <c r="B63">
        <f>GT!B63</f>
        <v>0</v>
      </c>
      <c r="C63">
        <f>GT!C63</f>
        <v>60</v>
      </c>
      <c r="D63">
        <f>GT!M63</f>
        <v>-0.4</v>
      </c>
      <c r="E63">
        <f>GT!N63</f>
        <v>29</v>
      </c>
      <c r="F63">
        <f t="shared" si="4"/>
        <v>60</v>
      </c>
      <c r="G63">
        <f t="shared" si="5"/>
        <v>28.6</v>
      </c>
      <c r="H63" s="112"/>
      <c r="I63">
        <f>BRPL_EOD!AA63+BRPL_EOD!AB63</f>
        <v>11.87</v>
      </c>
      <c r="J63">
        <f>BYPL_EOD!AA63+BYPL_EOD!AB63</f>
        <v>6.5</v>
      </c>
      <c r="K63">
        <f>MES_EOD!AA63+MES_EOD!AB63</f>
        <v>0</v>
      </c>
      <c r="L63">
        <f>NDMC_EOD!AA63+NDMC_EOD!AB63</f>
        <v>1.49</v>
      </c>
      <c r="M63">
        <f>TPDDL_EOD!AA63+TPDDL_EOD!AB63</f>
        <v>8.48</v>
      </c>
      <c r="N63">
        <f t="shared" si="0"/>
        <v>28.339999999999996</v>
      </c>
      <c r="O63" s="112">
        <f t="shared" si="1"/>
        <v>0.26000000000000512</v>
      </c>
      <c r="P63">
        <v>11.978899082568809</v>
      </c>
      <c r="Q63">
        <v>6.5596330275229366</v>
      </c>
      <c r="R63">
        <v>0</v>
      </c>
      <c r="S63">
        <v>1.5036697247706425</v>
      </c>
      <c r="T63">
        <v>8.5577981651376174</v>
      </c>
      <c r="U63" s="114">
        <f t="shared" si="2"/>
        <v>28.6</v>
      </c>
      <c r="V63" s="112">
        <f t="shared" si="3"/>
        <v>0</v>
      </c>
      <c r="X63" s="117"/>
    </row>
    <row r="64" spans="1:24">
      <c r="A64" t="s">
        <v>106</v>
      </c>
      <c r="B64">
        <f>GT!B64</f>
        <v>0</v>
      </c>
      <c r="C64">
        <f>GT!C64</f>
        <v>60</v>
      </c>
      <c r="D64">
        <f>GT!M64</f>
        <v>-0.4</v>
      </c>
      <c r="E64">
        <f>GT!N64</f>
        <v>29</v>
      </c>
      <c r="F64">
        <f t="shared" si="4"/>
        <v>60</v>
      </c>
      <c r="G64">
        <f t="shared" si="5"/>
        <v>28.6</v>
      </c>
      <c r="H64" s="112"/>
      <c r="I64">
        <f>BRPL_EOD!AA64+BRPL_EOD!AB64</f>
        <v>11.87</v>
      </c>
      <c r="J64">
        <f>BYPL_EOD!AA64+BYPL_EOD!AB64</f>
        <v>6.5</v>
      </c>
      <c r="K64">
        <f>MES_EOD!AA64+MES_EOD!AB64</f>
        <v>0</v>
      </c>
      <c r="L64">
        <f>NDMC_EOD!AA64+NDMC_EOD!AB64</f>
        <v>1.49</v>
      </c>
      <c r="M64">
        <f>TPDDL_EOD!AA64+TPDDL_EOD!AB64</f>
        <v>8.48</v>
      </c>
      <c r="N64">
        <f t="shared" si="0"/>
        <v>28.339999999999996</v>
      </c>
      <c r="O64" s="112">
        <f t="shared" si="1"/>
        <v>0.26000000000000512</v>
      </c>
      <c r="P64">
        <v>11.978899082568809</v>
      </c>
      <c r="Q64">
        <v>6.5596330275229366</v>
      </c>
      <c r="R64">
        <v>0</v>
      </c>
      <c r="S64">
        <v>1.5036697247706425</v>
      </c>
      <c r="T64">
        <v>8.5577981651376174</v>
      </c>
      <c r="U64" s="114">
        <f t="shared" si="2"/>
        <v>28.6</v>
      </c>
      <c r="V64" s="112">
        <f t="shared" si="3"/>
        <v>0</v>
      </c>
      <c r="X64" s="117"/>
    </row>
    <row r="65" spans="1:24">
      <c r="A65" t="s">
        <v>107</v>
      </c>
      <c r="B65">
        <f>GT!B65</f>
        <v>0</v>
      </c>
      <c r="C65">
        <f>GT!C65</f>
        <v>60</v>
      </c>
      <c r="D65">
        <f>GT!M65</f>
        <v>-0.4</v>
      </c>
      <c r="E65">
        <f>GT!N65</f>
        <v>29</v>
      </c>
      <c r="F65">
        <f t="shared" si="4"/>
        <v>60</v>
      </c>
      <c r="G65">
        <f t="shared" si="5"/>
        <v>28.6</v>
      </c>
      <c r="H65" s="112"/>
      <c r="I65">
        <f>BRPL_EOD!AA65+BRPL_EOD!AB65</f>
        <v>11.87</v>
      </c>
      <c r="J65">
        <f>BYPL_EOD!AA65+BYPL_EOD!AB65</f>
        <v>6.5</v>
      </c>
      <c r="K65">
        <f>MES_EOD!AA65+MES_EOD!AB65</f>
        <v>0</v>
      </c>
      <c r="L65">
        <f>NDMC_EOD!AA65+NDMC_EOD!AB65</f>
        <v>1.49</v>
      </c>
      <c r="M65">
        <f>TPDDL_EOD!AA65+TPDDL_EOD!AB65</f>
        <v>8.48</v>
      </c>
      <c r="N65">
        <f t="shared" si="0"/>
        <v>28.339999999999996</v>
      </c>
      <c r="O65" s="112">
        <f t="shared" si="1"/>
        <v>0.26000000000000512</v>
      </c>
      <c r="P65">
        <v>11.978899082568809</v>
      </c>
      <c r="Q65">
        <v>6.5596330275229366</v>
      </c>
      <c r="R65">
        <v>0</v>
      </c>
      <c r="S65">
        <v>1.5036697247706425</v>
      </c>
      <c r="T65">
        <v>8.5577981651376174</v>
      </c>
      <c r="U65" s="114">
        <f t="shared" si="2"/>
        <v>28.6</v>
      </c>
      <c r="V65" s="112">
        <f t="shared" si="3"/>
        <v>0</v>
      </c>
      <c r="X65" s="117"/>
    </row>
    <row r="66" spans="1:24">
      <c r="A66" t="s">
        <v>108</v>
      </c>
      <c r="B66">
        <f>GT!B66</f>
        <v>0</v>
      </c>
      <c r="C66">
        <f>GT!C66</f>
        <v>60</v>
      </c>
      <c r="D66">
        <f>GT!M66</f>
        <v>-0.4</v>
      </c>
      <c r="E66">
        <f>GT!N66</f>
        <v>29</v>
      </c>
      <c r="F66">
        <f t="shared" si="4"/>
        <v>60</v>
      </c>
      <c r="G66">
        <f t="shared" si="5"/>
        <v>28.6</v>
      </c>
      <c r="H66" s="112"/>
      <c r="I66">
        <f>BRPL_EOD!AA66+BRPL_EOD!AB66</f>
        <v>11.87</v>
      </c>
      <c r="J66">
        <f>BYPL_EOD!AA66+BYPL_EOD!AB66</f>
        <v>6.5</v>
      </c>
      <c r="K66">
        <f>MES_EOD!AA66+MES_EOD!AB66</f>
        <v>0</v>
      </c>
      <c r="L66">
        <f>NDMC_EOD!AA66+NDMC_EOD!AB66</f>
        <v>1.49</v>
      </c>
      <c r="M66">
        <f>TPDDL_EOD!AA66+TPDDL_EOD!AB66</f>
        <v>8.48</v>
      </c>
      <c r="N66">
        <f t="shared" si="0"/>
        <v>28.339999999999996</v>
      </c>
      <c r="O66" s="112">
        <f t="shared" si="1"/>
        <v>0.26000000000000512</v>
      </c>
      <c r="P66">
        <v>11.978899082568809</v>
      </c>
      <c r="Q66">
        <v>6.5596330275229366</v>
      </c>
      <c r="R66">
        <v>0</v>
      </c>
      <c r="S66">
        <v>1.5036697247706425</v>
      </c>
      <c r="T66">
        <v>8.5577981651376174</v>
      </c>
      <c r="U66" s="114">
        <f t="shared" si="2"/>
        <v>28.6</v>
      </c>
      <c r="V66" s="112">
        <f t="shared" si="3"/>
        <v>0</v>
      </c>
      <c r="X66" s="117"/>
    </row>
    <row r="67" spans="1:24">
      <c r="A67" t="s">
        <v>109</v>
      </c>
      <c r="B67">
        <f>GT!B67</f>
        <v>0</v>
      </c>
      <c r="C67">
        <f>GT!C67</f>
        <v>60</v>
      </c>
      <c r="D67">
        <f>GT!M67</f>
        <v>-0.4</v>
      </c>
      <c r="E67">
        <f>GT!N67</f>
        <v>29</v>
      </c>
      <c r="F67">
        <f t="shared" si="4"/>
        <v>60</v>
      </c>
      <c r="G67">
        <f t="shared" si="5"/>
        <v>28.6</v>
      </c>
      <c r="H67" s="112"/>
      <c r="I67">
        <f>BRPL_EOD!AA67+BRPL_EOD!AB67</f>
        <v>11.87</v>
      </c>
      <c r="J67">
        <f>BYPL_EOD!AA67+BYPL_EOD!AB67</f>
        <v>6.5</v>
      </c>
      <c r="K67">
        <f>MES_EOD!AA67+MES_EOD!AB67</f>
        <v>0</v>
      </c>
      <c r="L67">
        <f>NDMC_EOD!AA67+NDMC_EOD!AB67</f>
        <v>1.49</v>
      </c>
      <c r="M67">
        <f>TPDDL_EOD!AA67+TPDDL_EOD!AB67</f>
        <v>8.48</v>
      </c>
      <c r="N67">
        <f t="shared" ref="N67:N98" si="6">SUM(I67:M67)</f>
        <v>28.339999999999996</v>
      </c>
      <c r="O67" s="112">
        <f t="shared" ref="O67:O98" si="7">G67-N67</f>
        <v>0.26000000000000512</v>
      </c>
      <c r="P67">
        <v>11.978899082568809</v>
      </c>
      <c r="Q67">
        <v>6.5596330275229366</v>
      </c>
      <c r="R67">
        <v>0</v>
      </c>
      <c r="S67">
        <v>1.5036697247706425</v>
      </c>
      <c r="T67">
        <v>8.5577981651376174</v>
      </c>
      <c r="U67" s="114">
        <f t="shared" ref="U67:U98" si="8">SUM(P67:T67)</f>
        <v>28.6</v>
      </c>
      <c r="V67" s="112">
        <f t="shared" ref="V67:V99" si="9">G67-U67</f>
        <v>0</v>
      </c>
      <c r="X67" s="117"/>
    </row>
    <row r="68" spans="1:24">
      <c r="A68" t="s">
        <v>110</v>
      </c>
      <c r="B68">
        <f>GT!B68</f>
        <v>0</v>
      </c>
      <c r="C68">
        <f>GT!C68</f>
        <v>60</v>
      </c>
      <c r="D68">
        <f>GT!M68</f>
        <v>-0.4</v>
      </c>
      <c r="E68">
        <f>GT!N68</f>
        <v>29</v>
      </c>
      <c r="F68">
        <f t="shared" ref="F68:F98" si="10">B68+C68</f>
        <v>60</v>
      </c>
      <c r="G68">
        <f t="shared" ref="G68:G98" si="11">D68+E68-X68</f>
        <v>28.6</v>
      </c>
      <c r="H68" s="112"/>
      <c r="I68">
        <f>BRPL_EOD!AA68+BRPL_EOD!AB68</f>
        <v>11.87</v>
      </c>
      <c r="J68">
        <f>BYPL_EOD!AA68+BYPL_EOD!AB68</f>
        <v>6.5</v>
      </c>
      <c r="K68">
        <f>MES_EOD!AA68+MES_EOD!AB68</f>
        <v>0</v>
      </c>
      <c r="L68">
        <f>NDMC_EOD!AA68+NDMC_EOD!AB68</f>
        <v>1.49</v>
      </c>
      <c r="M68">
        <f>TPDDL_EOD!AA68+TPDDL_EOD!AB68</f>
        <v>8.48</v>
      </c>
      <c r="N68">
        <f t="shared" si="6"/>
        <v>28.339999999999996</v>
      </c>
      <c r="O68" s="112">
        <f t="shared" si="7"/>
        <v>0.26000000000000512</v>
      </c>
      <c r="P68">
        <v>11.978899082568809</v>
      </c>
      <c r="Q68">
        <v>6.5596330275229366</v>
      </c>
      <c r="R68">
        <v>0</v>
      </c>
      <c r="S68">
        <v>1.5036697247706425</v>
      </c>
      <c r="T68">
        <v>8.5577981651376174</v>
      </c>
      <c r="U68" s="114">
        <f t="shared" si="8"/>
        <v>28.6</v>
      </c>
      <c r="V68" s="112">
        <f t="shared" si="9"/>
        <v>0</v>
      </c>
      <c r="X68" s="117"/>
    </row>
    <row r="69" spans="1:24">
      <c r="A69" t="s">
        <v>111</v>
      </c>
      <c r="B69">
        <f>GT!B69</f>
        <v>0</v>
      </c>
      <c r="C69">
        <f>GT!C69</f>
        <v>60</v>
      </c>
      <c r="D69">
        <f>GT!M69</f>
        <v>-0.4</v>
      </c>
      <c r="E69">
        <f>GT!N69</f>
        <v>29</v>
      </c>
      <c r="F69">
        <f t="shared" si="10"/>
        <v>60</v>
      </c>
      <c r="G69">
        <f t="shared" si="11"/>
        <v>28.6</v>
      </c>
      <c r="H69" s="112"/>
      <c r="I69">
        <f>BRPL_EOD!AA69+BRPL_EOD!AB69</f>
        <v>11.87</v>
      </c>
      <c r="J69">
        <f>BYPL_EOD!AA69+BYPL_EOD!AB69</f>
        <v>6.5</v>
      </c>
      <c r="K69">
        <f>MES_EOD!AA69+MES_EOD!AB69</f>
        <v>0</v>
      </c>
      <c r="L69">
        <f>NDMC_EOD!AA69+NDMC_EOD!AB69</f>
        <v>1.49</v>
      </c>
      <c r="M69">
        <f>TPDDL_EOD!AA69+TPDDL_EOD!AB69</f>
        <v>8.48</v>
      </c>
      <c r="N69">
        <f t="shared" si="6"/>
        <v>28.339999999999996</v>
      </c>
      <c r="O69" s="112">
        <f t="shared" si="7"/>
        <v>0.26000000000000512</v>
      </c>
      <c r="P69">
        <v>11.978899082568809</v>
      </c>
      <c r="Q69">
        <v>6.5596330275229366</v>
      </c>
      <c r="R69">
        <v>0</v>
      </c>
      <c r="S69">
        <v>1.5036697247706425</v>
      </c>
      <c r="T69">
        <v>8.5577981651376174</v>
      </c>
      <c r="U69" s="114">
        <f t="shared" si="8"/>
        <v>28.6</v>
      </c>
      <c r="V69" s="112">
        <f t="shared" si="9"/>
        <v>0</v>
      </c>
      <c r="X69" s="117"/>
    </row>
    <row r="70" spans="1:24">
      <c r="A70" t="s">
        <v>112</v>
      </c>
      <c r="B70">
        <f>GT!B70</f>
        <v>0</v>
      </c>
      <c r="C70">
        <f>GT!C70</f>
        <v>60</v>
      </c>
      <c r="D70">
        <f>GT!M70</f>
        <v>-0.4</v>
      </c>
      <c r="E70">
        <f>GT!N70</f>
        <v>29</v>
      </c>
      <c r="F70">
        <f t="shared" si="10"/>
        <v>60</v>
      </c>
      <c r="G70">
        <f t="shared" si="11"/>
        <v>28.6</v>
      </c>
      <c r="H70" s="112"/>
      <c r="I70">
        <f>BRPL_EOD!AA70+BRPL_EOD!AB70</f>
        <v>11.87</v>
      </c>
      <c r="J70">
        <f>BYPL_EOD!AA70+BYPL_EOD!AB70</f>
        <v>6.5</v>
      </c>
      <c r="K70">
        <f>MES_EOD!AA70+MES_EOD!AB70</f>
        <v>0</v>
      </c>
      <c r="L70">
        <f>NDMC_EOD!AA70+NDMC_EOD!AB70</f>
        <v>1.49</v>
      </c>
      <c r="M70">
        <f>TPDDL_EOD!AA70+TPDDL_EOD!AB70</f>
        <v>8.48</v>
      </c>
      <c r="N70">
        <f t="shared" si="6"/>
        <v>28.339999999999996</v>
      </c>
      <c r="O70" s="112">
        <f t="shared" si="7"/>
        <v>0.26000000000000512</v>
      </c>
      <c r="P70">
        <v>11.978899082568809</v>
      </c>
      <c r="Q70">
        <v>6.5596330275229366</v>
      </c>
      <c r="R70">
        <v>0</v>
      </c>
      <c r="S70">
        <v>1.5036697247706425</v>
      </c>
      <c r="T70">
        <v>8.5577981651376174</v>
      </c>
      <c r="U70" s="114">
        <f t="shared" si="8"/>
        <v>28.6</v>
      </c>
      <c r="V70" s="112">
        <f t="shared" si="9"/>
        <v>0</v>
      </c>
      <c r="X70" s="117"/>
    </row>
    <row r="71" spans="1:24">
      <c r="A71" t="s">
        <v>113</v>
      </c>
      <c r="B71">
        <f>GT!B71</f>
        <v>0</v>
      </c>
      <c r="C71">
        <f>GT!C71</f>
        <v>60</v>
      </c>
      <c r="D71">
        <f>GT!M71</f>
        <v>-0.4</v>
      </c>
      <c r="E71">
        <f>GT!N71</f>
        <v>29</v>
      </c>
      <c r="F71">
        <f t="shared" si="10"/>
        <v>60</v>
      </c>
      <c r="G71">
        <f t="shared" si="11"/>
        <v>28.6</v>
      </c>
      <c r="H71" s="112"/>
      <c r="I71">
        <f>BRPL_EOD!AA71+BRPL_EOD!AB71</f>
        <v>11.87</v>
      </c>
      <c r="J71">
        <f>BYPL_EOD!AA71+BYPL_EOD!AB71</f>
        <v>6.5</v>
      </c>
      <c r="K71">
        <f>MES_EOD!AA71+MES_EOD!AB71</f>
        <v>0</v>
      </c>
      <c r="L71">
        <f>NDMC_EOD!AA71+NDMC_EOD!AB71</f>
        <v>1.49</v>
      </c>
      <c r="M71">
        <f>TPDDL_EOD!AA71+TPDDL_EOD!AB71</f>
        <v>8.48</v>
      </c>
      <c r="N71">
        <f t="shared" si="6"/>
        <v>28.339999999999996</v>
      </c>
      <c r="O71" s="112">
        <f t="shared" si="7"/>
        <v>0.26000000000000512</v>
      </c>
      <c r="P71">
        <v>11.978899082568809</v>
      </c>
      <c r="Q71">
        <v>6.5596330275229366</v>
      </c>
      <c r="R71">
        <v>0</v>
      </c>
      <c r="S71">
        <v>1.5036697247706425</v>
      </c>
      <c r="T71">
        <v>8.5577981651376174</v>
      </c>
      <c r="U71" s="114">
        <f t="shared" si="8"/>
        <v>28.6</v>
      </c>
      <c r="V71" s="112">
        <f t="shared" si="9"/>
        <v>0</v>
      </c>
      <c r="X71" s="117"/>
    </row>
    <row r="72" spans="1:24">
      <c r="A72" t="s">
        <v>114</v>
      </c>
      <c r="B72">
        <f>GT!B72</f>
        <v>0</v>
      </c>
      <c r="C72">
        <f>GT!C72</f>
        <v>60</v>
      </c>
      <c r="D72">
        <f>GT!M72</f>
        <v>-0.4</v>
      </c>
      <c r="E72">
        <f>GT!N72</f>
        <v>29</v>
      </c>
      <c r="F72">
        <f t="shared" si="10"/>
        <v>60</v>
      </c>
      <c r="G72">
        <f t="shared" si="11"/>
        <v>28.6</v>
      </c>
      <c r="H72" s="112"/>
      <c r="I72">
        <f>BRPL_EOD!AA72+BRPL_EOD!AB72</f>
        <v>11.87</v>
      </c>
      <c r="J72">
        <f>BYPL_EOD!AA72+BYPL_EOD!AB72</f>
        <v>6.5</v>
      </c>
      <c r="K72">
        <f>MES_EOD!AA72+MES_EOD!AB72</f>
        <v>0</v>
      </c>
      <c r="L72">
        <f>NDMC_EOD!AA72+NDMC_EOD!AB72</f>
        <v>1.49</v>
      </c>
      <c r="M72">
        <f>TPDDL_EOD!AA72+TPDDL_EOD!AB72</f>
        <v>8.48</v>
      </c>
      <c r="N72">
        <f t="shared" si="6"/>
        <v>28.339999999999996</v>
      </c>
      <c r="O72" s="112">
        <f t="shared" si="7"/>
        <v>0.26000000000000512</v>
      </c>
      <c r="P72">
        <v>11.978899082568809</v>
      </c>
      <c r="Q72">
        <v>6.5596330275229366</v>
      </c>
      <c r="R72">
        <v>0</v>
      </c>
      <c r="S72">
        <v>1.5036697247706425</v>
      </c>
      <c r="T72">
        <v>8.5577981651376174</v>
      </c>
      <c r="U72" s="114">
        <f t="shared" si="8"/>
        <v>28.6</v>
      </c>
      <c r="V72" s="112">
        <f t="shared" si="9"/>
        <v>0</v>
      </c>
      <c r="X72" s="117"/>
    </row>
    <row r="73" spans="1:24">
      <c r="A73" t="s">
        <v>115</v>
      </c>
      <c r="B73">
        <f>GT!B73</f>
        <v>0</v>
      </c>
      <c r="C73">
        <f>GT!C73</f>
        <v>60</v>
      </c>
      <c r="D73">
        <f>GT!M73</f>
        <v>-0.4</v>
      </c>
      <c r="E73">
        <f>GT!N73</f>
        <v>29</v>
      </c>
      <c r="F73">
        <f t="shared" si="10"/>
        <v>60</v>
      </c>
      <c r="G73">
        <f t="shared" si="11"/>
        <v>28.6</v>
      </c>
      <c r="H73" s="112"/>
      <c r="I73">
        <f>BRPL_EOD!AA73+BRPL_EOD!AB73</f>
        <v>11.87</v>
      </c>
      <c r="J73">
        <f>BYPL_EOD!AA73+BYPL_EOD!AB73</f>
        <v>6.5</v>
      </c>
      <c r="K73">
        <f>MES_EOD!AA73+MES_EOD!AB73</f>
        <v>0</v>
      </c>
      <c r="L73">
        <f>NDMC_EOD!AA73+NDMC_EOD!AB73</f>
        <v>1.49</v>
      </c>
      <c r="M73">
        <f>TPDDL_EOD!AA73+TPDDL_EOD!AB73</f>
        <v>8.48</v>
      </c>
      <c r="N73">
        <f t="shared" si="6"/>
        <v>28.339999999999996</v>
      </c>
      <c r="O73" s="112">
        <f t="shared" si="7"/>
        <v>0.26000000000000512</v>
      </c>
      <c r="P73">
        <v>11.978899082568809</v>
      </c>
      <c r="Q73">
        <v>6.5596330275229366</v>
      </c>
      <c r="R73">
        <v>0</v>
      </c>
      <c r="S73">
        <v>1.5036697247706425</v>
      </c>
      <c r="T73">
        <v>8.5577981651376174</v>
      </c>
      <c r="U73" s="114">
        <f t="shared" si="8"/>
        <v>28.6</v>
      </c>
      <c r="V73" s="112">
        <f t="shared" si="9"/>
        <v>0</v>
      </c>
      <c r="X73" s="117"/>
    </row>
    <row r="74" spans="1:24">
      <c r="A74" t="s">
        <v>116</v>
      </c>
      <c r="B74">
        <f>GT!B74</f>
        <v>0</v>
      </c>
      <c r="C74">
        <f>GT!C74</f>
        <v>60</v>
      </c>
      <c r="D74">
        <f>GT!M74</f>
        <v>-0.4</v>
      </c>
      <c r="E74">
        <f>GT!N74</f>
        <v>29</v>
      </c>
      <c r="F74">
        <f t="shared" si="10"/>
        <v>60</v>
      </c>
      <c r="G74">
        <f t="shared" si="11"/>
        <v>28.6</v>
      </c>
      <c r="H74" s="112"/>
      <c r="I74">
        <f>BRPL_EOD!AA74+BRPL_EOD!AB74</f>
        <v>11.87</v>
      </c>
      <c r="J74">
        <f>BYPL_EOD!AA74+BYPL_EOD!AB74</f>
        <v>6.5</v>
      </c>
      <c r="K74">
        <f>MES_EOD!AA74+MES_EOD!AB74</f>
        <v>0</v>
      </c>
      <c r="L74">
        <f>NDMC_EOD!AA74+NDMC_EOD!AB74</f>
        <v>1.49</v>
      </c>
      <c r="M74">
        <f>TPDDL_EOD!AA74+TPDDL_EOD!AB74</f>
        <v>8.48</v>
      </c>
      <c r="N74">
        <f t="shared" si="6"/>
        <v>28.339999999999996</v>
      </c>
      <c r="O74" s="112">
        <f t="shared" si="7"/>
        <v>0.26000000000000512</v>
      </c>
      <c r="P74">
        <v>11.978899082568809</v>
      </c>
      <c r="Q74">
        <v>6.5596330275229366</v>
      </c>
      <c r="R74">
        <v>0</v>
      </c>
      <c r="S74">
        <v>1.5036697247706425</v>
      </c>
      <c r="T74">
        <v>8.5577981651376174</v>
      </c>
      <c r="U74" s="114">
        <f t="shared" si="8"/>
        <v>28.6</v>
      </c>
      <c r="V74" s="112">
        <f t="shared" si="9"/>
        <v>0</v>
      </c>
      <c r="X74" s="117"/>
    </row>
    <row r="75" spans="1:24">
      <c r="A75" t="s">
        <v>117</v>
      </c>
      <c r="B75">
        <f>GT!B75</f>
        <v>42</v>
      </c>
      <c r="C75">
        <f>GT!C75</f>
        <v>30</v>
      </c>
      <c r="D75">
        <f>GT!M75</f>
        <v>-0.4</v>
      </c>
      <c r="E75">
        <f>GT!N75</f>
        <v>0</v>
      </c>
      <c r="F75">
        <f t="shared" si="10"/>
        <v>72</v>
      </c>
      <c r="G75">
        <f t="shared" si="11"/>
        <v>-0.4</v>
      </c>
      <c r="H75" s="112"/>
      <c r="I75">
        <f>BRPL_EOD!AA75+BRPL_EOD!AB75</f>
        <v>15.26</v>
      </c>
      <c r="J75">
        <f>BYPL_EOD!AA75+BYPL_EOD!AB75</f>
        <v>8.35</v>
      </c>
      <c r="K75">
        <f>MES_EOD!AA75+MES_EOD!AB75</f>
        <v>0</v>
      </c>
      <c r="L75">
        <f>NDMC_EOD!AA75+NDMC_EOD!AB75</f>
        <v>2.08</v>
      </c>
      <c r="M75">
        <f>TPDDL_EOD!AA75+TPDDL_EOD!AB75</f>
        <v>10.9</v>
      </c>
      <c r="N75">
        <f t="shared" si="6"/>
        <v>36.589999999999996</v>
      </c>
      <c r="O75" s="112">
        <f t="shared" si="7"/>
        <v>-36.989999999999995</v>
      </c>
      <c r="P75">
        <v>-0.16682153593878013</v>
      </c>
      <c r="Q75">
        <v>-9.1281770975674803E-2</v>
      </c>
      <c r="R75">
        <v>0</v>
      </c>
      <c r="S75">
        <v>-2.2738453129270031E-2</v>
      </c>
      <c r="T75">
        <v>-0.11915823995627228</v>
      </c>
      <c r="U75" s="114">
        <f t="shared" si="8"/>
        <v>-0.39999999999999725</v>
      </c>
      <c r="V75" s="112">
        <f t="shared" si="9"/>
        <v>-2.7755575615628914E-15</v>
      </c>
      <c r="X75" s="117"/>
    </row>
    <row r="76" spans="1:24">
      <c r="A76" t="s">
        <v>118</v>
      </c>
      <c r="B76">
        <f>GT!B76</f>
        <v>42</v>
      </c>
      <c r="C76">
        <f>GT!C76</f>
        <v>30</v>
      </c>
      <c r="D76">
        <f>GT!M76</f>
        <v>36.6</v>
      </c>
      <c r="E76">
        <f>GT!N76</f>
        <v>0</v>
      </c>
      <c r="F76">
        <f t="shared" si="10"/>
        <v>72</v>
      </c>
      <c r="G76">
        <f t="shared" si="11"/>
        <v>36.6</v>
      </c>
      <c r="H76" s="112"/>
      <c r="I76">
        <f>BRPL_EOD!AA76+BRPL_EOD!AB76</f>
        <v>15.26</v>
      </c>
      <c r="J76">
        <f>BYPL_EOD!AA76+BYPL_EOD!AB76</f>
        <v>8.35</v>
      </c>
      <c r="K76">
        <f>MES_EOD!AA76+MES_EOD!AB76</f>
        <v>0</v>
      </c>
      <c r="L76">
        <f>NDMC_EOD!AA76+NDMC_EOD!AB76</f>
        <v>2.08</v>
      </c>
      <c r="M76">
        <f>TPDDL_EOD!AA76+TPDDL_EOD!AB76</f>
        <v>10.9</v>
      </c>
      <c r="N76">
        <f t="shared" si="6"/>
        <v>36.589999999999996</v>
      </c>
      <c r="O76" s="112">
        <f t="shared" si="7"/>
        <v>1.0000000000005116E-2</v>
      </c>
      <c r="P76">
        <v>15.264170538398471</v>
      </c>
      <c r="Q76">
        <v>8.3522820442743928</v>
      </c>
      <c r="R76">
        <v>0</v>
      </c>
      <c r="S76">
        <v>2.080568461328232</v>
      </c>
      <c r="T76">
        <v>10.902978955998909</v>
      </c>
      <c r="U76" s="114">
        <f t="shared" si="8"/>
        <v>36.600000000000009</v>
      </c>
      <c r="V76" s="112">
        <f t="shared" si="9"/>
        <v>0</v>
      </c>
      <c r="X76" s="117"/>
    </row>
    <row r="77" spans="1:24">
      <c r="A77" t="s">
        <v>119</v>
      </c>
      <c r="B77">
        <f>GT!B77</f>
        <v>42</v>
      </c>
      <c r="C77">
        <f>GT!C77</f>
        <v>30</v>
      </c>
      <c r="D77">
        <f>GT!M77</f>
        <v>36.6</v>
      </c>
      <c r="E77">
        <f>GT!N77</f>
        <v>0</v>
      </c>
      <c r="F77">
        <f t="shared" si="10"/>
        <v>72</v>
      </c>
      <c r="G77">
        <f t="shared" si="11"/>
        <v>36.6</v>
      </c>
      <c r="H77" s="112"/>
      <c r="I77">
        <f>BRPL_EOD!AA77+BRPL_EOD!AB77</f>
        <v>15.26</v>
      </c>
      <c r="J77">
        <f>BYPL_EOD!AA77+BYPL_EOD!AB77</f>
        <v>8.35</v>
      </c>
      <c r="K77">
        <f>MES_EOD!AA77+MES_EOD!AB77</f>
        <v>0</v>
      </c>
      <c r="L77">
        <f>NDMC_EOD!AA77+NDMC_EOD!AB77</f>
        <v>2.08</v>
      </c>
      <c r="M77">
        <f>TPDDL_EOD!AA77+TPDDL_EOD!AB77</f>
        <v>10.9</v>
      </c>
      <c r="N77">
        <f t="shared" si="6"/>
        <v>36.589999999999996</v>
      </c>
      <c r="O77" s="112">
        <f t="shared" si="7"/>
        <v>1.0000000000005116E-2</v>
      </c>
      <c r="P77">
        <v>15.264170538398471</v>
      </c>
      <c r="Q77">
        <v>8.3522820442743928</v>
      </c>
      <c r="R77">
        <v>0</v>
      </c>
      <c r="S77">
        <v>2.080568461328232</v>
      </c>
      <c r="T77">
        <v>10.902978955998909</v>
      </c>
      <c r="U77" s="114">
        <f t="shared" si="8"/>
        <v>36.600000000000009</v>
      </c>
      <c r="V77" s="112">
        <f t="shared" si="9"/>
        <v>0</v>
      </c>
      <c r="X77" s="117"/>
    </row>
    <row r="78" spans="1:24">
      <c r="A78" t="s">
        <v>120</v>
      </c>
      <c r="B78">
        <f>GT!B78</f>
        <v>42</v>
      </c>
      <c r="C78">
        <f>GT!C78</f>
        <v>30</v>
      </c>
      <c r="D78">
        <f>GT!M78</f>
        <v>36.6</v>
      </c>
      <c r="E78">
        <f>GT!N78</f>
        <v>0</v>
      </c>
      <c r="F78">
        <f t="shared" si="10"/>
        <v>72</v>
      </c>
      <c r="G78">
        <f t="shared" si="11"/>
        <v>36.6</v>
      </c>
      <c r="H78" s="112"/>
      <c r="I78">
        <f>BRPL_EOD!AA78+BRPL_EOD!AB78</f>
        <v>15.26</v>
      </c>
      <c r="J78">
        <f>BYPL_EOD!AA78+BYPL_EOD!AB78</f>
        <v>8.35</v>
      </c>
      <c r="K78">
        <f>MES_EOD!AA78+MES_EOD!AB78</f>
        <v>0</v>
      </c>
      <c r="L78">
        <f>NDMC_EOD!AA78+NDMC_EOD!AB78</f>
        <v>2.08</v>
      </c>
      <c r="M78">
        <f>TPDDL_EOD!AA78+TPDDL_EOD!AB78</f>
        <v>10.9</v>
      </c>
      <c r="N78">
        <f t="shared" si="6"/>
        <v>36.589999999999996</v>
      </c>
      <c r="O78" s="112">
        <f t="shared" si="7"/>
        <v>1.0000000000005116E-2</v>
      </c>
      <c r="P78">
        <v>15.264170538398471</v>
      </c>
      <c r="Q78">
        <v>8.3522820442743928</v>
      </c>
      <c r="R78">
        <v>0</v>
      </c>
      <c r="S78">
        <v>2.080568461328232</v>
      </c>
      <c r="T78">
        <v>10.902978955998909</v>
      </c>
      <c r="U78" s="114">
        <f t="shared" si="8"/>
        <v>36.600000000000009</v>
      </c>
      <c r="V78" s="112">
        <f t="shared" si="9"/>
        <v>0</v>
      </c>
      <c r="X78" s="117"/>
    </row>
    <row r="79" spans="1:24">
      <c r="A79" t="s">
        <v>121</v>
      </c>
      <c r="B79">
        <f>GT!B79</f>
        <v>42</v>
      </c>
      <c r="C79">
        <f>GT!C79</f>
        <v>30</v>
      </c>
      <c r="D79">
        <f>GT!M79</f>
        <v>37.6</v>
      </c>
      <c r="E79">
        <f>GT!N79</f>
        <v>0</v>
      </c>
      <c r="F79">
        <f t="shared" si="10"/>
        <v>72</v>
      </c>
      <c r="G79">
        <f t="shared" si="11"/>
        <v>37.6</v>
      </c>
      <c r="H79" s="112"/>
      <c r="I79">
        <f>BRPL_EOD!AA79+BRPL_EOD!AB79</f>
        <v>15.69</v>
      </c>
      <c r="J79">
        <f>BYPL_EOD!AA79+BYPL_EOD!AB79</f>
        <v>8.59</v>
      </c>
      <c r="K79">
        <f>MES_EOD!AA79+MES_EOD!AB79</f>
        <v>0</v>
      </c>
      <c r="L79">
        <f>NDMC_EOD!AA79+NDMC_EOD!AB79</f>
        <v>2.08</v>
      </c>
      <c r="M79">
        <f>TPDDL_EOD!AA79+TPDDL_EOD!AB79</f>
        <v>11.21</v>
      </c>
      <c r="N79">
        <f t="shared" si="6"/>
        <v>37.57</v>
      </c>
      <c r="O79" s="112">
        <f t="shared" si="7"/>
        <v>3.0000000000001137E-2</v>
      </c>
      <c r="P79">
        <v>15.702528613255257</v>
      </c>
      <c r="Q79">
        <v>8.5968591961671539</v>
      </c>
      <c r="R79">
        <v>0</v>
      </c>
      <c r="S79">
        <v>2.0816608996539792</v>
      </c>
      <c r="T79">
        <v>11.218951290923611</v>
      </c>
      <c r="U79" s="114">
        <f t="shared" si="8"/>
        <v>37.6</v>
      </c>
      <c r="V79" s="112">
        <f t="shared" si="9"/>
        <v>0</v>
      </c>
      <c r="X79" s="117"/>
    </row>
    <row r="80" spans="1:24">
      <c r="A80" t="s">
        <v>122</v>
      </c>
      <c r="B80">
        <f>GT!B80</f>
        <v>42</v>
      </c>
      <c r="C80">
        <f>GT!C80</f>
        <v>30</v>
      </c>
      <c r="D80">
        <f>GT!M80</f>
        <v>37.6</v>
      </c>
      <c r="E80">
        <f>GT!N80</f>
        <v>0</v>
      </c>
      <c r="F80">
        <f t="shared" si="10"/>
        <v>72</v>
      </c>
      <c r="G80">
        <f t="shared" si="11"/>
        <v>37.6</v>
      </c>
      <c r="H80" s="112"/>
      <c r="I80">
        <f>BRPL_EOD!AA80+BRPL_EOD!AB80</f>
        <v>15.69</v>
      </c>
      <c r="J80">
        <f>BYPL_EOD!AA80+BYPL_EOD!AB80</f>
        <v>8.59</v>
      </c>
      <c r="K80">
        <f>MES_EOD!AA80+MES_EOD!AB80</f>
        <v>0</v>
      </c>
      <c r="L80">
        <f>NDMC_EOD!AA80+NDMC_EOD!AB80</f>
        <v>2.08</v>
      </c>
      <c r="M80">
        <f>TPDDL_EOD!AA80+TPDDL_EOD!AB80</f>
        <v>11.21</v>
      </c>
      <c r="N80">
        <f t="shared" si="6"/>
        <v>37.57</v>
      </c>
      <c r="O80" s="112">
        <f t="shared" si="7"/>
        <v>3.0000000000001137E-2</v>
      </c>
      <c r="P80">
        <v>15.702528613255257</v>
      </c>
      <c r="Q80">
        <v>8.5968591961671539</v>
      </c>
      <c r="R80">
        <v>0</v>
      </c>
      <c r="S80">
        <v>2.0816608996539792</v>
      </c>
      <c r="T80">
        <v>11.218951290923611</v>
      </c>
      <c r="U80" s="114">
        <f t="shared" si="8"/>
        <v>37.6</v>
      </c>
      <c r="V80" s="112">
        <f t="shared" si="9"/>
        <v>0</v>
      </c>
      <c r="X80" s="117"/>
    </row>
    <row r="81" spans="1:24">
      <c r="A81" t="s">
        <v>123</v>
      </c>
      <c r="B81">
        <f>GT!B81</f>
        <v>42</v>
      </c>
      <c r="C81">
        <f>GT!C81</f>
        <v>30</v>
      </c>
      <c r="D81">
        <f>GT!M81</f>
        <v>35.6</v>
      </c>
      <c r="E81">
        <f>GT!N81</f>
        <v>0</v>
      </c>
      <c r="F81">
        <f t="shared" si="10"/>
        <v>72</v>
      </c>
      <c r="G81">
        <f t="shared" si="11"/>
        <v>35.6</v>
      </c>
      <c r="H81" s="112"/>
      <c r="I81">
        <f>BRPL_EOD!AA81+BRPL_EOD!AB81</f>
        <v>14.82</v>
      </c>
      <c r="J81">
        <f>BYPL_EOD!AA81+BYPL_EOD!AB81</f>
        <v>8.1199999999999992</v>
      </c>
      <c r="K81">
        <f>MES_EOD!AA81+MES_EOD!AB81</f>
        <v>0</v>
      </c>
      <c r="L81">
        <f>NDMC_EOD!AA81+NDMC_EOD!AB81</f>
        <v>2.08</v>
      </c>
      <c r="M81">
        <f>TPDDL_EOD!AA81+TPDDL_EOD!AB81</f>
        <v>10.59</v>
      </c>
      <c r="N81">
        <f t="shared" si="6"/>
        <v>35.61</v>
      </c>
      <c r="O81" s="112">
        <f t="shared" si="7"/>
        <v>-9.9999999999980105E-3</v>
      </c>
      <c r="P81">
        <v>14.815838247683237</v>
      </c>
      <c r="Q81">
        <v>8.1177197416456046</v>
      </c>
      <c r="R81">
        <v>0</v>
      </c>
      <c r="S81">
        <v>2.0794158944116825</v>
      </c>
      <c r="T81">
        <v>10.587026116259478</v>
      </c>
      <c r="U81" s="114">
        <f t="shared" si="8"/>
        <v>35.6</v>
      </c>
      <c r="V81" s="112">
        <f t="shared" si="9"/>
        <v>0</v>
      </c>
      <c r="X81" s="117"/>
    </row>
    <row r="82" spans="1:24">
      <c r="A82" t="s">
        <v>124</v>
      </c>
      <c r="B82">
        <f>GT!B82</f>
        <v>42</v>
      </c>
      <c r="C82">
        <f>GT!C82</f>
        <v>30</v>
      </c>
      <c r="D82">
        <f>GT!M82</f>
        <v>35.6</v>
      </c>
      <c r="E82">
        <f>GT!N82</f>
        <v>0</v>
      </c>
      <c r="F82">
        <f t="shared" si="10"/>
        <v>72</v>
      </c>
      <c r="G82">
        <f t="shared" si="11"/>
        <v>35.6</v>
      </c>
      <c r="H82" s="112"/>
      <c r="I82">
        <f>BRPL_EOD!AA82+BRPL_EOD!AB82</f>
        <v>14.82</v>
      </c>
      <c r="J82">
        <f>BYPL_EOD!AA82+BYPL_EOD!AB82</f>
        <v>8.1199999999999992</v>
      </c>
      <c r="K82">
        <f>MES_EOD!AA82+MES_EOD!AB82</f>
        <v>0</v>
      </c>
      <c r="L82">
        <f>NDMC_EOD!AA82+NDMC_EOD!AB82</f>
        <v>2.08</v>
      </c>
      <c r="M82">
        <f>TPDDL_EOD!AA82+TPDDL_EOD!AB82</f>
        <v>10.59</v>
      </c>
      <c r="N82">
        <f t="shared" si="6"/>
        <v>35.61</v>
      </c>
      <c r="O82" s="112">
        <f t="shared" si="7"/>
        <v>-9.9999999999980105E-3</v>
      </c>
      <c r="P82">
        <v>14.815838247683237</v>
      </c>
      <c r="Q82">
        <v>8.1177197416456046</v>
      </c>
      <c r="R82">
        <v>0</v>
      </c>
      <c r="S82">
        <v>2.0794158944116825</v>
      </c>
      <c r="T82">
        <v>10.587026116259478</v>
      </c>
      <c r="U82" s="114">
        <f t="shared" si="8"/>
        <v>35.6</v>
      </c>
      <c r="V82" s="112">
        <f t="shared" si="9"/>
        <v>0</v>
      </c>
      <c r="X82" s="117"/>
    </row>
    <row r="83" spans="1:24">
      <c r="A83" t="s">
        <v>125</v>
      </c>
      <c r="B83">
        <f>GT!B83</f>
        <v>42</v>
      </c>
      <c r="C83">
        <f>GT!C83</f>
        <v>30</v>
      </c>
      <c r="D83">
        <f>GT!M83</f>
        <v>35.6</v>
      </c>
      <c r="E83">
        <f>GT!N83</f>
        <v>0</v>
      </c>
      <c r="F83">
        <f t="shared" si="10"/>
        <v>72</v>
      </c>
      <c r="G83">
        <f t="shared" si="11"/>
        <v>35.6</v>
      </c>
      <c r="H83" s="112"/>
      <c r="I83">
        <f>BRPL_EOD!AA83+BRPL_EOD!AB83</f>
        <v>14.82</v>
      </c>
      <c r="J83">
        <f>BYPL_EOD!AA83+BYPL_EOD!AB83</f>
        <v>8.1199999999999992</v>
      </c>
      <c r="K83">
        <f>MES_EOD!AA83+MES_EOD!AB83</f>
        <v>0</v>
      </c>
      <c r="L83">
        <f>NDMC_EOD!AA83+NDMC_EOD!AB83</f>
        <v>2.08</v>
      </c>
      <c r="M83">
        <f>TPDDL_EOD!AA83+TPDDL_EOD!AB83</f>
        <v>10.59</v>
      </c>
      <c r="N83">
        <f t="shared" si="6"/>
        <v>35.61</v>
      </c>
      <c r="O83" s="112">
        <f t="shared" si="7"/>
        <v>-9.9999999999980105E-3</v>
      </c>
      <c r="P83">
        <v>14.815838247683237</v>
      </c>
      <c r="Q83">
        <v>8.1177197416456046</v>
      </c>
      <c r="R83">
        <v>0</v>
      </c>
      <c r="S83">
        <v>2.0794158944116825</v>
      </c>
      <c r="T83">
        <v>10.587026116259478</v>
      </c>
      <c r="U83" s="114">
        <f t="shared" si="8"/>
        <v>35.6</v>
      </c>
      <c r="V83" s="112">
        <f t="shared" si="9"/>
        <v>0</v>
      </c>
      <c r="X83" s="117"/>
    </row>
    <row r="84" spans="1:24">
      <c r="A84" t="s">
        <v>126</v>
      </c>
      <c r="B84">
        <f>GT!B84</f>
        <v>42</v>
      </c>
      <c r="C84">
        <f>GT!C84</f>
        <v>30</v>
      </c>
      <c r="D84">
        <f>GT!M84</f>
        <v>35.6</v>
      </c>
      <c r="E84">
        <f>GT!N84</f>
        <v>0</v>
      </c>
      <c r="F84">
        <f t="shared" si="10"/>
        <v>72</v>
      </c>
      <c r="G84">
        <f t="shared" si="11"/>
        <v>35.6</v>
      </c>
      <c r="H84" s="112"/>
      <c r="I84">
        <f>BRPL_EOD!AA84+BRPL_EOD!AB84</f>
        <v>14.82</v>
      </c>
      <c r="J84">
        <f>BYPL_EOD!AA84+BYPL_EOD!AB84</f>
        <v>8.1199999999999992</v>
      </c>
      <c r="K84">
        <f>MES_EOD!AA84+MES_EOD!AB84</f>
        <v>0</v>
      </c>
      <c r="L84">
        <f>NDMC_EOD!AA84+NDMC_EOD!AB84</f>
        <v>2.08</v>
      </c>
      <c r="M84">
        <f>TPDDL_EOD!AA84+TPDDL_EOD!AB84</f>
        <v>10.59</v>
      </c>
      <c r="N84">
        <f t="shared" si="6"/>
        <v>35.61</v>
      </c>
      <c r="O84" s="112">
        <f t="shared" si="7"/>
        <v>-9.9999999999980105E-3</v>
      </c>
      <c r="P84">
        <v>14.815838247683237</v>
      </c>
      <c r="Q84">
        <v>8.1177197416456046</v>
      </c>
      <c r="R84">
        <v>0</v>
      </c>
      <c r="S84">
        <v>2.0794158944116825</v>
      </c>
      <c r="T84">
        <v>10.587026116259478</v>
      </c>
      <c r="U84" s="114">
        <f t="shared" si="8"/>
        <v>35.6</v>
      </c>
      <c r="V84" s="112">
        <f t="shared" si="9"/>
        <v>0</v>
      </c>
      <c r="X84" s="117"/>
    </row>
    <row r="85" spans="1:24">
      <c r="A85" t="s">
        <v>127</v>
      </c>
      <c r="B85">
        <f>GT!B85</f>
        <v>42</v>
      </c>
      <c r="C85">
        <f>GT!C85</f>
        <v>30</v>
      </c>
      <c r="D85">
        <f>GT!M85</f>
        <v>35.6</v>
      </c>
      <c r="E85">
        <f>GT!N85</f>
        <v>0</v>
      </c>
      <c r="F85">
        <f t="shared" si="10"/>
        <v>72</v>
      </c>
      <c r="G85">
        <f t="shared" si="11"/>
        <v>35.6</v>
      </c>
      <c r="H85" s="112"/>
      <c r="I85">
        <f>BRPL_EOD!AA85+BRPL_EOD!AB85</f>
        <v>14.82</v>
      </c>
      <c r="J85">
        <f>BYPL_EOD!AA85+BYPL_EOD!AB85</f>
        <v>8.1199999999999992</v>
      </c>
      <c r="K85">
        <f>MES_EOD!AA85+MES_EOD!AB85</f>
        <v>0</v>
      </c>
      <c r="L85">
        <f>NDMC_EOD!AA85+NDMC_EOD!AB85</f>
        <v>2.08</v>
      </c>
      <c r="M85">
        <f>TPDDL_EOD!AA85+TPDDL_EOD!AB85</f>
        <v>10.59</v>
      </c>
      <c r="N85">
        <f t="shared" si="6"/>
        <v>35.61</v>
      </c>
      <c r="O85" s="112">
        <f t="shared" si="7"/>
        <v>-9.9999999999980105E-3</v>
      </c>
      <c r="P85">
        <v>14.815838247683237</v>
      </c>
      <c r="Q85">
        <v>8.1177197416456046</v>
      </c>
      <c r="R85">
        <v>0</v>
      </c>
      <c r="S85">
        <v>2.0794158944116825</v>
      </c>
      <c r="T85">
        <v>10.587026116259478</v>
      </c>
      <c r="U85" s="114">
        <f t="shared" si="8"/>
        <v>35.6</v>
      </c>
      <c r="V85" s="112">
        <f t="shared" si="9"/>
        <v>0</v>
      </c>
      <c r="X85" s="117"/>
    </row>
    <row r="86" spans="1:24">
      <c r="A86" t="s">
        <v>128</v>
      </c>
      <c r="B86">
        <f>GT!B86</f>
        <v>42</v>
      </c>
      <c r="C86">
        <f>GT!C86</f>
        <v>30</v>
      </c>
      <c r="D86">
        <f>GT!M86</f>
        <v>35.6</v>
      </c>
      <c r="E86">
        <f>GT!N86</f>
        <v>0</v>
      </c>
      <c r="F86">
        <f t="shared" si="10"/>
        <v>72</v>
      </c>
      <c r="G86">
        <f t="shared" si="11"/>
        <v>35.6</v>
      </c>
      <c r="H86" s="112"/>
      <c r="I86">
        <f>BRPL_EOD!AA86+BRPL_EOD!AB86</f>
        <v>14.82</v>
      </c>
      <c r="J86">
        <f>BYPL_EOD!AA86+BYPL_EOD!AB86</f>
        <v>8.1199999999999992</v>
      </c>
      <c r="K86">
        <f>MES_EOD!AA86+MES_EOD!AB86</f>
        <v>0</v>
      </c>
      <c r="L86">
        <f>NDMC_EOD!AA86+NDMC_EOD!AB86</f>
        <v>2.08</v>
      </c>
      <c r="M86">
        <f>TPDDL_EOD!AA86+TPDDL_EOD!AB86</f>
        <v>10.59</v>
      </c>
      <c r="N86">
        <f t="shared" si="6"/>
        <v>35.61</v>
      </c>
      <c r="O86" s="112">
        <f t="shared" si="7"/>
        <v>-9.9999999999980105E-3</v>
      </c>
      <c r="P86">
        <v>14.815838247683237</v>
      </c>
      <c r="Q86">
        <v>8.1177197416456046</v>
      </c>
      <c r="R86">
        <v>0</v>
      </c>
      <c r="S86">
        <v>2.0794158944116825</v>
      </c>
      <c r="T86">
        <v>10.587026116259478</v>
      </c>
      <c r="U86" s="114">
        <f t="shared" si="8"/>
        <v>35.6</v>
      </c>
      <c r="V86" s="112">
        <f t="shared" si="9"/>
        <v>0</v>
      </c>
      <c r="X86" s="117"/>
    </row>
    <row r="87" spans="1:24">
      <c r="A87" t="s">
        <v>129</v>
      </c>
      <c r="B87">
        <f>GT!B87</f>
        <v>42</v>
      </c>
      <c r="C87">
        <f>GT!C87</f>
        <v>30</v>
      </c>
      <c r="D87">
        <f>GT!M87</f>
        <v>35.6</v>
      </c>
      <c r="E87">
        <f>GT!N87</f>
        <v>0</v>
      </c>
      <c r="F87">
        <f t="shared" si="10"/>
        <v>72</v>
      </c>
      <c r="G87">
        <f t="shared" si="11"/>
        <v>35.6</v>
      </c>
      <c r="H87" s="112"/>
      <c r="I87">
        <f>BRPL_EOD!AA87+BRPL_EOD!AB87</f>
        <v>14.82</v>
      </c>
      <c r="J87">
        <f>BYPL_EOD!AA87+BYPL_EOD!AB87</f>
        <v>8.1199999999999992</v>
      </c>
      <c r="K87">
        <f>MES_EOD!AA87+MES_EOD!AB87</f>
        <v>0</v>
      </c>
      <c r="L87">
        <f>NDMC_EOD!AA87+NDMC_EOD!AB87</f>
        <v>2.08</v>
      </c>
      <c r="M87">
        <f>TPDDL_EOD!AA87+TPDDL_EOD!AB87</f>
        <v>10.59</v>
      </c>
      <c r="N87">
        <f t="shared" si="6"/>
        <v>35.61</v>
      </c>
      <c r="O87" s="112">
        <f t="shared" si="7"/>
        <v>-9.9999999999980105E-3</v>
      </c>
      <c r="P87">
        <v>14.815838247683237</v>
      </c>
      <c r="Q87">
        <v>8.1177197416456046</v>
      </c>
      <c r="R87">
        <v>0</v>
      </c>
      <c r="S87">
        <v>2.0794158944116825</v>
      </c>
      <c r="T87">
        <v>10.587026116259478</v>
      </c>
      <c r="U87" s="114">
        <f t="shared" si="8"/>
        <v>35.6</v>
      </c>
      <c r="V87" s="112">
        <f t="shared" si="9"/>
        <v>0</v>
      </c>
      <c r="X87" s="117"/>
    </row>
    <row r="88" spans="1:24">
      <c r="A88" t="s">
        <v>130</v>
      </c>
      <c r="B88">
        <f>GT!B88</f>
        <v>42</v>
      </c>
      <c r="C88">
        <f>GT!C88</f>
        <v>30</v>
      </c>
      <c r="D88">
        <f>GT!M88</f>
        <v>35.6</v>
      </c>
      <c r="E88">
        <f>GT!N88</f>
        <v>0</v>
      </c>
      <c r="F88">
        <f t="shared" si="10"/>
        <v>72</v>
      </c>
      <c r="G88">
        <f t="shared" si="11"/>
        <v>35.6</v>
      </c>
      <c r="H88" s="112"/>
      <c r="I88">
        <f>BRPL_EOD!AA88+BRPL_EOD!AB88</f>
        <v>14.82</v>
      </c>
      <c r="J88">
        <f>BYPL_EOD!AA88+BYPL_EOD!AB88</f>
        <v>8.1199999999999992</v>
      </c>
      <c r="K88">
        <f>MES_EOD!AA88+MES_EOD!AB88</f>
        <v>0</v>
      </c>
      <c r="L88">
        <f>NDMC_EOD!AA88+NDMC_EOD!AB88</f>
        <v>2.08</v>
      </c>
      <c r="M88">
        <f>TPDDL_EOD!AA88+TPDDL_EOD!AB88</f>
        <v>10.59</v>
      </c>
      <c r="N88">
        <f t="shared" si="6"/>
        <v>35.61</v>
      </c>
      <c r="O88" s="112">
        <f t="shared" si="7"/>
        <v>-9.9999999999980105E-3</v>
      </c>
      <c r="P88">
        <v>14.815838247683237</v>
      </c>
      <c r="Q88">
        <v>8.1177197416456046</v>
      </c>
      <c r="R88">
        <v>0</v>
      </c>
      <c r="S88">
        <v>2.0794158944116825</v>
      </c>
      <c r="T88">
        <v>10.587026116259478</v>
      </c>
      <c r="U88" s="114">
        <f t="shared" si="8"/>
        <v>35.6</v>
      </c>
      <c r="V88" s="112">
        <f t="shared" si="9"/>
        <v>0</v>
      </c>
      <c r="X88" s="117"/>
    </row>
    <row r="89" spans="1:24">
      <c r="A89" t="s">
        <v>131</v>
      </c>
      <c r="B89">
        <f>GT!B89</f>
        <v>42</v>
      </c>
      <c r="C89">
        <f>GT!C89</f>
        <v>30</v>
      </c>
      <c r="D89">
        <f>GT!M89</f>
        <v>35.6</v>
      </c>
      <c r="E89">
        <f>GT!N89</f>
        <v>0</v>
      </c>
      <c r="F89">
        <f t="shared" si="10"/>
        <v>72</v>
      </c>
      <c r="G89">
        <f t="shared" si="11"/>
        <v>35.6</v>
      </c>
      <c r="H89" s="112"/>
      <c r="I89">
        <f>BRPL_EOD!AA89+BRPL_EOD!AB89</f>
        <v>14.82</v>
      </c>
      <c r="J89">
        <f>BYPL_EOD!AA89+BYPL_EOD!AB89</f>
        <v>8.1199999999999992</v>
      </c>
      <c r="K89">
        <f>MES_EOD!AA89+MES_EOD!AB89</f>
        <v>0</v>
      </c>
      <c r="L89">
        <f>NDMC_EOD!AA89+NDMC_EOD!AB89</f>
        <v>2.08</v>
      </c>
      <c r="M89">
        <f>TPDDL_EOD!AA89+TPDDL_EOD!AB89</f>
        <v>10.59</v>
      </c>
      <c r="N89">
        <f t="shared" si="6"/>
        <v>35.61</v>
      </c>
      <c r="O89" s="112">
        <f t="shared" si="7"/>
        <v>-9.9999999999980105E-3</v>
      </c>
      <c r="P89">
        <v>14.815838247683237</v>
      </c>
      <c r="Q89">
        <v>8.1177197416456046</v>
      </c>
      <c r="R89">
        <v>0</v>
      </c>
      <c r="S89">
        <v>2.0794158944116825</v>
      </c>
      <c r="T89">
        <v>10.587026116259478</v>
      </c>
      <c r="U89" s="114">
        <f t="shared" si="8"/>
        <v>35.6</v>
      </c>
      <c r="V89" s="112">
        <f t="shared" si="9"/>
        <v>0</v>
      </c>
      <c r="X89" s="117"/>
    </row>
    <row r="90" spans="1:24">
      <c r="A90" t="s">
        <v>132</v>
      </c>
      <c r="B90">
        <f>GT!B90</f>
        <v>42</v>
      </c>
      <c r="C90">
        <f>GT!C90</f>
        <v>30</v>
      </c>
      <c r="D90">
        <f>GT!M90</f>
        <v>35.6</v>
      </c>
      <c r="E90">
        <f>GT!N90</f>
        <v>0</v>
      </c>
      <c r="F90">
        <f t="shared" si="10"/>
        <v>72</v>
      </c>
      <c r="G90">
        <f t="shared" si="11"/>
        <v>35.6</v>
      </c>
      <c r="H90" s="112"/>
      <c r="I90">
        <f>BRPL_EOD!AA90+BRPL_EOD!AB90</f>
        <v>14.82</v>
      </c>
      <c r="J90">
        <f>BYPL_EOD!AA90+BYPL_EOD!AB90</f>
        <v>8.1199999999999992</v>
      </c>
      <c r="K90">
        <f>MES_EOD!AA90+MES_EOD!AB90</f>
        <v>0</v>
      </c>
      <c r="L90">
        <f>NDMC_EOD!AA90+NDMC_EOD!AB90</f>
        <v>2.08</v>
      </c>
      <c r="M90">
        <f>TPDDL_EOD!AA90+TPDDL_EOD!AB90</f>
        <v>10.59</v>
      </c>
      <c r="N90">
        <f t="shared" si="6"/>
        <v>35.61</v>
      </c>
      <c r="O90" s="112">
        <f t="shared" si="7"/>
        <v>-9.9999999999980105E-3</v>
      </c>
      <c r="P90">
        <v>14.815838247683237</v>
      </c>
      <c r="Q90">
        <v>8.1177197416456046</v>
      </c>
      <c r="R90">
        <v>0</v>
      </c>
      <c r="S90">
        <v>2.0794158944116825</v>
      </c>
      <c r="T90">
        <v>10.587026116259478</v>
      </c>
      <c r="U90" s="114">
        <f t="shared" si="8"/>
        <v>35.6</v>
      </c>
      <c r="V90" s="112">
        <f t="shared" si="9"/>
        <v>0</v>
      </c>
      <c r="X90" s="117"/>
    </row>
    <row r="91" spans="1:24">
      <c r="A91" t="s">
        <v>133</v>
      </c>
      <c r="B91">
        <f>GT!B91</f>
        <v>42</v>
      </c>
      <c r="C91">
        <f>GT!C91</f>
        <v>30</v>
      </c>
      <c r="D91">
        <f>GT!M91</f>
        <v>35.6</v>
      </c>
      <c r="E91">
        <f>GT!N91</f>
        <v>0</v>
      </c>
      <c r="F91">
        <f t="shared" si="10"/>
        <v>72</v>
      </c>
      <c r="G91">
        <f t="shared" si="11"/>
        <v>35.6</v>
      </c>
      <c r="H91" s="112"/>
      <c r="I91">
        <f>BRPL_EOD!AA91+BRPL_EOD!AB91</f>
        <v>14.82</v>
      </c>
      <c r="J91">
        <f>BYPL_EOD!AA91+BYPL_EOD!AB91</f>
        <v>8.1199999999999992</v>
      </c>
      <c r="K91">
        <f>MES_EOD!AA91+MES_EOD!AB91</f>
        <v>0</v>
      </c>
      <c r="L91">
        <f>NDMC_EOD!AA91+NDMC_EOD!AB91</f>
        <v>2.08</v>
      </c>
      <c r="M91">
        <f>TPDDL_EOD!AA91+TPDDL_EOD!AB91</f>
        <v>10.59</v>
      </c>
      <c r="N91">
        <f t="shared" si="6"/>
        <v>35.61</v>
      </c>
      <c r="O91" s="112">
        <f t="shared" si="7"/>
        <v>-9.9999999999980105E-3</v>
      </c>
      <c r="P91">
        <v>14.815838247683237</v>
      </c>
      <c r="Q91">
        <v>8.1177197416456046</v>
      </c>
      <c r="R91">
        <v>0</v>
      </c>
      <c r="S91">
        <v>2.0794158944116825</v>
      </c>
      <c r="T91">
        <v>10.587026116259478</v>
      </c>
      <c r="U91" s="114">
        <f t="shared" si="8"/>
        <v>35.6</v>
      </c>
      <c r="V91" s="112">
        <f t="shared" si="9"/>
        <v>0</v>
      </c>
      <c r="X91" s="117"/>
    </row>
    <row r="92" spans="1:24">
      <c r="A92" t="s">
        <v>134</v>
      </c>
      <c r="B92">
        <f>GT!B92</f>
        <v>42</v>
      </c>
      <c r="C92">
        <f>GT!C92</f>
        <v>30</v>
      </c>
      <c r="D92">
        <f>GT!M92</f>
        <v>35.6</v>
      </c>
      <c r="E92">
        <f>GT!N92</f>
        <v>0</v>
      </c>
      <c r="F92">
        <f t="shared" si="10"/>
        <v>72</v>
      </c>
      <c r="G92">
        <f t="shared" si="11"/>
        <v>35.6</v>
      </c>
      <c r="H92" s="112"/>
      <c r="I92">
        <f>BRPL_EOD!AA92+BRPL_EOD!AB92</f>
        <v>14.82</v>
      </c>
      <c r="J92">
        <f>BYPL_EOD!AA92+BYPL_EOD!AB92</f>
        <v>8.1199999999999992</v>
      </c>
      <c r="K92">
        <f>MES_EOD!AA92+MES_EOD!AB92</f>
        <v>0</v>
      </c>
      <c r="L92">
        <f>NDMC_EOD!AA92+NDMC_EOD!AB92</f>
        <v>2.08</v>
      </c>
      <c r="M92">
        <f>TPDDL_EOD!AA92+TPDDL_EOD!AB92</f>
        <v>10.59</v>
      </c>
      <c r="N92">
        <f t="shared" si="6"/>
        <v>35.61</v>
      </c>
      <c r="O92" s="112">
        <f t="shared" si="7"/>
        <v>-9.9999999999980105E-3</v>
      </c>
      <c r="P92">
        <v>14.815838247683237</v>
      </c>
      <c r="Q92">
        <v>8.1177197416456046</v>
      </c>
      <c r="R92">
        <v>0</v>
      </c>
      <c r="S92">
        <v>2.0794158944116825</v>
      </c>
      <c r="T92">
        <v>10.587026116259478</v>
      </c>
      <c r="U92" s="114">
        <f t="shared" si="8"/>
        <v>35.6</v>
      </c>
      <c r="V92" s="112">
        <f t="shared" si="9"/>
        <v>0</v>
      </c>
      <c r="X92" s="117"/>
    </row>
    <row r="93" spans="1:24">
      <c r="A93" t="s">
        <v>135</v>
      </c>
      <c r="B93">
        <f>GT!B93</f>
        <v>42</v>
      </c>
      <c r="C93">
        <f>GT!C93</f>
        <v>30</v>
      </c>
      <c r="D93">
        <f>GT!M93</f>
        <v>35.6</v>
      </c>
      <c r="E93">
        <f>GT!N93</f>
        <v>0</v>
      </c>
      <c r="F93">
        <f t="shared" si="10"/>
        <v>72</v>
      </c>
      <c r="G93">
        <f t="shared" si="11"/>
        <v>35.6</v>
      </c>
      <c r="H93" s="112"/>
      <c r="I93">
        <f>BRPL_EOD!AA93+BRPL_EOD!AB93</f>
        <v>14.82</v>
      </c>
      <c r="J93">
        <f>BYPL_EOD!AA93+BYPL_EOD!AB93</f>
        <v>8.1199999999999992</v>
      </c>
      <c r="K93">
        <f>MES_EOD!AA93+MES_EOD!AB93</f>
        <v>0</v>
      </c>
      <c r="L93">
        <f>NDMC_EOD!AA93+NDMC_EOD!AB93</f>
        <v>2.08</v>
      </c>
      <c r="M93">
        <f>TPDDL_EOD!AA93+TPDDL_EOD!AB93</f>
        <v>10.59</v>
      </c>
      <c r="N93">
        <f t="shared" si="6"/>
        <v>35.61</v>
      </c>
      <c r="O93" s="112">
        <f t="shared" si="7"/>
        <v>-9.9999999999980105E-3</v>
      </c>
      <c r="P93">
        <v>14.815838247683237</v>
      </c>
      <c r="Q93">
        <v>8.1177197416456046</v>
      </c>
      <c r="R93">
        <v>0</v>
      </c>
      <c r="S93">
        <v>2.0794158944116825</v>
      </c>
      <c r="T93">
        <v>10.587026116259478</v>
      </c>
      <c r="U93" s="114">
        <f t="shared" si="8"/>
        <v>35.6</v>
      </c>
      <c r="V93" s="112">
        <f t="shared" si="9"/>
        <v>0</v>
      </c>
      <c r="X93" s="117"/>
    </row>
    <row r="94" spans="1:24">
      <c r="A94" t="s">
        <v>136</v>
      </c>
      <c r="B94">
        <f>GT!B94</f>
        <v>42</v>
      </c>
      <c r="C94">
        <f>GT!C94</f>
        <v>30</v>
      </c>
      <c r="D94">
        <f>GT!M94</f>
        <v>35.6</v>
      </c>
      <c r="E94">
        <f>GT!N94</f>
        <v>0</v>
      </c>
      <c r="F94">
        <f t="shared" si="10"/>
        <v>72</v>
      </c>
      <c r="G94">
        <f t="shared" si="11"/>
        <v>35.6</v>
      </c>
      <c r="H94" s="112"/>
      <c r="I94">
        <f>BRPL_EOD!AA94+BRPL_EOD!AB94</f>
        <v>14.82</v>
      </c>
      <c r="J94">
        <f>BYPL_EOD!AA94+BYPL_EOD!AB94</f>
        <v>8.1199999999999992</v>
      </c>
      <c r="K94">
        <f>MES_EOD!AA94+MES_EOD!AB94</f>
        <v>0</v>
      </c>
      <c r="L94">
        <f>NDMC_EOD!AA94+NDMC_EOD!AB94</f>
        <v>2.08</v>
      </c>
      <c r="M94">
        <f>TPDDL_EOD!AA94+TPDDL_EOD!AB94</f>
        <v>10.59</v>
      </c>
      <c r="N94">
        <f t="shared" si="6"/>
        <v>35.61</v>
      </c>
      <c r="O94" s="112">
        <f t="shared" si="7"/>
        <v>-9.9999999999980105E-3</v>
      </c>
      <c r="P94">
        <v>14.815838247683237</v>
      </c>
      <c r="Q94">
        <v>8.1177197416456046</v>
      </c>
      <c r="R94">
        <v>0</v>
      </c>
      <c r="S94">
        <v>2.0794158944116825</v>
      </c>
      <c r="T94">
        <v>10.587026116259478</v>
      </c>
      <c r="U94" s="114">
        <f t="shared" si="8"/>
        <v>35.6</v>
      </c>
      <c r="V94" s="112">
        <f t="shared" si="9"/>
        <v>0</v>
      </c>
      <c r="X94" s="117"/>
    </row>
    <row r="95" spans="1:24">
      <c r="A95" t="s">
        <v>137</v>
      </c>
      <c r="B95">
        <f>GT!B95</f>
        <v>42</v>
      </c>
      <c r="C95">
        <f>GT!C95</f>
        <v>30</v>
      </c>
      <c r="D95">
        <f>GT!M95</f>
        <v>35.6</v>
      </c>
      <c r="E95">
        <f>GT!N95</f>
        <v>0</v>
      </c>
      <c r="F95">
        <f t="shared" si="10"/>
        <v>72</v>
      </c>
      <c r="G95">
        <f t="shared" si="11"/>
        <v>35.6</v>
      </c>
      <c r="H95" s="112"/>
      <c r="I95">
        <f>BRPL_EOD!AA95+BRPL_EOD!AB95</f>
        <v>14.82</v>
      </c>
      <c r="J95">
        <f>BYPL_EOD!AA95+BYPL_EOD!AB95</f>
        <v>8.1199999999999992</v>
      </c>
      <c r="K95">
        <f>MES_EOD!AA95+MES_EOD!AB95</f>
        <v>0</v>
      </c>
      <c r="L95">
        <f>NDMC_EOD!AA95+NDMC_EOD!AB95</f>
        <v>2.08</v>
      </c>
      <c r="M95">
        <f>TPDDL_EOD!AA95+TPDDL_EOD!AB95</f>
        <v>10.59</v>
      </c>
      <c r="N95">
        <f t="shared" si="6"/>
        <v>35.61</v>
      </c>
      <c r="O95" s="112">
        <f t="shared" si="7"/>
        <v>-9.9999999999980105E-3</v>
      </c>
      <c r="P95">
        <v>14.815838247683237</v>
      </c>
      <c r="Q95">
        <v>8.1177197416456046</v>
      </c>
      <c r="R95">
        <v>0</v>
      </c>
      <c r="S95">
        <v>2.0794158944116825</v>
      </c>
      <c r="T95">
        <v>10.587026116259478</v>
      </c>
      <c r="U95" s="114">
        <f t="shared" si="8"/>
        <v>35.6</v>
      </c>
      <c r="V95" s="112">
        <f t="shared" si="9"/>
        <v>0</v>
      </c>
      <c r="X95" s="117"/>
    </row>
    <row r="96" spans="1:24">
      <c r="A96" t="s">
        <v>138</v>
      </c>
      <c r="B96">
        <f>GT!B96</f>
        <v>42</v>
      </c>
      <c r="C96">
        <f>GT!C96</f>
        <v>30</v>
      </c>
      <c r="D96">
        <f>GT!M96</f>
        <v>35.6</v>
      </c>
      <c r="E96">
        <f>GT!N96</f>
        <v>0</v>
      </c>
      <c r="F96">
        <f t="shared" si="10"/>
        <v>72</v>
      </c>
      <c r="G96">
        <f t="shared" si="11"/>
        <v>35.6</v>
      </c>
      <c r="H96" s="112"/>
      <c r="I96">
        <f>BRPL_EOD!AA96+BRPL_EOD!AB96</f>
        <v>14.82</v>
      </c>
      <c r="J96">
        <f>BYPL_EOD!AA96+BYPL_EOD!AB96</f>
        <v>8.1199999999999992</v>
      </c>
      <c r="K96">
        <f>MES_EOD!AA96+MES_EOD!AB96</f>
        <v>0</v>
      </c>
      <c r="L96">
        <f>NDMC_EOD!AA96+NDMC_EOD!AB96</f>
        <v>2.08</v>
      </c>
      <c r="M96">
        <f>TPDDL_EOD!AA96+TPDDL_EOD!AB96</f>
        <v>10.59</v>
      </c>
      <c r="N96">
        <f t="shared" si="6"/>
        <v>35.61</v>
      </c>
      <c r="O96" s="112">
        <f t="shared" si="7"/>
        <v>-9.9999999999980105E-3</v>
      </c>
      <c r="P96">
        <v>14.815838247683237</v>
      </c>
      <c r="Q96">
        <v>8.1177197416456046</v>
      </c>
      <c r="R96">
        <v>0</v>
      </c>
      <c r="S96">
        <v>2.0794158944116825</v>
      </c>
      <c r="T96">
        <v>10.587026116259478</v>
      </c>
      <c r="U96" s="114">
        <f t="shared" si="8"/>
        <v>35.6</v>
      </c>
      <c r="V96" s="112">
        <f t="shared" si="9"/>
        <v>0</v>
      </c>
      <c r="X96" s="117"/>
    </row>
    <row r="97" spans="1:24">
      <c r="A97" t="s">
        <v>139</v>
      </c>
      <c r="B97">
        <f>GT!B97</f>
        <v>42</v>
      </c>
      <c r="C97">
        <f>GT!C97</f>
        <v>30</v>
      </c>
      <c r="D97">
        <f>GT!M97</f>
        <v>35.6</v>
      </c>
      <c r="E97">
        <f>GT!N97</f>
        <v>0</v>
      </c>
      <c r="F97">
        <f t="shared" si="10"/>
        <v>72</v>
      </c>
      <c r="G97">
        <f t="shared" si="11"/>
        <v>35.6</v>
      </c>
      <c r="H97" s="112"/>
      <c r="I97">
        <f>BRPL_EOD!AA97+BRPL_EOD!AB97</f>
        <v>14.82</v>
      </c>
      <c r="J97">
        <f>BYPL_EOD!AA97+BYPL_EOD!AB97</f>
        <v>8.1199999999999992</v>
      </c>
      <c r="K97">
        <f>MES_EOD!AA97+MES_EOD!AB97</f>
        <v>0</v>
      </c>
      <c r="L97">
        <f>NDMC_EOD!AA97+NDMC_EOD!AB97</f>
        <v>2.08</v>
      </c>
      <c r="M97">
        <f>TPDDL_EOD!AA97+TPDDL_EOD!AB97</f>
        <v>10.59</v>
      </c>
      <c r="N97">
        <f t="shared" si="6"/>
        <v>35.61</v>
      </c>
      <c r="O97" s="112">
        <f t="shared" si="7"/>
        <v>-9.9999999999980105E-3</v>
      </c>
      <c r="P97">
        <v>14.815838247683237</v>
      </c>
      <c r="Q97">
        <v>8.1177197416456046</v>
      </c>
      <c r="R97">
        <v>0</v>
      </c>
      <c r="S97">
        <v>2.0794158944116825</v>
      </c>
      <c r="T97">
        <v>10.587026116259478</v>
      </c>
      <c r="U97" s="114">
        <f t="shared" si="8"/>
        <v>35.6</v>
      </c>
      <c r="V97" s="112">
        <f t="shared" si="9"/>
        <v>0</v>
      </c>
      <c r="X97" s="117"/>
    </row>
    <row r="98" spans="1:24" ht="15.75" thickBot="1">
      <c r="A98" t="s">
        <v>140</v>
      </c>
      <c r="B98">
        <f>GT!B98</f>
        <v>42</v>
      </c>
      <c r="C98">
        <f>GT!C98</f>
        <v>30</v>
      </c>
      <c r="D98">
        <f>GT!M98</f>
        <v>35.6</v>
      </c>
      <c r="E98">
        <f>GT!N98</f>
        <v>0</v>
      </c>
      <c r="F98">
        <f t="shared" si="10"/>
        <v>72</v>
      </c>
      <c r="G98">
        <f t="shared" si="11"/>
        <v>35.6</v>
      </c>
      <c r="H98" s="112"/>
      <c r="I98">
        <f>BRPL_EOD!AA98+BRPL_EOD!AB98</f>
        <v>14.82</v>
      </c>
      <c r="J98">
        <f>BYPL_EOD!AA98+BYPL_EOD!AB98</f>
        <v>8.1199999999999992</v>
      </c>
      <c r="K98">
        <f>MES_EOD!AA98+MES_EOD!AB98</f>
        <v>0</v>
      </c>
      <c r="L98">
        <f>NDMC_EOD!AA98+NDMC_EOD!AB98</f>
        <v>2.08</v>
      </c>
      <c r="M98">
        <f>TPDDL_EOD!AA98+TPDDL_EOD!AB98</f>
        <v>10.59</v>
      </c>
      <c r="N98">
        <f t="shared" si="6"/>
        <v>35.61</v>
      </c>
      <c r="O98" s="112">
        <f t="shared" si="7"/>
        <v>-9.9999999999980105E-3</v>
      </c>
      <c r="P98">
        <v>14.815838247683237</v>
      </c>
      <c r="Q98">
        <v>8.1177197416456046</v>
      </c>
      <c r="R98">
        <v>0</v>
      </c>
      <c r="S98">
        <v>2.0794158944116825</v>
      </c>
      <c r="T98">
        <v>10.587026116259478</v>
      </c>
      <c r="U98" s="114">
        <f t="shared" si="8"/>
        <v>35.6</v>
      </c>
      <c r="V98" s="112">
        <f t="shared" si="9"/>
        <v>0</v>
      </c>
      <c r="X98" s="117"/>
    </row>
    <row r="99" spans="1:24" ht="15.75" thickBot="1">
      <c r="A99" s="114" t="s">
        <v>324</v>
      </c>
      <c r="B99" s="114">
        <f>SUM(B3:B98)/4000</f>
        <v>0.252</v>
      </c>
      <c r="C99" s="114">
        <f t="shared" ref="C99:U99" si="12">SUM(C3:C98)/4000</f>
        <v>1.26</v>
      </c>
      <c r="D99" s="114">
        <f t="shared" si="12"/>
        <v>0.1991500000000001</v>
      </c>
      <c r="E99" s="114">
        <f t="shared" si="12"/>
        <v>0.51441499999999996</v>
      </c>
      <c r="F99" s="114">
        <f t="shared" si="12"/>
        <v>1.512</v>
      </c>
      <c r="G99" s="114">
        <f t="shared" si="12"/>
        <v>0.71356499999999878</v>
      </c>
      <c r="H99" s="114"/>
      <c r="I99" s="114">
        <f t="shared" si="12"/>
        <v>0.300265</v>
      </c>
      <c r="J99" s="114">
        <f t="shared" si="12"/>
        <v>0.16444500000000001</v>
      </c>
      <c r="K99" s="114">
        <f t="shared" si="12"/>
        <v>0</v>
      </c>
      <c r="L99" s="114">
        <f t="shared" si="12"/>
        <v>3.9300000000000009E-2</v>
      </c>
      <c r="M99" s="114">
        <f t="shared" si="12"/>
        <v>0.21448000000000031</v>
      </c>
      <c r="N99" s="114">
        <f t="shared" si="12"/>
        <v>0.71849000000000007</v>
      </c>
      <c r="O99" s="114">
        <f t="shared" si="12"/>
        <v>-4.9249999999998939E-3</v>
      </c>
      <c r="P99" s="114">
        <f t="shared" si="12"/>
        <v>0.29821763066239071</v>
      </c>
      <c r="Q99" s="114">
        <f t="shared" si="12"/>
        <v>0.16332551581542129</v>
      </c>
      <c r="R99" s="114">
        <f t="shared" si="12"/>
        <v>0</v>
      </c>
      <c r="S99" s="114">
        <f t="shared" si="12"/>
        <v>3.9004366547873176E-2</v>
      </c>
      <c r="T99" s="114">
        <f t="shared" si="12"/>
        <v>0.2130174869743145</v>
      </c>
      <c r="U99" s="114">
        <f t="shared" si="12"/>
        <v>0.71356499999999878</v>
      </c>
      <c r="V99" s="114">
        <f t="shared" si="9"/>
        <v>0</v>
      </c>
      <c r="X99" s="118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[4]GT!A1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2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2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2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2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2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2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2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2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2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2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2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2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2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2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2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2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2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2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2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2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2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2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2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2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2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2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2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2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2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2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2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2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2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2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2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2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2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2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2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2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2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2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2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2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2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2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2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2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2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2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2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2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2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2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2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2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2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2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2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2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2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2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2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2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2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2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2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2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2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2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2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2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2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2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2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2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2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2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2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2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2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2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2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2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2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2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2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2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2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2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2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2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2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2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2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2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0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B80" activePane="bottomRight" state="frozen"/>
      <selection activeCell="Q1" sqref="Q1:Q99"/>
      <selection pane="topRight" activeCell="Q1" sqref="Q1:Q99"/>
      <selection pane="bottomLeft" activeCell="Q1" sqref="Q1:Q99"/>
      <selection pane="bottomRight"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  <c r="Y1" s="205" t="s">
        <v>325</v>
      </c>
      <c r="Z1" s="205"/>
      <c r="AA1" s="205" t="s">
        <v>326</v>
      </c>
      <c r="AB1" s="205"/>
      <c r="AC1" s="231" t="s">
        <v>323</v>
      </c>
      <c r="AD1" s="231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162.04</v>
      </c>
      <c r="E3">
        <f>BAWANA!AM3</f>
        <v>0</v>
      </c>
      <c r="F3">
        <f>(B3+C3)*0.8</f>
        <v>256</v>
      </c>
      <c r="G3">
        <f>(D3+E3)</f>
        <v>162.04</v>
      </c>
      <c r="H3" s="112"/>
      <c r="I3">
        <f>BRPL_EOD!AI3+BRPL_EOD!AJ3</f>
        <v>84.02</v>
      </c>
      <c r="J3">
        <f>BYPL_EOD!AI3+BYPL_EOD!AJ3</f>
        <v>48.59</v>
      </c>
      <c r="K3">
        <f>MES_EOD!AI3+MES_EOD!AJ3</f>
        <v>5</v>
      </c>
      <c r="L3">
        <f>NDMC_EOD!AI3+NDMC_EOD!AJ3</f>
        <v>19.690000000000001</v>
      </c>
      <c r="M3">
        <f>TPDDL_EOD!AI3+TPDDL_EOD!AJ3</f>
        <v>58.71</v>
      </c>
      <c r="N3">
        <f t="shared" ref="N3:N66" si="0">SUM(I3:M3)</f>
        <v>216.01000000000002</v>
      </c>
      <c r="O3" s="112">
        <f t="shared" ref="O3:O66" si="1">G3-N3</f>
        <v>-53.970000000000027</v>
      </c>
      <c r="P3">
        <v>63.027641312902169</v>
      </c>
      <c r="Q3">
        <v>36.449810656914025</v>
      </c>
      <c r="R3">
        <v>3.7507522799870374</v>
      </c>
      <c r="S3">
        <v>14.770462478588954</v>
      </c>
      <c r="T3">
        <v>44.04133327160779</v>
      </c>
      <c r="U3" s="114">
        <f t="shared" ref="U3:U66" si="2">SUM(P3:T3)</f>
        <v>162.04</v>
      </c>
      <c r="V3" s="112">
        <f t="shared" ref="V3:V66" si="3">G3-U3</f>
        <v>0</v>
      </c>
      <c r="Y3">
        <f>BAWANA!AW3+BAWANA!AX3</f>
        <v>26.99</v>
      </c>
      <c r="Z3">
        <f>BAWANA!BD3+BAWANA!BE3</f>
        <v>26.99</v>
      </c>
      <c r="AA3">
        <f>BAWANA!X3+BAWANA!Y3</f>
        <v>26.99</v>
      </c>
      <c r="AB3">
        <f>BAWANA!AE3+BAWANA!AF3</f>
        <v>26.99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162.04</v>
      </c>
      <c r="E4">
        <f>BAWANA!AM4</f>
        <v>0</v>
      </c>
      <c r="F4">
        <f t="shared" ref="F4:F67" si="4">(B4+C4)*0.8</f>
        <v>256</v>
      </c>
      <c r="G4">
        <f t="shared" ref="G4:G67" si="5">(D4+E4)</f>
        <v>162.04</v>
      </c>
      <c r="H4" s="112"/>
      <c r="I4">
        <f>BRPL_EOD!AI4+BRPL_EOD!AJ4</f>
        <v>84.02</v>
      </c>
      <c r="J4">
        <f>BYPL_EOD!AI4+BYPL_EOD!AJ4</f>
        <v>48.59</v>
      </c>
      <c r="K4">
        <f>MES_EOD!AI4+MES_EOD!AJ4</f>
        <v>5</v>
      </c>
      <c r="L4">
        <f>NDMC_EOD!AI4+NDMC_EOD!AJ4</f>
        <v>19.690000000000001</v>
      </c>
      <c r="M4">
        <f>TPDDL_EOD!AI4+TPDDL_EOD!AJ4</f>
        <v>58.71</v>
      </c>
      <c r="N4">
        <f t="shared" si="0"/>
        <v>216.01000000000002</v>
      </c>
      <c r="O4" s="112">
        <f t="shared" si="1"/>
        <v>-53.970000000000027</v>
      </c>
      <c r="P4">
        <v>63.027641312902169</v>
      </c>
      <c r="Q4">
        <v>36.449810656914025</v>
      </c>
      <c r="R4">
        <v>3.7507522799870374</v>
      </c>
      <c r="S4">
        <v>14.770462478588954</v>
      </c>
      <c r="T4">
        <v>44.04133327160779</v>
      </c>
      <c r="U4" s="114">
        <f t="shared" si="2"/>
        <v>162.04</v>
      </c>
      <c r="V4" s="112">
        <f t="shared" si="3"/>
        <v>0</v>
      </c>
      <c r="Y4">
        <f>BAWANA!AW4+BAWANA!AX4</f>
        <v>26.99</v>
      </c>
      <c r="Z4">
        <f>BAWANA!BD4+BAWANA!BE4</f>
        <v>26.99</v>
      </c>
      <c r="AA4">
        <f>BAWANA!X4+BAWANA!Y4</f>
        <v>26.99</v>
      </c>
      <c r="AB4">
        <f>BAWANA!AE4+BAWANA!AF4</f>
        <v>26.99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216.01999999999998</v>
      </c>
      <c r="E5">
        <f>BAWANA!AM5</f>
        <v>0</v>
      </c>
      <c r="F5">
        <f t="shared" si="4"/>
        <v>256</v>
      </c>
      <c r="G5">
        <f t="shared" si="5"/>
        <v>216.01999999999998</v>
      </c>
      <c r="H5" s="112"/>
      <c r="I5">
        <f>BRPL_EOD!AI5+BRPL_EOD!AJ5</f>
        <v>84.02</v>
      </c>
      <c r="J5">
        <f>BYPL_EOD!AI5+BYPL_EOD!AJ5</f>
        <v>48.59</v>
      </c>
      <c r="K5">
        <f>MES_EOD!AI5+MES_EOD!AJ5</f>
        <v>5</v>
      </c>
      <c r="L5">
        <f>NDMC_EOD!AI5+NDMC_EOD!AJ5</f>
        <v>19.690000000000001</v>
      </c>
      <c r="M5">
        <f>TPDDL_EOD!AI5+TPDDL_EOD!AJ5</f>
        <v>58.71</v>
      </c>
      <c r="N5">
        <f t="shared" si="0"/>
        <v>216.01000000000002</v>
      </c>
      <c r="O5" s="112">
        <f t="shared" si="1"/>
        <v>9.9999999999624833E-3</v>
      </c>
      <c r="P5">
        <v>84.02388963473912</v>
      </c>
      <c r="Q5">
        <v>48.592249432896622</v>
      </c>
      <c r="R5">
        <v>5.0002314707652413</v>
      </c>
      <c r="S5">
        <v>19.690911531873521</v>
      </c>
      <c r="T5">
        <v>58.712717929725464</v>
      </c>
      <c r="U5" s="114">
        <f t="shared" si="2"/>
        <v>216.01999999999998</v>
      </c>
      <c r="V5" s="112">
        <f t="shared" si="3"/>
        <v>0</v>
      </c>
      <c r="Y5">
        <f>BAWANA!AW5+BAWANA!AX5</f>
        <v>26.99</v>
      </c>
      <c r="Z5">
        <f>BAWANA!BD5+BAWANA!BE5</f>
        <v>26.99</v>
      </c>
      <c r="AA5">
        <f>BAWANA!X5+BAWANA!Y5</f>
        <v>26.99</v>
      </c>
      <c r="AB5">
        <f>BAWANA!AE5+BAWANA!AF5</f>
        <v>26.99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216.01999999999998</v>
      </c>
      <c r="E6">
        <f>BAWANA!AM6</f>
        <v>0</v>
      </c>
      <c r="F6">
        <f t="shared" si="4"/>
        <v>256</v>
      </c>
      <c r="G6">
        <f t="shared" si="5"/>
        <v>216.01999999999998</v>
      </c>
      <c r="H6" s="112"/>
      <c r="I6">
        <f>BRPL_EOD!AI6+BRPL_EOD!AJ6</f>
        <v>84.02</v>
      </c>
      <c r="J6">
        <f>BYPL_EOD!AI6+BYPL_EOD!AJ6</f>
        <v>48.59</v>
      </c>
      <c r="K6">
        <f>MES_EOD!AI6+MES_EOD!AJ6</f>
        <v>5</v>
      </c>
      <c r="L6">
        <f>NDMC_EOD!AI6+NDMC_EOD!AJ6</f>
        <v>19.690000000000001</v>
      </c>
      <c r="M6">
        <f>TPDDL_EOD!AI6+TPDDL_EOD!AJ6</f>
        <v>58.71</v>
      </c>
      <c r="N6">
        <f t="shared" si="0"/>
        <v>216.01000000000002</v>
      </c>
      <c r="O6" s="112">
        <f t="shared" si="1"/>
        <v>9.9999999999624833E-3</v>
      </c>
      <c r="P6">
        <v>84.02388963473912</v>
      </c>
      <c r="Q6">
        <v>48.592249432896622</v>
      </c>
      <c r="R6">
        <v>5.0002314707652413</v>
      </c>
      <c r="S6">
        <v>19.690911531873521</v>
      </c>
      <c r="T6">
        <v>58.712717929725464</v>
      </c>
      <c r="U6" s="114">
        <f t="shared" si="2"/>
        <v>216.01999999999998</v>
      </c>
      <c r="V6" s="112">
        <f t="shared" si="3"/>
        <v>0</v>
      </c>
      <c r="Y6">
        <f>BAWANA!AW6+BAWANA!AX6</f>
        <v>26.99</v>
      </c>
      <c r="Z6">
        <f>BAWANA!BD6+BAWANA!BE6</f>
        <v>26.99</v>
      </c>
      <c r="AA6">
        <f>BAWANA!X6+BAWANA!Y6</f>
        <v>26.99</v>
      </c>
      <c r="AB6">
        <f>BAWANA!AE6+BAWANA!AF6</f>
        <v>26.99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216.01999999999998</v>
      </c>
      <c r="E7">
        <f>BAWANA!AM7</f>
        <v>0</v>
      </c>
      <c r="F7">
        <f t="shared" si="4"/>
        <v>256</v>
      </c>
      <c r="G7">
        <f t="shared" si="5"/>
        <v>216.01999999999998</v>
      </c>
      <c r="H7" s="112"/>
      <c r="I7">
        <f>BRPL_EOD!AI7+BRPL_EOD!AJ7</f>
        <v>84.02</v>
      </c>
      <c r="J7">
        <f>BYPL_EOD!AI7+BYPL_EOD!AJ7</f>
        <v>48.59</v>
      </c>
      <c r="K7">
        <f>MES_EOD!AI7+MES_EOD!AJ7</f>
        <v>5</v>
      </c>
      <c r="L7">
        <f>NDMC_EOD!AI7+NDMC_EOD!AJ7</f>
        <v>19.690000000000001</v>
      </c>
      <c r="M7">
        <f>TPDDL_EOD!AI7+TPDDL_EOD!AJ7</f>
        <v>58.71</v>
      </c>
      <c r="N7">
        <f t="shared" si="0"/>
        <v>216.01000000000002</v>
      </c>
      <c r="O7" s="112">
        <f t="shared" si="1"/>
        <v>9.9999999999624833E-3</v>
      </c>
      <c r="P7">
        <v>84.02388963473912</v>
      </c>
      <c r="Q7">
        <v>48.592249432896622</v>
      </c>
      <c r="R7">
        <v>5.0002314707652413</v>
      </c>
      <c r="S7">
        <v>19.690911531873521</v>
      </c>
      <c r="T7">
        <v>58.712717929725464</v>
      </c>
      <c r="U7" s="114">
        <f t="shared" si="2"/>
        <v>216.01999999999998</v>
      </c>
      <c r="V7" s="112">
        <f t="shared" si="3"/>
        <v>0</v>
      </c>
      <c r="Y7">
        <f>BAWANA!AW7+BAWANA!AX7</f>
        <v>26.99</v>
      </c>
      <c r="Z7">
        <f>BAWANA!BD7+BAWANA!BE7</f>
        <v>26.99</v>
      </c>
      <c r="AA7">
        <f>BAWANA!X7+BAWANA!Y7</f>
        <v>26.99</v>
      </c>
      <c r="AB7">
        <f>BAWANA!AE7+BAWANA!AF7</f>
        <v>26.99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216.01999999999998</v>
      </c>
      <c r="E8">
        <f>BAWANA!AM8</f>
        <v>0</v>
      </c>
      <c r="F8">
        <f t="shared" si="4"/>
        <v>256</v>
      </c>
      <c r="G8">
        <f t="shared" si="5"/>
        <v>216.01999999999998</v>
      </c>
      <c r="H8" s="112"/>
      <c r="I8">
        <f>BRPL_EOD!AI8+BRPL_EOD!AJ8</f>
        <v>84.02</v>
      </c>
      <c r="J8">
        <f>BYPL_EOD!AI8+BYPL_EOD!AJ8</f>
        <v>48.59</v>
      </c>
      <c r="K8">
        <f>MES_EOD!AI8+MES_EOD!AJ8</f>
        <v>5</v>
      </c>
      <c r="L8">
        <f>NDMC_EOD!AI8+NDMC_EOD!AJ8</f>
        <v>19.690000000000001</v>
      </c>
      <c r="M8">
        <f>TPDDL_EOD!AI8+TPDDL_EOD!AJ8</f>
        <v>58.71</v>
      </c>
      <c r="N8">
        <f t="shared" si="0"/>
        <v>216.01000000000002</v>
      </c>
      <c r="O8" s="112">
        <f t="shared" si="1"/>
        <v>9.9999999999624833E-3</v>
      </c>
      <c r="P8">
        <v>84.02388963473912</v>
      </c>
      <c r="Q8">
        <v>48.592249432896622</v>
      </c>
      <c r="R8">
        <v>5.0002314707652413</v>
      </c>
      <c r="S8">
        <v>19.690911531873521</v>
      </c>
      <c r="T8">
        <v>58.712717929725464</v>
      </c>
      <c r="U8" s="114">
        <f t="shared" si="2"/>
        <v>216.01999999999998</v>
      </c>
      <c r="V8" s="112">
        <f t="shared" si="3"/>
        <v>0</v>
      </c>
      <c r="Y8">
        <f>BAWANA!AW8+BAWANA!AX8</f>
        <v>26.99</v>
      </c>
      <c r="Z8">
        <f>BAWANA!BD8+BAWANA!BE8</f>
        <v>26.99</v>
      </c>
      <c r="AA8">
        <f>BAWANA!X8+BAWANA!Y8</f>
        <v>26.99</v>
      </c>
      <c r="AB8">
        <f>BAWANA!AE8+BAWANA!AF8</f>
        <v>26.99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216.01999999999998</v>
      </c>
      <c r="E9">
        <f>BAWANA!AM9</f>
        <v>0</v>
      </c>
      <c r="F9">
        <f t="shared" si="4"/>
        <v>256</v>
      </c>
      <c r="G9">
        <f t="shared" si="5"/>
        <v>216.01999999999998</v>
      </c>
      <c r="H9" s="112"/>
      <c r="I9">
        <f>BRPL_EOD!AI9+BRPL_EOD!AJ9</f>
        <v>84.02</v>
      </c>
      <c r="J9">
        <f>BYPL_EOD!AI9+BYPL_EOD!AJ9</f>
        <v>48.59</v>
      </c>
      <c r="K9">
        <f>MES_EOD!AI9+MES_EOD!AJ9</f>
        <v>5</v>
      </c>
      <c r="L9">
        <f>NDMC_EOD!AI9+NDMC_EOD!AJ9</f>
        <v>19.690000000000001</v>
      </c>
      <c r="M9">
        <f>TPDDL_EOD!AI9+TPDDL_EOD!AJ9</f>
        <v>58.71</v>
      </c>
      <c r="N9">
        <f t="shared" si="0"/>
        <v>216.01000000000002</v>
      </c>
      <c r="O9" s="112">
        <f t="shared" si="1"/>
        <v>9.9999999999624833E-3</v>
      </c>
      <c r="P9">
        <v>84.02388963473912</v>
      </c>
      <c r="Q9">
        <v>48.592249432896622</v>
      </c>
      <c r="R9">
        <v>5.0002314707652413</v>
      </c>
      <c r="S9">
        <v>19.690911531873521</v>
      </c>
      <c r="T9">
        <v>58.712717929725464</v>
      </c>
      <c r="U9" s="114">
        <f t="shared" si="2"/>
        <v>216.01999999999998</v>
      </c>
      <c r="V9" s="112">
        <f t="shared" si="3"/>
        <v>0</v>
      </c>
      <c r="Y9">
        <f>BAWANA!AW9+BAWANA!AX9</f>
        <v>26.99</v>
      </c>
      <c r="Z9">
        <f>BAWANA!BD9+BAWANA!BE9</f>
        <v>26.99</v>
      </c>
      <c r="AA9">
        <f>BAWANA!X9+BAWANA!Y9</f>
        <v>26.99</v>
      </c>
      <c r="AB9">
        <f>BAWANA!AE9+BAWANA!AF9</f>
        <v>26.99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216.01999999999998</v>
      </c>
      <c r="E10">
        <f>BAWANA!AM10</f>
        <v>0</v>
      </c>
      <c r="F10">
        <f t="shared" si="4"/>
        <v>256</v>
      </c>
      <c r="G10">
        <f t="shared" si="5"/>
        <v>216.01999999999998</v>
      </c>
      <c r="H10" s="112"/>
      <c r="I10">
        <f>BRPL_EOD!AI10+BRPL_EOD!AJ10</f>
        <v>84.02</v>
      </c>
      <c r="J10">
        <f>BYPL_EOD!AI10+BYPL_EOD!AJ10</f>
        <v>48.59</v>
      </c>
      <c r="K10">
        <f>MES_EOD!AI10+MES_EOD!AJ10</f>
        <v>5</v>
      </c>
      <c r="L10">
        <f>NDMC_EOD!AI10+NDMC_EOD!AJ10</f>
        <v>19.690000000000001</v>
      </c>
      <c r="M10">
        <f>TPDDL_EOD!AI10+TPDDL_EOD!AJ10</f>
        <v>58.71</v>
      </c>
      <c r="N10">
        <f t="shared" si="0"/>
        <v>216.01000000000002</v>
      </c>
      <c r="O10" s="112">
        <f t="shared" si="1"/>
        <v>9.9999999999624833E-3</v>
      </c>
      <c r="P10">
        <v>84.02388963473912</v>
      </c>
      <c r="Q10">
        <v>48.592249432896622</v>
      </c>
      <c r="R10">
        <v>5.0002314707652413</v>
      </c>
      <c r="S10">
        <v>19.690911531873521</v>
      </c>
      <c r="T10">
        <v>58.712717929725464</v>
      </c>
      <c r="U10" s="114">
        <f t="shared" si="2"/>
        <v>216.01999999999998</v>
      </c>
      <c r="V10" s="112">
        <f t="shared" si="3"/>
        <v>0</v>
      </c>
      <c r="Y10">
        <f>BAWANA!AW10+BAWANA!AX10</f>
        <v>26.99</v>
      </c>
      <c r="Z10">
        <f>BAWANA!BD10+BAWANA!BE10</f>
        <v>26.99</v>
      </c>
      <c r="AA10">
        <f>BAWANA!X10+BAWANA!Y10</f>
        <v>26.99</v>
      </c>
      <c r="AB10">
        <f>BAWANA!AE10+BAWANA!AF10</f>
        <v>26.99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216.01999999999998</v>
      </c>
      <c r="E11">
        <f>BAWANA!AM11</f>
        <v>0</v>
      </c>
      <c r="F11">
        <f t="shared" si="4"/>
        <v>256</v>
      </c>
      <c r="G11">
        <f t="shared" si="5"/>
        <v>216.01999999999998</v>
      </c>
      <c r="H11" s="112"/>
      <c r="I11">
        <f>BRPL_EOD!AI11+BRPL_EOD!AJ11</f>
        <v>84.02</v>
      </c>
      <c r="J11">
        <f>BYPL_EOD!AI11+BYPL_EOD!AJ11</f>
        <v>48.59</v>
      </c>
      <c r="K11">
        <f>MES_EOD!AI11+MES_EOD!AJ11</f>
        <v>5</v>
      </c>
      <c r="L11">
        <f>NDMC_EOD!AI11+NDMC_EOD!AJ11</f>
        <v>19.690000000000001</v>
      </c>
      <c r="M11">
        <f>TPDDL_EOD!AI11+TPDDL_EOD!AJ11</f>
        <v>58.71</v>
      </c>
      <c r="N11">
        <f t="shared" si="0"/>
        <v>216.01000000000002</v>
      </c>
      <c r="O11" s="112">
        <f t="shared" si="1"/>
        <v>9.9999999999624833E-3</v>
      </c>
      <c r="P11">
        <v>84.02388963473912</v>
      </c>
      <c r="Q11">
        <v>48.592249432896622</v>
      </c>
      <c r="R11">
        <v>5.0002314707652413</v>
      </c>
      <c r="S11">
        <v>19.690911531873521</v>
      </c>
      <c r="T11">
        <v>58.712717929725464</v>
      </c>
      <c r="U11" s="114">
        <f t="shared" si="2"/>
        <v>216.01999999999998</v>
      </c>
      <c r="V11" s="112">
        <f t="shared" si="3"/>
        <v>0</v>
      </c>
      <c r="Y11">
        <f>BAWANA!AW11+BAWANA!AX11</f>
        <v>26.99</v>
      </c>
      <c r="Z11">
        <f>BAWANA!BD11+BAWANA!BE11</f>
        <v>26.99</v>
      </c>
      <c r="AA11">
        <f>BAWANA!X11+BAWANA!Y11</f>
        <v>26.99</v>
      </c>
      <c r="AB11">
        <f>BAWANA!AE11+BAWANA!AF11</f>
        <v>26.99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216.01999999999998</v>
      </c>
      <c r="E12">
        <f>BAWANA!AM12</f>
        <v>0</v>
      </c>
      <c r="F12">
        <f t="shared" si="4"/>
        <v>256</v>
      </c>
      <c r="G12">
        <f t="shared" si="5"/>
        <v>216.01999999999998</v>
      </c>
      <c r="H12" s="112"/>
      <c r="I12">
        <f>BRPL_EOD!AI12+BRPL_EOD!AJ12</f>
        <v>84.02</v>
      </c>
      <c r="J12">
        <f>BYPL_EOD!AI12+BYPL_EOD!AJ12</f>
        <v>48.59</v>
      </c>
      <c r="K12">
        <f>MES_EOD!AI12+MES_EOD!AJ12</f>
        <v>5</v>
      </c>
      <c r="L12">
        <f>NDMC_EOD!AI12+NDMC_EOD!AJ12</f>
        <v>19.690000000000001</v>
      </c>
      <c r="M12">
        <f>TPDDL_EOD!AI12+TPDDL_EOD!AJ12</f>
        <v>58.71</v>
      </c>
      <c r="N12">
        <f t="shared" si="0"/>
        <v>216.01000000000002</v>
      </c>
      <c r="O12" s="112">
        <f t="shared" si="1"/>
        <v>9.9999999999624833E-3</v>
      </c>
      <c r="P12">
        <v>84.02388963473912</v>
      </c>
      <c r="Q12">
        <v>48.592249432896622</v>
      </c>
      <c r="R12">
        <v>5.0002314707652413</v>
      </c>
      <c r="S12">
        <v>19.690911531873521</v>
      </c>
      <c r="T12">
        <v>58.712717929725464</v>
      </c>
      <c r="U12" s="114">
        <f t="shared" si="2"/>
        <v>216.01999999999998</v>
      </c>
      <c r="V12" s="112">
        <f t="shared" si="3"/>
        <v>0</v>
      </c>
      <c r="Y12">
        <f>BAWANA!AW12+BAWANA!AX12</f>
        <v>26.99</v>
      </c>
      <c r="Z12">
        <f>BAWANA!BD12+BAWANA!BE12</f>
        <v>26.99</v>
      </c>
      <c r="AA12">
        <f>BAWANA!X12+BAWANA!Y12</f>
        <v>26.99</v>
      </c>
      <c r="AB12">
        <f>BAWANA!AE12+BAWANA!AF12</f>
        <v>26.99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216.01999999999998</v>
      </c>
      <c r="E13">
        <f>BAWANA!AM13</f>
        <v>0</v>
      </c>
      <c r="F13">
        <f t="shared" si="4"/>
        <v>256</v>
      </c>
      <c r="G13">
        <f t="shared" si="5"/>
        <v>216.01999999999998</v>
      </c>
      <c r="H13" s="112"/>
      <c r="I13">
        <f>BRPL_EOD!AI13+BRPL_EOD!AJ13</f>
        <v>84.02</v>
      </c>
      <c r="J13">
        <f>BYPL_EOD!AI13+BYPL_EOD!AJ13</f>
        <v>48.59</v>
      </c>
      <c r="K13">
        <f>MES_EOD!AI13+MES_EOD!AJ13</f>
        <v>5</v>
      </c>
      <c r="L13">
        <f>NDMC_EOD!AI13+NDMC_EOD!AJ13</f>
        <v>19.690000000000001</v>
      </c>
      <c r="M13">
        <f>TPDDL_EOD!AI13+TPDDL_EOD!AJ13</f>
        <v>58.71</v>
      </c>
      <c r="N13">
        <f t="shared" si="0"/>
        <v>216.01000000000002</v>
      </c>
      <c r="O13" s="112">
        <f t="shared" si="1"/>
        <v>9.9999999999624833E-3</v>
      </c>
      <c r="P13">
        <v>84.02388963473912</v>
      </c>
      <c r="Q13">
        <v>48.592249432896622</v>
      </c>
      <c r="R13">
        <v>5.0002314707652413</v>
      </c>
      <c r="S13">
        <v>19.690911531873521</v>
      </c>
      <c r="T13">
        <v>58.712717929725464</v>
      </c>
      <c r="U13" s="114">
        <f t="shared" si="2"/>
        <v>216.01999999999998</v>
      </c>
      <c r="V13" s="112">
        <f t="shared" si="3"/>
        <v>0</v>
      </c>
      <c r="Y13">
        <f>BAWANA!AW13+BAWANA!AX13</f>
        <v>26.99</v>
      </c>
      <c r="Z13">
        <f>BAWANA!BD13+BAWANA!BE13</f>
        <v>26.99</v>
      </c>
      <c r="AA13">
        <f>BAWANA!X13+BAWANA!Y13</f>
        <v>26.99</v>
      </c>
      <c r="AB13">
        <f>BAWANA!AE13+BAWANA!AF13</f>
        <v>26.99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216.01999999999998</v>
      </c>
      <c r="E14">
        <f>BAWANA!AM14</f>
        <v>0</v>
      </c>
      <c r="F14">
        <f t="shared" si="4"/>
        <v>256</v>
      </c>
      <c r="G14">
        <f t="shared" si="5"/>
        <v>216.01999999999998</v>
      </c>
      <c r="H14" s="112"/>
      <c r="I14">
        <f>BRPL_EOD!AI14+BRPL_EOD!AJ14</f>
        <v>84.02</v>
      </c>
      <c r="J14">
        <f>BYPL_EOD!AI14+BYPL_EOD!AJ14</f>
        <v>48.59</v>
      </c>
      <c r="K14">
        <f>MES_EOD!AI14+MES_EOD!AJ14</f>
        <v>5</v>
      </c>
      <c r="L14">
        <f>NDMC_EOD!AI14+NDMC_EOD!AJ14</f>
        <v>19.690000000000001</v>
      </c>
      <c r="M14">
        <f>TPDDL_EOD!AI14+TPDDL_EOD!AJ14</f>
        <v>58.71</v>
      </c>
      <c r="N14">
        <f t="shared" si="0"/>
        <v>216.01000000000002</v>
      </c>
      <c r="O14" s="112">
        <f t="shared" si="1"/>
        <v>9.9999999999624833E-3</v>
      </c>
      <c r="P14">
        <v>84.02388963473912</v>
      </c>
      <c r="Q14">
        <v>48.592249432896622</v>
      </c>
      <c r="R14">
        <v>5.0002314707652413</v>
      </c>
      <c r="S14">
        <v>19.690911531873521</v>
      </c>
      <c r="T14">
        <v>58.712717929725464</v>
      </c>
      <c r="U14" s="114">
        <f t="shared" si="2"/>
        <v>216.01999999999998</v>
      </c>
      <c r="V14" s="112">
        <f t="shared" si="3"/>
        <v>0</v>
      </c>
      <c r="Y14">
        <f>BAWANA!AW14+BAWANA!AX14</f>
        <v>26.99</v>
      </c>
      <c r="Z14">
        <f>BAWANA!BD14+BAWANA!BE14</f>
        <v>26.99</v>
      </c>
      <c r="AA14">
        <f>BAWANA!X14+BAWANA!Y14</f>
        <v>26.99</v>
      </c>
      <c r="AB14">
        <f>BAWANA!AE14+BAWANA!AF14</f>
        <v>26.99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216.01999999999998</v>
      </c>
      <c r="E15">
        <f>BAWANA!AM15</f>
        <v>0</v>
      </c>
      <c r="F15">
        <f t="shared" si="4"/>
        <v>256</v>
      </c>
      <c r="G15">
        <f t="shared" si="5"/>
        <v>216.01999999999998</v>
      </c>
      <c r="H15" s="112"/>
      <c r="I15">
        <f>BRPL_EOD!AI15+BRPL_EOD!AJ15</f>
        <v>84.02</v>
      </c>
      <c r="J15">
        <f>BYPL_EOD!AI15+BYPL_EOD!AJ15</f>
        <v>48.59</v>
      </c>
      <c r="K15">
        <f>MES_EOD!AI15+MES_EOD!AJ15</f>
        <v>5</v>
      </c>
      <c r="L15">
        <f>NDMC_EOD!AI15+NDMC_EOD!AJ15</f>
        <v>19.690000000000001</v>
      </c>
      <c r="M15">
        <f>TPDDL_EOD!AI15+TPDDL_EOD!AJ15</f>
        <v>58.71</v>
      </c>
      <c r="N15">
        <f t="shared" si="0"/>
        <v>216.01000000000002</v>
      </c>
      <c r="O15" s="112">
        <f t="shared" si="1"/>
        <v>9.9999999999624833E-3</v>
      </c>
      <c r="P15">
        <v>84.02388963473912</v>
      </c>
      <c r="Q15">
        <v>48.592249432896622</v>
      </c>
      <c r="R15">
        <v>5.0002314707652413</v>
      </c>
      <c r="S15">
        <v>19.690911531873521</v>
      </c>
      <c r="T15">
        <v>58.712717929725464</v>
      </c>
      <c r="U15" s="114">
        <f t="shared" si="2"/>
        <v>216.01999999999998</v>
      </c>
      <c r="V15" s="112">
        <f t="shared" si="3"/>
        <v>0</v>
      </c>
      <c r="Y15">
        <f>BAWANA!AW15+BAWANA!AX15</f>
        <v>26.99</v>
      </c>
      <c r="Z15">
        <f>BAWANA!BD15+BAWANA!BE15</f>
        <v>26.99</v>
      </c>
      <c r="AA15">
        <f>BAWANA!X15+BAWANA!Y15</f>
        <v>26.99</v>
      </c>
      <c r="AB15">
        <f>BAWANA!AE15+BAWANA!AF15</f>
        <v>26.99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216.01999999999998</v>
      </c>
      <c r="E16">
        <f>BAWANA!AM16</f>
        <v>0</v>
      </c>
      <c r="F16">
        <f t="shared" si="4"/>
        <v>256</v>
      </c>
      <c r="G16">
        <f t="shared" si="5"/>
        <v>216.01999999999998</v>
      </c>
      <c r="H16" s="112"/>
      <c r="I16">
        <f>BRPL_EOD!AI16+BRPL_EOD!AJ16</f>
        <v>84.02</v>
      </c>
      <c r="J16">
        <f>BYPL_EOD!AI16+BYPL_EOD!AJ16</f>
        <v>48.59</v>
      </c>
      <c r="K16">
        <f>MES_EOD!AI16+MES_EOD!AJ16</f>
        <v>5</v>
      </c>
      <c r="L16">
        <f>NDMC_EOD!AI16+NDMC_EOD!AJ16</f>
        <v>19.690000000000001</v>
      </c>
      <c r="M16">
        <f>TPDDL_EOD!AI16+TPDDL_EOD!AJ16</f>
        <v>58.71</v>
      </c>
      <c r="N16">
        <f t="shared" si="0"/>
        <v>216.01000000000002</v>
      </c>
      <c r="O16" s="112">
        <f t="shared" si="1"/>
        <v>9.9999999999624833E-3</v>
      </c>
      <c r="P16">
        <v>84.02388963473912</v>
      </c>
      <c r="Q16">
        <v>48.592249432896622</v>
      </c>
      <c r="R16">
        <v>5.0002314707652413</v>
      </c>
      <c r="S16">
        <v>19.690911531873521</v>
      </c>
      <c r="T16">
        <v>58.712717929725464</v>
      </c>
      <c r="U16" s="114">
        <f t="shared" si="2"/>
        <v>216.01999999999998</v>
      </c>
      <c r="V16" s="112">
        <f t="shared" si="3"/>
        <v>0</v>
      </c>
      <c r="Y16">
        <f>BAWANA!AW16+BAWANA!AX16</f>
        <v>26.99</v>
      </c>
      <c r="Z16">
        <f>BAWANA!BD16+BAWANA!BE16</f>
        <v>26.99</v>
      </c>
      <c r="AA16">
        <f>BAWANA!X16+BAWANA!Y16</f>
        <v>26.99</v>
      </c>
      <c r="AB16">
        <f>BAWANA!AE16+BAWANA!AF16</f>
        <v>26.99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216.01999999999998</v>
      </c>
      <c r="E17">
        <f>BAWANA!AM17</f>
        <v>0</v>
      </c>
      <c r="F17">
        <f t="shared" si="4"/>
        <v>256</v>
      </c>
      <c r="G17">
        <f t="shared" si="5"/>
        <v>216.01999999999998</v>
      </c>
      <c r="H17" s="112"/>
      <c r="I17">
        <f>BRPL_EOD!AI17+BRPL_EOD!AJ17</f>
        <v>84.02</v>
      </c>
      <c r="J17">
        <f>BYPL_EOD!AI17+BYPL_EOD!AJ17</f>
        <v>48.59</v>
      </c>
      <c r="K17">
        <f>MES_EOD!AI17+MES_EOD!AJ17</f>
        <v>5</v>
      </c>
      <c r="L17">
        <f>NDMC_EOD!AI17+NDMC_EOD!AJ17</f>
        <v>19.690000000000001</v>
      </c>
      <c r="M17">
        <f>TPDDL_EOD!AI17+TPDDL_EOD!AJ17</f>
        <v>58.71</v>
      </c>
      <c r="N17">
        <f t="shared" si="0"/>
        <v>216.01000000000002</v>
      </c>
      <c r="O17" s="112">
        <f t="shared" si="1"/>
        <v>9.9999999999624833E-3</v>
      </c>
      <c r="P17">
        <v>84.02388963473912</v>
      </c>
      <c r="Q17">
        <v>48.592249432896622</v>
      </c>
      <c r="R17">
        <v>5.0002314707652413</v>
      </c>
      <c r="S17">
        <v>19.690911531873521</v>
      </c>
      <c r="T17">
        <v>58.712717929725464</v>
      </c>
      <c r="U17" s="114">
        <f t="shared" si="2"/>
        <v>216.01999999999998</v>
      </c>
      <c r="V17" s="112">
        <f t="shared" si="3"/>
        <v>0</v>
      </c>
      <c r="Y17">
        <f>BAWANA!AW17+BAWANA!AX17</f>
        <v>26.99</v>
      </c>
      <c r="Z17">
        <f>BAWANA!BD17+BAWANA!BE17</f>
        <v>26.99</v>
      </c>
      <c r="AA17">
        <f>BAWANA!X17+BAWANA!Y17</f>
        <v>26.99</v>
      </c>
      <c r="AB17">
        <f>BAWANA!AE17+BAWANA!AF17</f>
        <v>26.99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216.01999999999998</v>
      </c>
      <c r="E18">
        <f>BAWANA!AM18</f>
        <v>0</v>
      </c>
      <c r="F18">
        <f t="shared" si="4"/>
        <v>256</v>
      </c>
      <c r="G18">
        <f t="shared" si="5"/>
        <v>216.01999999999998</v>
      </c>
      <c r="H18" s="112"/>
      <c r="I18">
        <f>BRPL_EOD!AI18+BRPL_EOD!AJ18</f>
        <v>84.02</v>
      </c>
      <c r="J18">
        <f>BYPL_EOD!AI18+BYPL_EOD!AJ18</f>
        <v>48.59</v>
      </c>
      <c r="K18">
        <f>MES_EOD!AI18+MES_EOD!AJ18</f>
        <v>5</v>
      </c>
      <c r="L18">
        <f>NDMC_EOD!AI18+NDMC_EOD!AJ18</f>
        <v>19.690000000000001</v>
      </c>
      <c r="M18">
        <f>TPDDL_EOD!AI18+TPDDL_EOD!AJ18</f>
        <v>58.71</v>
      </c>
      <c r="N18">
        <f t="shared" si="0"/>
        <v>216.01000000000002</v>
      </c>
      <c r="O18" s="112">
        <f t="shared" si="1"/>
        <v>9.9999999999624833E-3</v>
      </c>
      <c r="P18">
        <v>84.02388963473912</v>
      </c>
      <c r="Q18">
        <v>48.592249432896622</v>
      </c>
      <c r="R18">
        <v>5.0002314707652413</v>
      </c>
      <c r="S18">
        <v>19.690911531873521</v>
      </c>
      <c r="T18">
        <v>58.712717929725464</v>
      </c>
      <c r="U18" s="114">
        <f t="shared" si="2"/>
        <v>216.01999999999998</v>
      </c>
      <c r="V18" s="112">
        <f t="shared" si="3"/>
        <v>0</v>
      </c>
      <c r="Y18">
        <f>BAWANA!AW18+BAWANA!AX18</f>
        <v>26.99</v>
      </c>
      <c r="Z18">
        <f>BAWANA!BD18+BAWANA!BE18</f>
        <v>26.99</v>
      </c>
      <c r="AA18">
        <f>BAWANA!X18+BAWANA!Y18</f>
        <v>26.99</v>
      </c>
      <c r="AB18">
        <f>BAWANA!AE18+BAWANA!AF18</f>
        <v>26.99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216.01999999999998</v>
      </c>
      <c r="E19">
        <f>BAWANA!AM19</f>
        <v>0</v>
      </c>
      <c r="F19">
        <f t="shared" si="4"/>
        <v>256</v>
      </c>
      <c r="G19">
        <f t="shared" si="5"/>
        <v>216.01999999999998</v>
      </c>
      <c r="H19" s="112"/>
      <c r="I19">
        <f>BRPL_EOD!AI19+BRPL_EOD!AJ19</f>
        <v>84.02</v>
      </c>
      <c r="J19">
        <f>BYPL_EOD!AI19+BYPL_EOD!AJ19</f>
        <v>48.59</v>
      </c>
      <c r="K19">
        <f>MES_EOD!AI19+MES_EOD!AJ19</f>
        <v>5</v>
      </c>
      <c r="L19">
        <f>NDMC_EOD!AI19+NDMC_EOD!AJ19</f>
        <v>19.690000000000001</v>
      </c>
      <c r="M19">
        <f>TPDDL_EOD!AI19+TPDDL_EOD!AJ19</f>
        <v>58.71</v>
      </c>
      <c r="N19">
        <f t="shared" si="0"/>
        <v>216.01000000000002</v>
      </c>
      <c r="O19" s="112">
        <f t="shared" si="1"/>
        <v>9.9999999999624833E-3</v>
      </c>
      <c r="P19">
        <v>84.02388963473912</v>
      </c>
      <c r="Q19">
        <v>48.592249432896622</v>
      </c>
      <c r="R19">
        <v>5.0002314707652413</v>
      </c>
      <c r="S19">
        <v>19.690911531873521</v>
      </c>
      <c r="T19">
        <v>58.712717929725464</v>
      </c>
      <c r="U19" s="114">
        <f t="shared" si="2"/>
        <v>216.01999999999998</v>
      </c>
      <c r="V19" s="112">
        <f t="shared" si="3"/>
        <v>0</v>
      </c>
      <c r="Y19">
        <f>BAWANA!AW19+BAWANA!AX19</f>
        <v>26.99</v>
      </c>
      <c r="Z19">
        <f>BAWANA!BD19+BAWANA!BE19</f>
        <v>26.99</v>
      </c>
      <c r="AA19">
        <f>BAWANA!X19+BAWANA!Y19</f>
        <v>26.99</v>
      </c>
      <c r="AB19">
        <f>BAWANA!AE19+BAWANA!AF19</f>
        <v>26.99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216.01999999999998</v>
      </c>
      <c r="E20">
        <f>BAWANA!AM20</f>
        <v>0</v>
      </c>
      <c r="F20">
        <f t="shared" si="4"/>
        <v>256</v>
      </c>
      <c r="G20">
        <f t="shared" si="5"/>
        <v>216.01999999999998</v>
      </c>
      <c r="H20" s="112"/>
      <c r="I20">
        <f>BRPL_EOD!AI20+BRPL_EOD!AJ20</f>
        <v>84.02</v>
      </c>
      <c r="J20">
        <f>BYPL_EOD!AI20+BYPL_EOD!AJ20</f>
        <v>48.59</v>
      </c>
      <c r="K20">
        <f>MES_EOD!AI20+MES_EOD!AJ20</f>
        <v>5</v>
      </c>
      <c r="L20">
        <f>NDMC_EOD!AI20+NDMC_EOD!AJ20</f>
        <v>19.690000000000001</v>
      </c>
      <c r="M20">
        <f>TPDDL_EOD!AI20+TPDDL_EOD!AJ20</f>
        <v>58.71</v>
      </c>
      <c r="N20">
        <f t="shared" si="0"/>
        <v>216.01000000000002</v>
      </c>
      <c r="O20" s="112">
        <f t="shared" si="1"/>
        <v>9.9999999999624833E-3</v>
      </c>
      <c r="P20">
        <v>84.02388963473912</v>
      </c>
      <c r="Q20">
        <v>48.592249432896622</v>
      </c>
      <c r="R20">
        <v>5.0002314707652413</v>
      </c>
      <c r="S20">
        <v>19.690911531873521</v>
      </c>
      <c r="T20">
        <v>58.712717929725464</v>
      </c>
      <c r="U20" s="114">
        <f t="shared" si="2"/>
        <v>216.01999999999998</v>
      </c>
      <c r="V20" s="112">
        <f t="shared" si="3"/>
        <v>0</v>
      </c>
      <c r="Y20">
        <f>BAWANA!AW20+BAWANA!AX20</f>
        <v>26.99</v>
      </c>
      <c r="Z20">
        <f>BAWANA!BD20+BAWANA!BE20</f>
        <v>26.99</v>
      </c>
      <c r="AA20">
        <f>BAWANA!X20+BAWANA!Y20</f>
        <v>26.99</v>
      </c>
      <c r="AB20">
        <f>BAWANA!AE20+BAWANA!AF20</f>
        <v>26.99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216.01999999999998</v>
      </c>
      <c r="E21">
        <f>BAWANA!AM21</f>
        <v>0</v>
      </c>
      <c r="F21">
        <f t="shared" si="4"/>
        <v>256</v>
      </c>
      <c r="G21">
        <f t="shared" si="5"/>
        <v>216.01999999999998</v>
      </c>
      <c r="H21" s="112"/>
      <c r="I21">
        <f>BRPL_EOD!AI21+BRPL_EOD!AJ21</f>
        <v>84.02</v>
      </c>
      <c r="J21">
        <f>BYPL_EOD!AI21+BYPL_EOD!AJ21</f>
        <v>48.59</v>
      </c>
      <c r="K21">
        <f>MES_EOD!AI21+MES_EOD!AJ21</f>
        <v>5</v>
      </c>
      <c r="L21">
        <f>NDMC_EOD!AI21+NDMC_EOD!AJ21</f>
        <v>19.690000000000001</v>
      </c>
      <c r="M21">
        <f>TPDDL_EOD!AI21+TPDDL_EOD!AJ21</f>
        <v>58.71</v>
      </c>
      <c r="N21">
        <f t="shared" si="0"/>
        <v>216.01000000000002</v>
      </c>
      <c r="O21" s="112">
        <f t="shared" si="1"/>
        <v>9.9999999999624833E-3</v>
      </c>
      <c r="P21">
        <v>84.02388963473912</v>
      </c>
      <c r="Q21">
        <v>48.592249432896622</v>
      </c>
      <c r="R21">
        <v>5.0002314707652413</v>
      </c>
      <c r="S21">
        <v>19.690911531873521</v>
      </c>
      <c r="T21">
        <v>58.712717929725464</v>
      </c>
      <c r="U21" s="114">
        <f t="shared" si="2"/>
        <v>216.01999999999998</v>
      </c>
      <c r="V21" s="112">
        <f t="shared" si="3"/>
        <v>0</v>
      </c>
      <c r="Y21">
        <f>BAWANA!AW21+BAWANA!AX21</f>
        <v>26.99</v>
      </c>
      <c r="Z21">
        <f>BAWANA!BD21+BAWANA!BE21</f>
        <v>26.99</v>
      </c>
      <c r="AA21">
        <f>BAWANA!X21+BAWANA!Y21</f>
        <v>26.99</v>
      </c>
      <c r="AB21">
        <f>BAWANA!AE21+BAWANA!AF21</f>
        <v>26.99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216.01999999999998</v>
      </c>
      <c r="E22">
        <f>BAWANA!AM22</f>
        <v>0</v>
      </c>
      <c r="F22">
        <f t="shared" si="4"/>
        <v>256</v>
      </c>
      <c r="G22">
        <f t="shared" si="5"/>
        <v>216.01999999999998</v>
      </c>
      <c r="H22" s="112"/>
      <c r="I22">
        <f>BRPL_EOD!AI22+BRPL_EOD!AJ22</f>
        <v>84.02</v>
      </c>
      <c r="J22">
        <f>BYPL_EOD!AI22+BYPL_EOD!AJ22</f>
        <v>48.59</v>
      </c>
      <c r="K22">
        <f>MES_EOD!AI22+MES_EOD!AJ22</f>
        <v>5</v>
      </c>
      <c r="L22">
        <f>NDMC_EOD!AI22+NDMC_EOD!AJ22</f>
        <v>19.690000000000001</v>
      </c>
      <c r="M22">
        <f>TPDDL_EOD!AI22+TPDDL_EOD!AJ22</f>
        <v>58.71</v>
      </c>
      <c r="N22">
        <f t="shared" si="0"/>
        <v>216.01000000000002</v>
      </c>
      <c r="O22" s="112">
        <f t="shared" si="1"/>
        <v>9.9999999999624833E-3</v>
      </c>
      <c r="P22">
        <v>84.02388963473912</v>
      </c>
      <c r="Q22">
        <v>48.592249432896622</v>
      </c>
      <c r="R22">
        <v>5.0002314707652413</v>
      </c>
      <c r="S22">
        <v>19.690911531873521</v>
      </c>
      <c r="T22">
        <v>58.712717929725464</v>
      </c>
      <c r="U22" s="114">
        <f t="shared" si="2"/>
        <v>216.01999999999998</v>
      </c>
      <c r="V22" s="112">
        <f t="shared" si="3"/>
        <v>0</v>
      </c>
      <c r="Y22">
        <f>BAWANA!AW22+BAWANA!AX22</f>
        <v>26.99</v>
      </c>
      <c r="Z22">
        <f>BAWANA!BD22+BAWANA!BE22</f>
        <v>26.99</v>
      </c>
      <c r="AA22">
        <f>BAWANA!X22+BAWANA!Y22</f>
        <v>26.99</v>
      </c>
      <c r="AB22">
        <f>BAWANA!AE22+BAWANA!AF22</f>
        <v>26.99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216.01999999999998</v>
      </c>
      <c r="E23">
        <f>BAWANA!AM23</f>
        <v>0</v>
      </c>
      <c r="F23">
        <f t="shared" si="4"/>
        <v>256</v>
      </c>
      <c r="G23">
        <f t="shared" si="5"/>
        <v>216.01999999999998</v>
      </c>
      <c r="H23" s="112"/>
      <c r="I23">
        <f>BRPL_EOD!AI23+BRPL_EOD!AJ23</f>
        <v>84.02</v>
      </c>
      <c r="J23">
        <f>BYPL_EOD!AI23+BYPL_EOD!AJ23</f>
        <v>48.59</v>
      </c>
      <c r="K23">
        <f>MES_EOD!AI23+MES_EOD!AJ23</f>
        <v>5</v>
      </c>
      <c r="L23">
        <f>NDMC_EOD!AI23+NDMC_EOD!AJ23</f>
        <v>19.690000000000001</v>
      </c>
      <c r="M23">
        <f>TPDDL_EOD!AI23+TPDDL_EOD!AJ23</f>
        <v>58.71</v>
      </c>
      <c r="N23">
        <f t="shared" si="0"/>
        <v>216.01000000000002</v>
      </c>
      <c r="O23" s="112">
        <f t="shared" si="1"/>
        <v>9.9999999999624833E-3</v>
      </c>
      <c r="P23">
        <v>84.02388963473912</v>
      </c>
      <c r="Q23">
        <v>48.592249432896622</v>
      </c>
      <c r="R23">
        <v>5.0002314707652413</v>
      </c>
      <c r="S23">
        <v>19.690911531873521</v>
      </c>
      <c r="T23">
        <v>58.712717929725464</v>
      </c>
      <c r="U23" s="114">
        <f t="shared" si="2"/>
        <v>216.01999999999998</v>
      </c>
      <c r="V23" s="112">
        <f t="shared" si="3"/>
        <v>0</v>
      </c>
      <c r="Y23">
        <f>BAWANA!AW23+BAWANA!AX23</f>
        <v>26.99</v>
      </c>
      <c r="Z23">
        <f>BAWANA!BD23+BAWANA!BE23</f>
        <v>26.99</v>
      </c>
      <c r="AA23">
        <f>BAWANA!X23+BAWANA!Y23</f>
        <v>26.99</v>
      </c>
      <c r="AB23">
        <f>BAWANA!AE23+BAWANA!AF23</f>
        <v>26.99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216.01999999999998</v>
      </c>
      <c r="E24">
        <f>BAWANA!AM24</f>
        <v>0</v>
      </c>
      <c r="F24">
        <f t="shared" si="4"/>
        <v>256</v>
      </c>
      <c r="G24">
        <f t="shared" si="5"/>
        <v>216.01999999999998</v>
      </c>
      <c r="H24" s="112"/>
      <c r="I24">
        <f>BRPL_EOD!AI24+BRPL_EOD!AJ24</f>
        <v>84.02</v>
      </c>
      <c r="J24">
        <f>BYPL_EOD!AI24+BYPL_EOD!AJ24</f>
        <v>48.59</v>
      </c>
      <c r="K24">
        <f>MES_EOD!AI24+MES_EOD!AJ24</f>
        <v>5</v>
      </c>
      <c r="L24">
        <f>NDMC_EOD!AI24+NDMC_EOD!AJ24</f>
        <v>19.690000000000001</v>
      </c>
      <c r="M24">
        <f>TPDDL_EOD!AI24+TPDDL_EOD!AJ24</f>
        <v>58.71</v>
      </c>
      <c r="N24">
        <f t="shared" si="0"/>
        <v>216.01000000000002</v>
      </c>
      <c r="O24" s="112">
        <f t="shared" si="1"/>
        <v>9.9999999999624833E-3</v>
      </c>
      <c r="P24">
        <v>84.02388963473912</v>
      </c>
      <c r="Q24">
        <v>48.592249432896622</v>
      </c>
      <c r="R24">
        <v>5.0002314707652413</v>
      </c>
      <c r="S24">
        <v>19.690911531873521</v>
      </c>
      <c r="T24">
        <v>58.712717929725464</v>
      </c>
      <c r="U24" s="114">
        <f t="shared" si="2"/>
        <v>216.01999999999998</v>
      </c>
      <c r="V24" s="112">
        <f t="shared" si="3"/>
        <v>0</v>
      </c>
      <c r="Y24">
        <f>BAWANA!AW24+BAWANA!AX24</f>
        <v>26.99</v>
      </c>
      <c r="Z24">
        <f>BAWANA!BD24+BAWANA!BE24</f>
        <v>26.99</v>
      </c>
      <c r="AA24">
        <f>BAWANA!X24+BAWANA!Y24</f>
        <v>26.99</v>
      </c>
      <c r="AB24">
        <f>BAWANA!AE24+BAWANA!AF24</f>
        <v>26.99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216.01999999999998</v>
      </c>
      <c r="E25">
        <f>BAWANA!AM25</f>
        <v>0</v>
      </c>
      <c r="F25">
        <f t="shared" si="4"/>
        <v>256</v>
      </c>
      <c r="G25">
        <f t="shared" si="5"/>
        <v>216.01999999999998</v>
      </c>
      <c r="H25" s="112"/>
      <c r="I25">
        <f>BRPL_EOD!AI25+BRPL_EOD!AJ25</f>
        <v>84.02</v>
      </c>
      <c r="J25">
        <f>BYPL_EOD!AI25+BYPL_EOD!AJ25</f>
        <v>48.59</v>
      </c>
      <c r="K25">
        <f>MES_EOD!AI25+MES_EOD!AJ25</f>
        <v>5</v>
      </c>
      <c r="L25">
        <f>NDMC_EOD!AI25+NDMC_EOD!AJ25</f>
        <v>19.690000000000001</v>
      </c>
      <c r="M25">
        <f>TPDDL_EOD!AI25+TPDDL_EOD!AJ25</f>
        <v>58.71</v>
      </c>
      <c r="N25">
        <f t="shared" si="0"/>
        <v>216.01000000000002</v>
      </c>
      <c r="O25" s="112">
        <f t="shared" si="1"/>
        <v>9.9999999999624833E-3</v>
      </c>
      <c r="P25">
        <v>84.02388963473912</v>
      </c>
      <c r="Q25">
        <v>48.592249432896622</v>
      </c>
      <c r="R25">
        <v>5.0002314707652413</v>
      </c>
      <c r="S25">
        <v>19.690911531873521</v>
      </c>
      <c r="T25">
        <v>58.712717929725464</v>
      </c>
      <c r="U25" s="114">
        <f t="shared" si="2"/>
        <v>216.01999999999998</v>
      </c>
      <c r="V25" s="112">
        <f t="shared" si="3"/>
        <v>0</v>
      </c>
      <c r="Y25">
        <f>BAWANA!AW25+BAWANA!AX25</f>
        <v>26.99</v>
      </c>
      <c r="Z25">
        <f>BAWANA!BD25+BAWANA!BE25</f>
        <v>26.99</v>
      </c>
      <c r="AA25">
        <f>BAWANA!X25+BAWANA!Y25</f>
        <v>26.99</v>
      </c>
      <c r="AB25">
        <f>BAWANA!AE25+BAWANA!AF25</f>
        <v>26.99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216.01999999999998</v>
      </c>
      <c r="E26">
        <f>BAWANA!AM26</f>
        <v>0</v>
      </c>
      <c r="F26">
        <f t="shared" si="4"/>
        <v>256</v>
      </c>
      <c r="G26">
        <f t="shared" si="5"/>
        <v>216.01999999999998</v>
      </c>
      <c r="H26" s="112"/>
      <c r="I26">
        <f>BRPL_EOD!AI26+BRPL_EOD!AJ26</f>
        <v>84.02</v>
      </c>
      <c r="J26">
        <f>BYPL_EOD!AI26+BYPL_EOD!AJ26</f>
        <v>48.59</v>
      </c>
      <c r="K26">
        <f>MES_EOD!AI26+MES_EOD!AJ26</f>
        <v>5</v>
      </c>
      <c r="L26">
        <f>NDMC_EOD!AI26+NDMC_EOD!AJ26</f>
        <v>19.690000000000001</v>
      </c>
      <c r="M26">
        <f>TPDDL_EOD!AI26+TPDDL_EOD!AJ26</f>
        <v>58.71</v>
      </c>
      <c r="N26">
        <f t="shared" si="0"/>
        <v>216.01000000000002</v>
      </c>
      <c r="O26" s="112">
        <f t="shared" si="1"/>
        <v>9.9999999999624833E-3</v>
      </c>
      <c r="P26">
        <v>84.02388963473912</v>
      </c>
      <c r="Q26">
        <v>48.592249432896622</v>
      </c>
      <c r="R26">
        <v>5.0002314707652413</v>
      </c>
      <c r="S26">
        <v>19.690911531873521</v>
      </c>
      <c r="T26">
        <v>58.712717929725464</v>
      </c>
      <c r="U26" s="114">
        <f t="shared" si="2"/>
        <v>216.01999999999998</v>
      </c>
      <c r="V26" s="112">
        <f t="shared" si="3"/>
        <v>0</v>
      </c>
      <c r="Y26">
        <f>BAWANA!AW26+BAWANA!AX26</f>
        <v>26.99</v>
      </c>
      <c r="Z26">
        <f>BAWANA!BD26+BAWANA!BE26</f>
        <v>26.99</v>
      </c>
      <c r="AA26">
        <f>BAWANA!X26+BAWANA!Y26</f>
        <v>26.99</v>
      </c>
      <c r="AB26">
        <f>BAWANA!AE26+BAWANA!AF26</f>
        <v>26.99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216.01999999999998</v>
      </c>
      <c r="E27">
        <f>BAWANA!AM27</f>
        <v>0</v>
      </c>
      <c r="F27">
        <f t="shared" si="4"/>
        <v>256</v>
      </c>
      <c r="G27">
        <f t="shared" si="5"/>
        <v>216.01999999999998</v>
      </c>
      <c r="H27" s="112"/>
      <c r="I27">
        <f>BRPL_EOD!AI27+BRPL_EOD!AJ27</f>
        <v>84.02</v>
      </c>
      <c r="J27">
        <f>BYPL_EOD!AI27+BYPL_EOD!AJ27</f>
        <v>48.59</v>
      </c>
      <c r="K27">
        <f>MES_EOD!AI27+MES_EOD!AJ27</f>
        <v>5</v>
      </c>
      <c r="L27">
        <f>NDMC_EOD!AI27+NDMC_EOD!AJ27</f>
        <v>19.690000000000001</v>
      </c>
      <c r="M27">
        <f>TPDDL_EOD!AI27+TPDDL_EOD!AJ27</f>
        <v>58.71</v>
      </c>
      <c r="N27">
        <f t="shared" si="0"/>
        <v>216.01000000000002</v>
      </c>
      <c r="O27" s="112">
        <f t="shared" si="1"/>
        <v>9.9999999999624833E-3</v>
      </c>
      <c r="P27">
        <v>84.02388963473912</v>
      </c>
      <c r="Q27">
        <v>48.592249432896622</v>
      </c>
      <c r="R27">
        <v>5.0002314707652413</v>
      </c>
      <c r="S27">
        <v>19.690911531873521</v>
      </c>
      <c r="T27">
        <v>58.712717929725464</v>
      </c>
      <c r="U27" s="114">
        <f t="shared" si="2"/>
        <v>216.01999999999998</v>
      </c>
      <c r="V27" s="112">
        <f t="shared" si="3"/>
        <v>0</v>
      </c>
      <c r="Y27">
        <f>BAWANA!AW27+BAWANA!AX27</f>
        <v>26.99</v>
      </c>
      <c r="Z27">
        <f>BAWANA!BD27+BAWANA!BE27</f>
        <v>26.99</v>
      </c>
      <c r="AA27">
        <f>BAWANA!X27+BAWANA!Y27</f>
        <v>26.99</v>
      </c>
      <c r="AB27">
        <f>BAWANA!AE27+BAWANA!AF27</f>
        <v>26.99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216.01999999999998</v>
      </c>
      <c r="E28">
        <f>BAWANA!AM28</f>
        <v>0</v>
      </c>
      <c r="F28">
        <f t="shared" si="4"/>
        <v>256</v>
      </c>
      <c r="G28">
        <f t="shared" si="5"/>
        <v>216.01999999999998</v>
      </c>
      <c r="H28" s="112"/>
      <c r="I28">
        <f>BRPL_EOD!AI28+BRPL_EOD!AJ28</f>
        <v>84.02</v>
      </c>
      <c r="J28">
        <f>BYPL_EOD!AI28+BYPL_EOD!AJ28</f>
        <v>48.59</v>
      </c>
      <c r="K28">
        <f>MES_EOD!AI28+MES_EOD!AJ28</f>
        <v>5</v>
      </c>
      <c r="L28">
        <f>NDMC_EOD!AI28+NDMC_EOD!AJ28</f>
        <v>19.690000000000001</v>
      </c>
      <c r="M28">
        <f>TPDDL_EOD!AI28+TPDDL_EOD!AJ28</f>
        <v>58.71</v>
      </c>
      <c r="N28">
        <f t="shared" si="0"/>
        <v>216.01000000000002</v>
      </c>
      <c r="O28" s="112">
        <f t="shared" si="1"/>
        <v>9.9999999999624833E-3</v>
      </c>
      <c r="P28">
        <v>84.02388963473912</v>
      </c>
      <c r="Q28">
        <v>48.592249432896622</v>
      </c>
      <c r="R28">
        <v>5.0002314707652413</v>
      </c>
      <c r="S28">
        <v>19.690911531873521</v>
      </c>
      <c r="T28">
        <v>58.712717929725464</v>
      </c>
      <c r="U28" s="114">
        <f t="shared" si="2"/>
        <v>216.01999999999998</v>
      </c>
      <c r="V28" s="112">
        <f t="shared" si="3"/>
        <v>0</v>
      </c>
      <c r="Y28">
        <f>BAWANA!AW28+BAWANA!AX28</f>
        <v>26.99</v>
      </c>
      <c r="Z28">
        <f>BAWANA!BD28+BAWANA!BE28</f>
        <v>26.99</v>
      </c>
      <c r="AA28">
        <f>BAWANA!X28+BAWANA!Y28</f>
        <v>26.99</v>
      </c>
      <c r="AB28">
        <f>BAWANA!AE28+BAWANA!AF28</f>
        <v>26.99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216.01999999999998</v>
      </c>
      <c r="E29">
        <f>BAWANA!AM29</f>
        <v>0</v>
      </c>
      <c r="F29">
        <f t="shared" si="4"/>
        <v>256</v>
      </c>
      <c r="G29">
        <f t="shared" si="5"/>
        <v>216.01999999999998</v>
      </c>
      <c r="H29" s="112"/>
      <c r="I29">
        <f>BRPL_EOD!AI29+BRPL_EOD!AJ29</f>
        <v>84.02</v>
      </c>
      <c r="J29">
        <f>BYPL_EOD!AI29+BYPL_EOD!AJ29</f>
        <v>48.59</v>
      </c>
      <c r="K29">
        <f>MES_EOD!AI29+MES_EOD!AJ29</f>
        <v>5</v>
      </c>
      <c r="L29">
        <f>NDMC_EOD!AI29+NDMC_EOD!AJ29</f>
        <v>19.690000000000001</v>
      </c>
      <c r="M29">
        <f>TPDDL_EOD!AI29+TPDDL_EOD!AJ29</f>
        <v>58.71</v>
      </c>
      <c r="N29">
        <f t="shared" si="0"/>
        <v>216.01000000000002</v>
      </c>
      <c r="O29" s="112">
        <f t="shared" si="1"/>
        <v>9.9999999999624833E-3</v>
      </c>
      <c r="P29">
        <v>84.02388963473912</v>
      </c>
      <c r="Q29">
        <v>48.592249432896622</v>
      </c>
      <c r="R29">
        <v>5.0002314707652413</v>
      </c>
      <c r="S29">
        <v>19.690911531873521</v>
      </c>
      <c r="T29">
        <v>58.712717929725464</v>
      </c>
      <c r="U29" s="114">
        <f t="shared" si="2"/>
        <v>216.01999999999998</v>
      </c>
      <c r="V29" s="112">
        <f t="shared" si="3"/>
        <v>0</v>
      </c>
      <c r="Y29">
        <f>BAWANA!AW29+BAWANA!AX29</f>
        <v>26.99</v>
      </c>
      <c r="Z29">
        <f>BAWANA!BD29+BAWANA!BE29</f>
        <v>26.99</v>
      </c>
      <c r="AA29">
        <f>BAWANA!X29+BAWANA!Y29</f>
        <v>26.99</v>
      </c>
      <c r="AB29">
        <f>BAWANA!AE29+BAWANA!AF29</f>
        <v>26.99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216.01999999999998</v>
      </c>
      <c r="E30">
        <f>BAWANA!AM30</f>
        <v>0</v>
      </c>
      <c r="F30">
        <f t="shared" si="4"/>
        <v>256</v>
      </c>
      <c r="G30">
        <f t="shared" si="5"/>
        <v>216.01999999999998</v>
      </c>
      <c r="H30" s="112"/>
      <c r="I30">
        <f>BRPL_EOD!AI30+BRPL_EOD!AJ30</f>
        <v>84.02</v>
      </c>
      <c r="J30">
        <f>BYPL_EOD!AI30+BYPL_EOD!AJ30</f>
        <v>48.59</v>
      </c>
      <c r="K30">
        <f>MES_EOD!AI30+MES_EOD!AJ30</f>
        <v>5</v>
      </c>
      <c r="L30">
        <f>NDMC_EOD!AI30+NDMC_EOD!AJ30</f>
        <v>19.690000000000001</v>
      </c>
      <c r="M30">
        <f>TPDDL_EOD!AI30+TPDDL_EOD!AJ30</f>
        <v>58.71</v>
      </c>
      <c r="N30">
        <f t="shared" si="0"/>
        <v>216.01000000000002</v>
      </c>
      <c r="O30" s="112">
        <f t="shared" si="1"/>
        <v>9.9999999999624833E-3</v>
      </c>
      <c r="P30">
        <v>84.02388963473912</v>
      </c>
      <c r="Q30">
        <v>48.592249432896622</v>
      </c>
      <c r="R30">
        <v>5.0002314707652413</v>
      </c>
      <c r="S30">
        <v>19.690911531873521</v>
      </c>
      <c r="T30">
        <v>58.712717929725464</v>
      </c>
      <c r="U30" s="114">
        <f t="shared" si="2"/>
        <v>216.01999999999998</v>
      </c>
      <c r="V30" s="112">
        <f t="shared" si="3"/>
        <v>0</v>
      </c>
      <c r="Y30">
        <f>BAWANA!AW30+BAWANA!AX30</f>
        <v>26.99</v>
      </c>
      <c r="Z30">
        <f>BAWANA!BD30+BAWANA!BE30</f>
        <v>26.99</v>
      </c>
      <c r="AA30">
        <f>BAWANA!X30+BAWANA!Y30</f>
        <v>26.99</v>
      </c>
      <c r="AB30">
        <f>BAWANA!AE30+BAWANA!AF30</f>
        <v>26.99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216.01999999999998</v>
      </c>
      <c r="E31">
        <f>BAWANA!AM31</f>
        <v>0</v>
      </c>
      <c r="F31">
        <f t="shared" si="4"/>
        <v>256</v>
      </c>
      <c r="G31">
        <f t="shared" si="5"/>
        <v>216.01999999999998</v>
      </c>
      <c r="H31" s="112"/>
      <c r="I31">
        <f>BRPL_EOD!AI31+BRPL_EOD!AJ31</f>
        <v>84.02</v>
      </c>
      <c r="J31">
        <f>BYPL_EOD!AI31+BYPL_EOD!AJ31</f>
        <v>48.59</v>
      </c>
      <c r="K31">
        <f>MES_EOD!AI31+MES_EOD!AJ31</f>
        <v>5</v>
      </c>
      <c r="L31">
        <f>NDMC_EOD!AI31+NDMC_EOD!AJ31</f>
        <v>19.690000000000001</v>
      </c>
      <c r="M31">
        <f>TPDDL_EOD!AI31+TPDDL_EOD!AJ31</f>
        <v>58.71</v>
      </c>
      <c r="N31">
        <f t="shared" si="0"/>
        <v>216.01000000000002</v>
      </c>
      <c r="O31" s="112">
        <f t="shared" si="1"/>
        <v>9.9999999999624833E-3</v>
      </c>
      <c r="P31">
        <v>84.02388963473912</v>
      </c>
      <c r="Q31">
        <v>48.592249432896622</v>
      </c>
      <c r="R31">
        <v>5.0002314707652413</v>
      </c>
      <c r="S31">
        <v>19.690911531873521</v>
      </c>
      <c r="T31">
        <v>58.712717929725464</v>
      </c>
      <c r="U31" s="114">
        <f t="shared" si="2"/>
        <v>216.01999999999998</v>
      </c>
      <c r="V31" s="112">
        <f t="shared" si="3"/>
        <v>0</v>
      </c>
      <c r="Y31">
        <f>BAWANA!AW31+BAWANA!AX31</f>
        <v>26.99</v>
      </c>
      <c r="Z31">
        <f>BAWANA!BD31+BAWANA!BE31</f>
        <v>26.99</v>
      </c>
      <c r="AA31">
        <f>BAWANA!X31+BAWANA!Y31</f>
        <v>26.99</v>
      </c>
      <c r="AB31">
        <f>BAWANA!AE31+BAWANA!AF31</f>
        <v>26.99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216.01999999999998</v>
      </c>
      <c r="E32">
        <f>BAWANA!AM32</f>
        <v>0</v>
      </c>
      <c r="F32">
        <f t="shared" si="4"/>
        <v>256</v>
      </c>
      <c r="G32">
        <f t="shared" si="5"/>
        <v>216.01999999999998</v>
      </c>
      <c r="H32" s="112"/>
      <c r="I32">
        <f>BRPL_EOD!AI32+BRPL_EOD!AJ32</f>
        <v>84.02</v>
      </c>
      <c r="J32">
        <f>BYPL_EOD!AI32+BYPL_EOD!AJ32</f>
        <v>48.59</v>
      </c>
      <c r="K32">
        <f>MES_EOD!AI32+MES_EOD!AJ32</f>
        <v>5</v>
      </c>
      <c r="L32">
        <f>NDMC_EOD!AI32+NDMC_EOD!AJ32</f>
        <v>19.690000000000001</v>
      </c>
      <c r="M32">
        <f>TPDDL_EOD!AI32+TPDDL_EOD!AJ32</f>
        <v>58.71</v>
      </c>
      <c r="N32">
        <f t="shared" si="0"/>
        <v>216.01000000000002</v>
      </c>
      <c r="O32" s="112">
        <f t="shared" si="1"/>
        <v>9.9999999999624833E-3</v>
      </c>
      <c r="P32">
        <v>84.02388963473912</v>
      </c>
      <c r="Q32">
        <v>48.592249432896622</v>
      </c>
      <c r="R32">
        <v>5.0002314707652413</v>
      </c>
      <c r="S32">
        <v>19.690911531873521</v>
      </c>
      <c r="T32">
        <v>58.712717929725464</v>
      </c>
      <c r="U32" s="114">
        <f t="shared" si="2"/>
        <v>216.01999999999998</v>
      </c>
      <c r="V32" s="112">
        <f t="shared" si="3"/>
        <v>0</v>
      </c>
      <c r="Y32">
        <f>BAWANA!AW32+BAWANA!AX32</f>
        <v>26.99</v>
      </c>
      <c r="Z32">
        <f>BAWANA!BD32+BAWANA!BE32</f>
        <v>26.99</v>
      </c>
      <c r="AA32">
        <f>BAWANA!X32+BAWANA!Y32</f>
        <v>26.99</v>
      </c>
      <c r="AB32">
        <f>BAWANA!AE32+BAWANA!AF32</f>
        <v>26.99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216.01999999999998</v>
      </c>
      <c r="E33">
        <f>BAWANA!AM33</f>
        <v>0</v>
      </c>
      <c r="F33">
        <f t="shared" si="4"/>
        <v>256</v>
      </c>
      <c r="G33">
        <f t="shared" si="5"/>
        <v>216.01999999999998</v>
      </c>
      <c r="H33" s="112"/>
      <c r="I33">
        <f>BRPL_EOD!AI33+BRPL_EOD!AJ33</f>
        <v>84.02</v>
      </c>
      <c r="J33">
        <f>BYPL_EOD!AI33+BYPL_EOD!AJ33</f>
        <v>48.59</v>
      </c>
      <c r="K33">
        <f>MES_EOD!AI33+MES_EOD!AJ33</f>
        <v>5</v>
      </c>
      <c r="L33">
        <f>NDMC_EOD!AI33+NDMC_EOD!AJ33</f>
        <v>19.690000000000001</v>
      </c>
      <c r="M33">
        <f>TPDDL_EOD!AI33+TPDDL_EOD!AJ33</f>
        <v>58.71</v>
      </c>
      <c r="N33">
        <f t="shared" si="0"/>
        <v>216.01000000000002</v>
      </c>
      <c r="O33" s="112">
        <f t="shared" si="1"/>
        <v>9.9999999999624833E-3</v>
      </c>
      <c r="P33">
        <v>84.02388963473912</v>
      </c>
      <c r="Q33">
        <v>48.592249432896622</v>
      </c>
      <c r="R33">
        <v>5.0002314707652413</v>
      </c>
      <c r="S33">
        <v>19.690911531873521</v>
      </c>
      <c r="T33">
        <v>58.712717929725464</v>
      </c>
      <c r="U33" s="114">
        <f t="shared" si="2"/>
        <v>216.01999999999998</v>
      </c>
      <c r="V33" s="112">
        <f t="shared" si="3"/>
        <v>0</v>
      </c>
      <c r="Y33">
        <f>BAWANA!AW33+BAWANA!AX33</f>
        <v>26.99</v>
      </c>
      <c r="Z33">
        <f>BAWANA!BD33+BAWANA!BE33</f>
        <v>26.99</v>
      </c>
      <c r="AA33">
        <f>BAWANA!X33+BAWANA!Y33</f>
        <v>26.99</v>
      </c>
      <c r="AB33">
        <f>BAWANA!AE33+BAWANA!AF33</f>
        <v>26.99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216.01999999999998</v>
      </c>
      <c r="E34">
        <f>BAWANA!AM34</f>
        <v>0</v>
      </c>
      <c r="F34">
        <f t="shared" si="4"/>
        <v>256</v>
      </c>
      <c r="G34">
        <f t="shared" si="5"/>
        <v>216.01999999999998</v>
      </c>
      <c r="H34" s="112"/>
      <c r="I34">
        <f>BRPL_EOD!AI34+BRPL_EOD!AJ34</f>
        <v>84.02</v>
      </c>
      <c r="J34">
        <f>BYPL_EOD!AI34+BYPL_EOD!AJ34</f>
        <v>48.59</v>
      </c>
      <c r="K34">
        <f>MES_EOD!AI34+MES_EOD!AJ34</f>
        <v>5</v>
      </c>
      <c r="L34">
        <f>NDMC_EOD!AI34+NDMC_EOD!AJ34</f>
        <v>19.690000000000001</v>
      </c>
      <c r="M34">
        <f>TPDDL_EOD!AI34+TPDDL_EOD!AJ34</f>
        <v>58.71</v>
      </c>
      <c r="N34">
        <f t="shared" si="0"/>
        <v>216.01000000000002</v>
      </c>
      <c r="O34" s="112">
        <f t="shared" si="1"/>
        <v>9.9999999999624833E-3</v>
      </c>
      <c r="P34">
        <v>84.02388963473912</v>
      </c>
      <c r="Q34">
        <v>48.592249432896622</v>
      </c>
      <c r="R34">
        <v>5.0002314707652413</v>
      </c>
      <c r="S34">
        <v>19.690911531873521</v>
      </c>
      <c r="T34">
        <v>58.712717929725464</v>
      </c>
      <c r="U34" s="114">
        <f t="shared" si="2"/>
        <v>216.01999999999998</v>
      </c>
      <c r="V34" s="112">
        <f t="shared" si="3"/>
        <v>0</v>
      </c>
      <c r="Y34">
        <f>BAWANA!AW34+BAWANA!AX34</f>
        <v>26.99</v>
      </c>
      <c r="Z34">
        <f>BAWANA!BD34+BAWANA!BE34</f>
        <v>26.99</v>
      </c>
      <c r="AA34">
        <f>BAWANA!X34+BAWANA!Y34</f>
        <v>26.99</v>
      </c>
      <c r="AB34">
        <f>BAWANA!AE34+BAWANA!AF34</f>
        <v>26.99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216.01999999999998</v>
      </c>
      <c r="E35">
        <f>BAWANA!AM35</f>
        <v>0</v>
      </c>
      <c r="F35">
        <f t="shared" si="4"/>
        <v>256</v>
      </c>
      <c r="G35">
        <f t="shared" si="5"/>
        <v>216.01999999999998</v>
      </c>
      <c r="H35" s="112"/>
      <c r="I35">
        <f>BRPL_EOD!AI35+BRPL_EOD!AJ35</f>
        <v>84.02</v>
      </c>
      <c r="J35">
        <f>BYPL_EOD!AI35+BYPL_EOD!AJ35</f>
        <v>48.59</v>
      </c>
      <c r="K35">
        <f>MES_EOD!AI35+MES_EOD!AJ35</f>
        <v>5</v>
      </c>
      <c r="L35">
        <f>NDMC_EOD!AI35+NDMC_EOD!AJ35</f>
        <v>19.690000000000001</v>
      </c>
      <c r="M35">
        <f>TPDDL_EOD!AI35+TPDDL_EOD!AJ35</f>
        <v>58.71</v>
      </c>
      <c r="N35">
        <f t="shared" si="0"/>
        <v>216.01000000000002</v>
      </c>
      <c r="O35" s="112">
        <f t="shared" si="1"/>
        <v>9.9999999999624833E-3</v>
      </c>
      <c r="P35">
        <v>84.02388963473912</v>
      </c>
      <c r="Q35">
        <v>48.592249432896622</v>
      </c>
      <c r="R35">
        <v>5.0002314707652413</v>
      </c>
      <c r="S35">
        <v>19.690911531873521</v>
      </c>
      <c r="T35">
        <v>58.712717929725464</v>
      </c>
      <c r="U35" s="114">
        <f t="shared" si="2"/>
        <v>216.01999999999998</v>
      </c>
      <c r="V35" s="112">
        <f t="shared" si="3"/>
        <v>0</v>
      </c>
      <c r="Y35">
        <f>BAWANA!AW35+BAWANA!AX35</f>
        <v>26.99</v>
      </c>
      <c r="Z35">
        <f>BAWANA!BD35+BAWANA!BE35</f>
        <v>26.99</v>
      </c>
      <c r="AA35">
        <f>BAWANA!X35+BAWANA!Y35</f>
        <v>26.99</v>
      </c>
      <c r="AB35">
        <f>BAWANA!AE35+BAWANA!AF35</f>
        <v>26.99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216.01999999999998</v>
      </c>
      <c r="E36">
        <f>BAWANA!AM36</f>
        <v>0</v>
      </c>
      <c r="F36">
        <f t="shared" si="4"/>
        <v>256</v>
      </c>
      <c r="G36">
        <f t="shared" si="5"/>
        <v>216.01999999999998</v>
      </c>
      <c r="H36" s="112"/>
      <c r="I36">
        <f>BRPL_EOD!AI36+BRPL_EOD!AJ36</f>
        <v>84.02</v>
      </c>
      <c r="J36">
        <f>BYPL_EOD!AI36+BYPL_EOD!AJ36</f>
        <v>48.59</v>
      </c>
      <c r="K36">
        <f>MES_EOD!AI36+MES_EOD!AJ36</f>
        <v>5</v>
      </c>
      <c r="L36">
        <f>NDMC_EOD!AI36+NDMC_EOD!AJ36</f>
        <v>19.690000000000001</v>
      </c>
      <c r="M36">
        <f>TPDDL_EOD!AI36+TPDDL_EOD!AJ36</f>
        <v>58.71</v>
      </c>
      <c r="N36">
        <f t="shared" si="0"/>
        <v>216.01000000000002</v>
      </c>
      <c r="O36" s="112">
        <f t="shared" si="1"/>
        <v>9.9999999999624833E-3</v>
      </c>
      <c r="P36">
        <v>84.02388963473912</v>
      </c>
      <c r="Q36">
        <v>48.592249432896622</v>
      </c>
      <c r="R36">
        <v>5.0002314707652413</v>
      </c>
      <c r="S36">
        <v>19.690911531873521</v>
      </c>
      <c r="T36">
        <v>58.712717929725464</v>
      </c>
      <c r="U36" s="114">
        <f t="shared" si="2"/>
        <v>216.01999999999998</v>
      </c>
      <c r="V36" s="112">
        <f t="shared" si="3"/>
        <v>0</v>
      </c>
      <c r="Y36">
        <f>BAWANA!AW36+BAWANA!AX36</f>
        <v>26.99</v>
      </c>
      <c r="Z36">
        <f>BAWANA!BD36+BAWANA!BE36</f>
        <v>26.99</v>
      </c>
      <c r="AA36">
        <f>BAWANA!X36+BAWANA!Y36</f>
        <v>26.99</v>
      </c>
      <c r="AB36">
        <f>BAWANA!AE36+BAWANA!AF36</f>
        <v>26.99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216.01999999999998</v>
      </c>
      <c r="E37">
        <f>BAWANA!AM37</f>
        <v>0</v>
      </c>
      <c r="F37">
        <f t="shared" si="4"/>
        <v>256</v>
      </c>
      <c r="G37">
        <f t="shared" si="5"/>
        <v>216.01999999999998</v>
      </c>
      <c r="H37" s="112"/>
      <c r="I37">
        <f>BRPL_EOD!AI37+BRPL_EOD!AJ37</f>
        <v>84.02</v>
      </c>
      <c r="J37">
        <f>BYPL_EOD!AI37+BYPL_EOD!AJ37</f>
        <v>48.59</v>
      </c>
      <c r="K37">
        <f>MES_EOD!AI37+MES_EOD!AJ37</f>
        <v>5</v>
      </c>
      <c r="L37">
        <f>NDMC_EOD!AI37+NDMC_EOD!AJ37</f>
        <v>19.690000000000001</v>
      </c>
      <c r="M37">
        <f>TPDDL_EOD!AI37+TPDDL_EOD!AJ37</f>
        <v>58.71</v>
      </c>
      <c r="N37">
        <f t="shared" si="0"/>
        <v>216.01000000000002</v>
      </c>
      <c r="O37" s="112">
        <f t="shared" si="1"/>
        <v>9.9999999999624833E-3</v>
      </c>
      <c r="P37">
        <v>84.02388963473912</v>
      </c>
      <c r="Q37">
        <v>48.592249432896622</v>
      </c>
      <c r="R37">
        <v>5.0002314707652413</v>
      </c>
      <c r="S37">
        <v>19.690911531873521</v>
      </c>
      <c r="T37">
        <v>58.712717929725464</v>
      </c>
      <c r="U37" s="114">
        <f t="shared" si="2"/>
        <v>216.01999999999998</v>
      </c>
      <c r="V37" s="112">
        <f t="shared" si="3"/>
        <v>0</v>
      </c>
      <c r="Y37">
        <f>BAWANA!AW37+BAWANA!AX37</f>
        <v>26.99</v>
      </c>
      <c r="Z37">
        <f>BAWANA!BD37+BAWANA!BE37</f>
        <v>26.99</v>
      </c>
      <c r="AA37">
        <f>BAWANA!X37+BAWANA!Y37</f>
        <v>26.99</v>
      </c>
      <c r="AB37">
        <f>BAWANA!AE37+BAWANA!AF37</f>
        <v>26.99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216.01999999999998</v>
      </c>
      <c r="E38">
        <f>BAWANA!AM38</f>
        <v>0</v>
      </c>
      <c r="F38">
        <f t="shared" si="4"/>
        <v>256</v>
      </c>
      <c r="G38">
        <f t="shared" si="5"/>
        <v>216.01999999999998</v>
      </c>
      <c r="H38" s="112"/>
      <c r="I38">
        <f>BRPL_EOD!AI38+BRPL_EOD!AJ38</f>
        <v>84.02</v>
      </c>
      <c r="J38">
        <f>BYPL_EOD!AI38+BYPL_EOD!AJ38</f>
        <v>48.59</v>
      </c>
      <c r="K38">
        <f>MES_EOD!AI38+MES_EOD!AJ38</f>
        <v>5</v>
      </c>
      <c r="L38">
        <f>NDMC_EOD!AI38+NDMC_EOD!AJ38</f>
        <v>19.690000000000001</v>
      </c>
      <c r="M38">
        <f>TPDDL_EOD!AI38+TPDDL_EOD!AJ38</f>
        <v>58.71</v>
      </c>
      <c r="N38">
        <f t="shared" si="0"/>
        <v>216.01000000000002</v>
      </c>
      <c r="O38" s="112">
        <f t="shared" si="1"/>
        <v>9.9999999999624833E-3</v>
      </c>
      <c r="P38">
        <v>84.02388963473912</v>
      </c>
      <c r="Q38">
        <v>48.592249432896622</v>
      </c>
      <c r="R38">
        <v>5.0002314707652413</v>
      </c>
      <c r="S38">
        <v>19.690911531873521</v>
      </c>
      <c r="T38">
        <v>58.712717929725464</v>
      </c>
      <c r="U38" s="114">
        <f t="shared" si="2"/>
        <v>216.01999999999998</v>
      </c>
      <c r="V38" s="112">
        <f t="shared" si="3"/>
        <v>0</v>
      </c>
      <c r="Y38">
        <f>BAWANA!AW38+BAWANA!AX38</f>
        <v>26.99</v>
      </c>
      <c r="Z38">
        <f>BAWANA!BD38+BAWANA!BE38</f>
        <v>26.99</v>
      </c>
      <c r="AA38">
        <f>BAWANA!X38+BAWANA!Y38</f>
        <v>26.99</v>
      </c>
      <c r="AB38">
        <f>BAWANA!AE38+BAWANA!AF38</f>
        <v>26.99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216.01999999999998</v>
      </c>
      <c r="E39">
        <f>BAWANA!AM39</f>
        <v>0</v>
      </c>
      <c r="F39">
        <f t="shared" si="4"/>
        <v>256</v>
      </c>
      <c r="G39">
        <f t="shared" si="5"/>
        <v>216.01999999999998</v>
      </c>
      <c r="H39" s="112"/>
      <c r="I39">
        <f>BRPL_EOD!AI39+BRPL_EOD!AJ39</f>
        <v>84.02</v>
      </c>
      <c r="J39">
        <f>BYPL_EOD!AI39+BYPL_EOD!AJ39</f>
        <v>48.59</v>
      </c>
      <c r="K39">
        <f>MES_EOD!AI39+MES_EOD!AJ39</f>
        <v>5</v>
      </c>
      <c r="L39">
        <f>NDMC_EOD!AI39+NDMC_EOD!AJ39</f>
        <v>19.690000000000001</v>
      </c>
      <c r="M39">
        <f>TPDDL_EOD!AI39+TPDDL_EOD!AJ39</f>
        <v>58.71</v>
      </c>
      <c r="N39">
        <f t="shared" si="0"/>
        <v>216.01000000000002</v>
      </c>
      <c r="O39" s="112">
        <f t="shared" si="1"/>
        <v>9.9999999999624833E-3</v>
      </c>
      <c r="P39">
        <v>84.02388963473912</v>
      </c>
      <c r="Q39">
        <v>48.592249432896622</v>
      </c>
      <c r="R39">
        <v>5.0002314707652413</v>
      </c>
      <c r="S39">
        <v>19.690911531873521</v>
      </c>
      <c r="T39">
        <v>58.712717929725464</v>
      </c>
      <c r="U39" s="114">
        <f t="shared" si="2"/>
        <v>216.01999999999998</v>
      </c>
      <c r="V39" s="112">
        <f t="shared" si="3"/>
        <v>0</v>
      </c>
      <c r="Y39">
        <f>BAWANA!AW39+BAWANA!AX39</f>
        <v>26.99</v>
      </c>
      <c r="Z39">
        <f>BAWANA!BD39+BAWANA!BE39</f>
        <v>26.99</v>
      </c>
      <c r="AA39">
        <f>BAWANA!X39+BAWANA!Y39</f>
        <v>26.99</v>
      </c>
      <c r="AB39">
        <f>BAWANA!AE39+BAWANA!AF39</f>
        <v>26.99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216.01999999999998</v>
      </c>
      <c r="E40">
        <f>BAWANA!AM40</f>
        <v>0</v>
      </c>
      <c r="F40">
        <f t="shared" si="4"/>
        <v>256</v>
      </c>
      <c r="G40">
        <f t="shared" si="5"/>
        <v>216.01999999999998</v>
      </c>
      <c r="H40" s="112"/>
      <c r="I40">
        <f>BRPL_EOD!AI40+BRPL_EOD!AJ40</f>
        <v>84.02</v>
      </c>
      <c r="J40">
        <f>BYPL_EOD!AI40+BYPL_EOD!AJ40</f>
        <v>48.59</v>
      </c>
      <c r="K40">
        <f>MES_EOD!AI40+MES_EOD!AJ40</f>
        <v>5</v>
      </c>
      <c r="L40">
        <f>NDMC_EOD!AI40+NDMC_EOD!AJ40</f>
        <v>19.690000000000001</v>
      </c>
      <c r="M40">
        <f>TPDDL_EOD!AI40+TPDDL_EOD!AJ40</f>
        <v>58.71</v>
      </c>
      <c r="N40">
        <f t="shared" si="0"/>
        <v>216.01000000000002</v>
      </c>
      <c r="O40" s="112">
        <f t="shared" si="1"/>
        <v>9.9999999999624833E-3</v>
      </c>
      <c r="P40">
        <v>84.02388963473912</v>
      </c>
      <c r="Q40">
        <v>48.592249432896622</v>
      </c>
      <c r="R40">
        <v>5.0002314707652413</v>
      </c>
      <c r="S40">
        <v>19.690911531873521</v>
      </c>
      <c r="T40">
        <v>58.712717929725464</v>
      </c>
      <c r="U40" s="114">
        <f t="shared" si="2"/>
        <v>216.01999999999998</v>
      </c>
      <c r="V40" s="112">
        <f t="shared" si="3"/>
        <v>0</v>
      </c>
      <c r="Y40">
        <f>BAWANA!AW40+BAWANA!AX40</f>
        <v>26.99</v>
      </c>
      <c r="Z40">
        <f>BAWANA!BD40+BAWANA!BE40</f>
        <v>26.99</v>
      </c>
      <c r="AA40">
        <f>BAWANA!X40+BAWANA!Y40</f>
        <v>26.99</v>
      </c>
      <c r="AB40">
        <f>BAWANA!AE40+BAWANA!AF40</f>
        <v>26.99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216.01999999999998</v>
      </c>
      <c r="E41">
        <f>BAWANA!AM41</f>
        <v>0</v>
      </c>
      <c r="F41">
        <f t="shared" si="4"/>
        <v>256</v>
      </c>
      <c r="G41">
        <f t="shared" si="5"/>
        <v>216.01999999999998</v>
      </c>
      <c r="H41" s="112"/>
      <c r="I41">
        <f>BRPL_EOD!AI41+BRPL_EOD!AJ41</f>
        <v>84.02</v>
      </c>
      <c r="J41">
        <f>BYPL_EOD!AI41+BYPL_EOD!AJ41</f>
        <v>48.59</v>
      </c>
      <c r="K41">
        <f>MES_EOD!AI41+MES_EOD!AJ41</f>
        <v>5</v>
      </c>
      <c r="L41">
        <f>NDMC_EOD!AI41+NDMC_EOD!AJ41</f>
        <v>19.690000000000001</v>
      </c>
      <c r="M41">
        <f>TPDDL_EOD!AI41+TPDDL_EOD!AJ41</f>
        <v>58.71</v>
      </c>
      <c r="N41">
        <f t="shared" si="0"/>
        <v>216.01000000000002</v>
      </c>
      <c r="O41" s="112">
        <f t="shared" si="1"/>
        <v>9.9999999999624833E-3</v>
      </c>
      <c r="P41">
        <v>84.02388963473912</v>
      </c>
      <c r="Q41">
        <v>48.592249432896622</v>
      </c>
      <c r="R41">
        <v>5.0002314707652413</v>
      </c>
      <c r="S41">
        <v>19.690911531873521</v>
      </c>
      <c r="T41">
        <v>58.712717929725464</v>
      </c>
      <c r="U41" s="114">
        <f t="shared" si="2"/>
        <v>216.01999999999998</v>
      </c>
      <c r="V41" s="112">
        <f t="shared" si="3"/>
        <v>0</v>
      </c>
      <c r="Y41">
        <f>BAWANA!AW41+BAWANA!AX41</f>
        <v>26.99</v>
      </c>
      <c r="Z41">
        <f>BAWANA!BD41+BAWANA!BE41</f>
        <v>26.99</v>
      </c>
      <c r="AA41">
        <f>BAWANA!X41+BAWANA!Y41</f>
        <v>26.99</v>
      </c>
      <c r="AB41">
        <f>BAWANA!AE41+BAWANA!AF41</f>
        <v>26.99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216.01999999999998</v>
      </c>
      <c r="E42">
        <f>BAWANA!AM42</f>
        <v>0</v>
      </c>
      <c r="F42">
        <f t="shared" si="4"/>
        <v>256</v>
      </c>
      <c r="G42">
        <f t="shared" si="5"/>
        <v>216.01999999999998</v>
      </c>
      <c r="H42" s="112"/>
      <c r="I42">
        <f>BRPL_EOD!AI42+BRPL_EOD!AJ42</f>
        <v>84.02</v>
      </c>
      <c r="J42">
        <f>BYPL_EOD!AI42+BYPL_EOD!AJ42</f>
        <v>48.59</v>
      </c>
      <c r="K42">
        <f>MES_EOD!AI42+MES_EOD!AJ42</f>
        <v>5</v>
      </c>
      <c r="L42">
        <f>NDMC_EOD!AI42+NDMC_EOD!AJ42</f>
        <v>19.690000000000001</v>
      </c>
      <c r="M42">
        <f>TPDDL_EOD!AI42+TPDDL_EOD!AJ42</f>
        <v>58.71</v>
      </c>
      <c r="N42">
        <f t="shared" si="0"/>
        <v>216.01000000000002</v>
      </c>
      <c r="O42" s="112">
        <f t="shared" si="1"/>
        <v>9.9999999999624833E-3</v>
      </c>
      <c r="P42">
        <v>84.02388963473912</v>
      </c>
      <c r="Q42">
        <v>48.592249432896622</v>
      </c>
      <c r="R42">
        <v>5.0002314707652413</v>
      </c>
      <c r="S42">
        <v>19.690911531873521</v>
      </c>
      <c r="T42">
        <v>58.712717929725464</v>
      </c>
      <c r="U42" s="114">
        <f t="shared" si="2"/>
        <v>216.01999999999998</v>
      </c>
      <c r="V42" s="112">
        <f t="shared" si="3"/>
        <v>0</v>
      </c>
      <c r="Y42">
        <f>BAWANA!AW42+BAWANA!AX42</f>
        <v>26.99</v>
      </c>
      <c r="Z42">
        <f>BAWANA!BD42+BAWANA!BE42</f>
        <v>26.99</v>
      </c>
      <c r="AA42">
        <f>BAWANA!X42+BAWANA!Y42</f>
        <v>26.99</v>
      </c>
      <c r="AB42">
        <f>BAWANA!AE42+BAWANA!AF42</f>
        <v>26.99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216.01999999999998</v>
      </c>
      <c r="E43">
        <f>BAWANA!AM43</f>
        <v>0</v>
      </c>
      <c r="F43">
        <f t="shared" si="4"/>
        <v>256</v>
      </c>
      <c r="G43">
        <f t="shared" si="5"/>
        <v>216.01999999999998</v>
      </c>
      <c r="H43" s="112"/>
      <c r="I43">
        <f>BRPL_EOD!AI43+BRPL_EOD!AJ43</f>
        <v>84.02</v>
      </c>
      <c r="J43">
        <f>BYPL_EOD!AI43+BYPL_EOD!AJ43</f>
        <v>48.59</v>
      </c>
      <c r="K43">
        <f>MES_EOD!AI43+MES_EOD!AJ43</f>
        <v>5</v>
      </c>
      <c r="L43">
        <f>NDMC_EOD!AI43+NDMC_EOD!AJ43</f>
        <v>19.690000000000001</v>
      </c>
      <c r="M43">
        <f>TPDDL_EOD!AI43+TPDDL_EOD!AJ43</f>
        <v>58.71</v>
      </c>
      <c r="N43">
        <f t="shared" si="0"/>
        <v>216.01000000000002</v>
      </c>
      <c r="O43" s="112">
        <f t="shared" si="1"/>
        <v>9.9999999999624833E-3</v>
      </c>
      <c r="P43">
        <v>84.02388963473912</v>
      </c>
      <c r="Q43">
        <v>48.592249432896622</v>
      </c>
      <c r="R43">
        <v>5.0002314707652413</v>
      </c>
      <c r="S43">
        <v>19.690911531873521</v>
      </c>
      <c r="T43">
        <v>58.712717929725464</v>
      </c>
      <c r="U43" s="114">
        <f t="shared" si="2"/>
        <v>216.01999999999998</v>
      </c>
      <c r="V43" s="112">
        <f t="shared" si="3"/>
        <v>0</v>
      </c>
      <c r="Y43">
        <f>BAWANA!AW43+BAWANA!AX43</f>
        <v>26.99</v>
      </c>
      <c r="Z43">
        <f>BAWANA!BD43+BAWANA!BE43</f>
        <v>26.99</v>
      </c>
      <c r="AA43">
        <f>BAWANA!X43+BAWANA!Y43</f>
        <v>26.99</v>
      </c>
      <c r="AB43">
        <f>BAWANA!AE43+BAWANA!AF43</f>
        <v>26.99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216.01999999999998</v>
      </c>
      <c r="E44">
        <f>BAWANA!AM44</f>
        <v>0</v>
      </c>
      <c r="F44">
        <f t="shared" si="4"/>
        <v>256</v>
      </c>
      <c r="G44">
        <f t="shared" si="5"/>
        <v>216.01999999999998</v>
      </c>
      <c r="H44" s="112"/>
      <c r="I44">
        <f>BRPL_EOD!AI44+BRPL_EOD!AJ44</f>
        <v>84.02</v>
      </c>
      <c r="J44">
        <f>BYPL_EOD!AI44+BYPL_EOD!AJ44</f>
        <v>48.59</v>
      </c>
      <c r="K44">
        <f>MES_EOD!AI44+MES_EOD!AJ44</f>
        <v>5</v>
      </c>
      <c r="L44">
        <f>NDMC_EOD!AI44+NDMC_EOD!AJ44</f>
        <v>19.690000000000001</v>
      </c>
      <c r="M44">
        <f>TPDDL_EOD!AI44+TPDDL_EOD!AJ44</f>
        <v>58.71</v>
      </c>
      <c r="N44">
        <f t="shared" si="0"/>
        <v>216.01000000000002</v>
      </c>
      <c r="O44" s="112">
        <f t="shared" si="1"/>
        <v>9.9999999999624833E-3</v>
      </c>
      <c r="P44">
        <v>84.02388963473912</v>
      </c>
      <c r="Q44">
        <v>48.592249432896622</v>
      </c>
      <c r="R44">
        <v>5.0002314707652413</v>
      </c>
      <c r="S44">
        <v>19.690911531873521</v>
      </c>
      <c r="T44">
        <v>58.712717929725464</v>
      </c>
      <c r="U44" s="114">
        <f t="shared" si="2"/>
        <v>216.01999999999998</v>
      </c>
      <c r="V44" s="112">
        <f t="shared" si="3"/>
        <v>0</v>
      </c>
      <c r="Y44">
        <f>BAWANA!AW44+BAWANA!AX44</f>
        <v>26.99</v>
      </c>
      <c r="Z44">
        <f>BAWANA!BD44+BAWANA!BE44</f>
        <v>26.99</v>
      </c>
      <c r="AA44">
        <f>BAWANA!X44+BAWANA!Y44</f>
        <v>26.99</v>
      </c>
      <c r="AB44">
        <f>BAWANA!AE44+BAWANA!AF44</f>
        <v>26.99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216.01999999999998</v>
      </c>
      <c r="E45">
        <f>BAWANA!AM45</f>
        <v>0</v>
      </c>
      <c r="F45">
        <f t="shared" si="4"/>
        <v>256</v>
      </c>
      <c r="G45">
        <f t="shared" si="5"/>
        <v>216.01999999999998</v>
      </c>
      <c r="H45" s="112"/>
      <c r="I45">
        <f>BRPL_EOD!AI45+BRPL_EOD!AJ45</f>
        <v>84.02</v>
      </c>
      <c r="J45">
        <f>BYPL_EOD!AI45+BYPL_EOD!AJ45</f>
        <v>48.59</v>
      </c>
      <c r="K45">
        <f>MES_EOD!AI45+MES_EOD!AJ45</f>
        <v>5</v>
      </c>
      <c r="L45">
        <f>NDMC_EOD!AI45+NDMC_EOD!AJ45</f>
        <v>19.690000000000001</v>
      </c>
      <c r="M45">
        <f>TPDDL_EOD!AI45+TPDDL_EOD!AJ45</f>
        <v>58.71</v>
      </c>
      <c r="N45">
        <f t="shared" si="0"/>
        <v>216.01000000000002</v>
      </c>
      <c r="O45" s="112">
        <f t="shared" si="1"/>
        <v>9.9999999999624833E-3</v>
      </c>
      <c r="P45">
        <v>84.02388963473912</v>
      </c>
      <c r="Q45">
        <v>48.592249432896622</v>
      </c>
      <c r="R45">
        <v>5.0002314707652413</v>
      </c>
      <c r="S45">
        <v>19.690911531873521</v>
      </c>
      <c r="T45">
        <v>58.712717929725464</v>
      </c>
      <c r="U45" s="114">
        <f t="shared" si="2"/>
        <v>216.01999999999998</v>
      </c>
      <c r="V45" s="112">
        <f t="shared" si="3"/>
        <v>0</v>
      </c>
      <c r="Y45">
        <f>BAWANA!AW45+BAWANA!AX45</f>
        <v>26.99</v>
      </c>
      <c r="Z45">
        <f>BAWANA!BD45+BAWANA!BE45</f>
        <v>26.99</v>
      </c>
      <c r="AA45">
        <f>BAWANA!X45+BAWANA!Y45</f>
        <v>26.99</v>
      </c>
      <c r="AB45">
        <f>BAWANA!AE45+BAWANA!AF45</f>
        <v>26.99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216.01999999999998</v>
      </c>
      <c r="E46">
        <f>BAWANA!AM46</f>
        <v>0</v>
      </c>
      <c r="F46">
        <f t="shared" si="4"/>
        <v>256</v>
      </c>
      <c r="G46">
        <f t="shared" si="5"/>
        <v>216.01999999999998</v>
      </c>
      <c r="H46" s="112"/>
      <c r="I46">
        <f>BRPL_EOD!AI46+BRPL_EOD!AJ46</f>
        <v>84.02</v>
      </c>
      <c r="J46">
        <f>BYPL_EOD!AI46+BYPL_EOD!AJ46</f>
        <v>48.59</v>
      </c>
      <c r="K46">
        <f>MES_EOD!AI46+MES_EOD!AJ46</f>
        <v>5</v>
      </c>
      <c r="L46">
        <f>NDMC_EOD!AI46+NDMC_EOD!AJ46</f>
        <v>19.690000000000001</v>
      </c>
      <c r="M46">
        <f>TPDDL_EOD!AI46+TPDDL_EOD!AJ46</f>
        <v>58.71</v>
      </c>
      <c r="N46">
        <f t="shared" si="0"/>
        <v>216.01000000000002</v>
      </c>
      <c r="O46" s="112">
        <f t="shared" si="1"/>
        <v>9.9999999999624833E-3</v>
      </c>
      <c r="P46">
        <v>84.02388963473912</v>
      </c>
      <c r="Q46">
        <v>48.592249432896622</v>
      </c>
      <c r="R46">
        <v>5.0002314707652413</v>
      </c>
      <c r="S46">
        <v>19.690911531873521</v>
      </c>
      <c r="T46">
        <v>58.712717929725464</v>
      </c>
      <c r="U46" s="114">
        <f t="shared" si="2"/>
        <v>216.01999999999998</v>
      </c>
      <c r="V46" s="112">
        <f t="shared" si="3"/>
        <v>0</v>
      </c>
      <c r="Y46">
        <f>BAWANA!AW46+BAWANA!AX46</f>
        <v>26.99</v>
      </c>
      <c r="Z46">
        <f>BAWANA!BD46+BAWANA!BE46</f>
        <v>26.99</v>
      </c>
      <c r="AA46">
        <f>BAWANA!X46+BAWANA!Y46</f>
        <v>26.99</v>
      </c>
      <c r="AB46">
        <f>BAWANA!AE46+BAWANA!AF46</f>
        <v>26.99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216.01999999999998</v>
      </c>
      <c r="E47">
        <f>BAWANA!AM47</f>
        <v>0</v>
      </c>
      <c r="F47">
        <f t="shared" si="4"/>
        <v>256</v>
      </c>
      <c r="G47">
        <f t="shared" si="5"/>
        <v>216.01999999999998</v>
      </c>
      <c r="H47" s="112"/>
      <c r="I47">
        <f>BRPL_EOD!AI47+BRPL_EOD!AJ47</f>
        <v>84.02</v>
      </c>
      <c r="J47">
        <f>BYPL_EOD!AI47+BYPL_EOD!AJ47</f>
        <v>48.59</v>
      </c>
      <c r="K47">
        <f>MES_EOD!AI47+MES_EOD!AJ47</f>
        <v>5</v>
      </c>
      <c r="L47">
        <f>NDMC_EOD!AI47+NDMC_EOD!AJ47</f>
        <v>19.690000000000001</v>
      </c>
      <c r="M47">
        <f>TPDDL_EOD!AI47+TPDDL_EOD!AJ47</f>
        <v>58.71</v>
      </c>
      <c r="N47">
        <f t="shared" si="0"/>
        <v>216.01000000000002</v>
      </c>
      <c r="O47" s="112">
        <f t="shared" si="1"/>
        <v>9.9999999999624833E-3</v>
      </c>
      <c r="P47">
        <v>84.02388963473912</v>
      </c>
      <c r="Q47">
        <v>48.592249432896622</v>
      </c>
      <c r="R47">
        <v>5.0002314707652413</v>
      </c>
      <c r="S47">
        <v>19.690911531873521</v>
      </c>
      <c r="T47">
        <v>58.712717929725464</v>
      </c>
      <c r="U47" s="114">
        <f t="shared" si="2"/>
        <v>216.01999999999998</v>
      </c>
      <c r="V47" s="112">
        <f t="shared" si="3"/>
        <v>0</v>
      </c>
      <c r="Y47">
        <f>BAWANA!AW47+BAWANA!AX47</f>
        <v>26.99</v>
      </c>
      <c r="Z47">
        <f>BAWANA!BD47+BAWANA!BE47</f>
        <v>26.99</v>
      </c>
      <c r="AA47">
        <f>BAWANA!X47+BAWANA!Y47</f>
        <v>26.99</v>
      </c>
      <c r="AB47">
        <f>BAWANA!AE47+BAWANA!AF47</f>
        <v>26.99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216.01999999999998</v>
      </c>
      <c r="E48">
        <f>BAWANA!AM48</f>
        <v>0</v>
      </c>
      <c r="F48">
        <f t="shared" si="4"/>
        <v>256</v>
      </c>
      <c r="G48">
        <f t="shared" si="5"/>
        <v>216.01999999999998</v>
      </c>
      <c r="H48" s="112"/>
      <c r="I48">
        <f>BRPL_EOD!AI48+BRPL_EOD!AJ48</f>
        <v>84.02</v>
      </c>
      <c r="J48">
        <f>BYPL_EOD!AI48+BYPL_EOD!AJ48</f>
        <v>48.59</v>
      </c>
      <c r="K48">
        <f>MES_EOD!AI48+MES_EOD!AJ48</f>
        <v>5</v>
      </c>
      <c r="L48">
        <f>NDMC_EOD!AI48+NDMC_EOD!AJ48</f>
        <v>19.690000000000001</v>
      </c>
      <c r="M48">
        <f>TPDDL_EOD!AI48+TPDDL_EOD!AJ48</f>
        <v>58.71</v>
      </c>
      <c r="N48">
        <f t="shared" si="0"/>
        <v>216.01000000000002</v>
      </c>
      <c r="O48" s="112">
        <f t="shared" si="1"/>
        <v>9.9999999999624833E-3</v>
      </c>
      <c r="P48">
        <v>84.02388963473912</v>
      </c>
      <c r="Q48">
        <v>48.592249432896622</v>
      </c>
      <c r="R48">
        <v>5.0002314707652413</v>
      </c>
      <c r="S48">
        <v>19.690911531873521</v>
      </c>
      <c r="T48">
        <v>58.712717929725464</v>
      </c>
      <c r="U48" s="114">
        <f t="shared" si="2"/>
        <v>216.01999999999998</v>
      </c>
      <c r="V48" s="112">
        <f t="shared" si="3"/>
        <v>0</v>
      </c>
      <c r="Y48">
        <f>BAWANA!AW48+BAWANA!AX48</f>
        <v>26.99</v>
      </c>
      <c r="Z48">
        <f>BAWANA!BD48+BAWANA!BE48</f>
        <v>26.99</v>
      </c>
      <c r="AA48">
        <f>BAWANA!X48+BAWANA!Y48</f>
        <v>26.99</v>
      </c>
      <c r="AB48">
        <f>BAWANA!AE48+BAWANA!AF48</f>
        <v>26.99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216.01999999999998</v>
      </c>
      <c r="E49">
        <f>BAWANA!AM49</f>
        <v>0</v>
      </c>
      <c r="F49">
        <f t="shared" si="4"/>
        <v>256</v>
      </c>
      <c r="G49">
        <f t="shared" si="5"/>
        <v>216.01999999999998</v>
      </c>
      <c r="H49" s="112"/>
      <c r="I49">
        <f>BRPL_EOD!AI49+BRPL_EOD!AJ49</f>
        <v>84.02</v>
      </c>
      <c r="J49">
        <f>BYPL_EOD!AI49+BYPL_EOD!AJ49</f>
        <v>48.59</v>
      </c>
      <c r="K49">
        <f>MES_EOD!AI49+MES_EOD!AJ49</f>
        <v>5</v>
      </c>
      <c r="L49">
        <f>NDMC_EOD!AI49+NDMC_EOD!AJ49</f>
        <v>19.690000000000001</v>
      </c>
      <c r="M49">
        <f>TPDDL_EOD!AI49+TPDDL_EOD!AJ49</f>
        <v>58.71</v>
      </c>
      <c r="N49">
        <f t="shared" si="0"/>
        <v>216.01000000000002</v>
      </c>
      <c r="O49" s="112">
        <f t="shared" si="1"/>
        <v>9.9999999999624833E-3</v>
      </c>
      <c r="P49">
        <v>84.02388963473912</v>
      </c>
      <c r="Q49">
        <v>48.592249432896622</v>
      </c>
      <c r="R49">
        <v>5.0002314707652413</v>
      </c>
      <c r="S49">
        <v>19.690911531873521</v>
      </c>
      <c r="T49">
        <v>58.712717929725464</v>
      </c>
      <c r="U49" s="114">
        <f t="shared" si="2"/>
        <v>216.01999999999998</v>
      </c>
      <c r="V49" s="112">
        <f t="shared" si="3"/>
        <v>0</v>
      </c>
      <c r="Y49">
        <f>BAWANA!AW49+BAWANA!AX49</f>
        <v>26.99</v>
      </c>
      <c r="Z49">
        <f>BAWANA!BD49+BAWANA!BE49</f>
        <v>26.99</v>
      </c>
      <c r="AA49">
        <f>BAWANA!X49+BAWANA!Y49</f>
        <v>26.99</v>
      </c>
      <c r="AB49">
        <f>BAWANA!AE49+BAWANA!AF49</f>
        <v>26.99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216.01999999999998</v>
      </c>
      <c r="E50">
        <f>BAWANA!AM50</f>
        <v>0</v>
      </c>
      <c r="F50">
        <f t="shared" si="4"/>
        <v>256</v>
      </c>
      <c r="G50">
        <f t="shared" si="5"/>
        <v>216.01999999999998</v>
      </c>
      <c r="H50" s="112"/>
      <c r="I50">
        <f>BRPL_EOD!AI50+BRPL_EOD!AJ50</f>
        <v>84.02</v>
      </c>
      <c r="J50">
        <f>BYPL_EOD!AI50+BYPL_EOD!AJ50</f>
        <v>48.59</v>
      </c>
      <c r="K50">
        <f>MES_EOD!AI50+MES_EOD!AJ50</f>
        <v>5</v>
      </c>
      <c r="L50">
        <f>NDMC_EOD!AI50+NDMC_EOD!AJ50</f>
        <v>19.690000000000001</v>
      </c>
      <c r="M50">
        <f>TPDDL_EOD!AI50+TPDDL_EOD!AJ50</f>
        <v>58.71</v>
      </c>
      <c r="N50">
        <f t="shared" si="0"/>
        <v>216.01000000000002</v>
      </c>
      <c r="O50" s="112">
        <f t="shared" si="1"/>
        <v>9.9999999999624833E-3</v>
      </c>
      <c r="P50">
        <v>84.02388963473912</v>
      </c>
      <c r="Q50">
        <v>48.592249432896622</v>
      </c>
      <c r="R50">
        <v>5.0002314707652413</v>
      </c>
      <c r="S50">
        <v>19.690911531873521</v>
      </c>
      <c r="T50">
        <v>58.712717929725464</v>
      </c>
      <c r="U50" s="114">
        <f t="shared" si="2"/>
        <v>216.01999999999998</v>
      </c>
      <c r="V50" s="112">
        <f t="shared" si="3"/>
        <v>0</v>
      </c>
      <c r="Y50">
        <f>BAWANA!AW50+BAWANA!AX50</f>
        <v>26.99</v>
      </c>
      <c r="Z50">
        <f>BAWANA!BD50+BAWANA!BE50</f>
        <v>26.99</v>
      </c>
      <c r="AA50">
        <f>BAWANA!X50+BAWANA!Y50</f>
        <v>26.99</v>
      </c>
      <c r="AB50">
        <f>BAWANA!AE50+BAWANA!AF50</f>
        <v>26.99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216.01999999999998</v>
      </c>
      <c r="E51">
        <f>BAWANA!AM51</f>
        <v>0</v>
      </c>
      <c r="F51">
        <f t="shared" si="4"/>
        <v>256</v>
      </c>
      <c r="G51">
        <f t="shared" si="5"/>
        <v>216.01999999999998</v>
      </c>
      <c r="H51" s="112"/>
      <c r="I51">
        <f>BRPL_EOD!AI51+BRPL_EOD!AJ51</f>
        <v>84.02</v>
      </c>
      <c r="J51">
        <f>BYPL_EOD!AI51+BYPL_EOD!AJ51</f>
        <v>48.59</v>
      </c>
      <c r="K51">
        <f>MES_EOD!AI51+MES_EOD!AJ51</f>
        <v>5</v>
      </c>
      <c r="L51">
        <f>NDMC_EOD!AI51+NDMC_EOD!AJ51</f>
        <v>19.690000000000001</v>
      </c>
      <c r="M51">
        <f>TPDDL_EOD!AI51+TPDDL_EOD!AJ51</f>
        <v>58.71</v>
      </c>
      <c r="N51">
        <f t="shared" si="0"/>
        <v>216.01000000000002</v>
      </c>
      <c r="O51" s="112">
        <f t="shared" si="1"/>
        <v>9.9999999999624833E-3</v>
      </c>
      <c r="P51">
        <v>84.02388963473912</v>
      </c>
      <c r="Q51">
        <v>48.592249432896622</v>
      </c>
      <c r="R51">
        <v>5.0002314707652413</v>
      </c>
      <c r="S51">
        <v>19.690911531873521</v>
      </c>
      <c r="T51">
        <v>58.712717929725464</v>
      </c>
      <c r="U51" s="114">
        <f t="shared" si="2"/>
        <v>216.01999999999998</v>
      </c>
      <c r="V51" s="112">
        <f t="shared" si="3"/>
        <v>0</v>
      </c>
      <c r="Y51">
        <f>BAWANA!AW51+BAWANA!AX51</f>
        <v>26.99</v>
      </c>
      <c r="Z51">
        <f>BAWANA!BD51+BAWANA!BE51</f>
        <v>26.99</v>
      </c>
      <c r="AA51">
        <f>BAWANA!X51+BAWANA!Y51</f>
        <v>26.99</v>
      </c>
      <c r="AB51">
        <f>BAWANA!AE51+BAWANA!AF51</f>
        <v>26.99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216.01999999999998</v>
      </c>
      <c r="E52">
        <f>BAWANA!AM52</f>
        <v>0</v>
      </c>
      <c r="F52">
        <f t="shared" si="4"/>
        <v>256</v>
      </c>
      <c r="G52">
        <f t="shared" si="5"/>
        <v>216.01999999999998</v>
      </c>
      <c r="H52" s="112"/>
      <c r="I52">
        <f>BRPL_EOD!AI52+BRPL_EOD!AJ52</f>
        <v>84.02</v>
      </c>
      <c r="J52">
        <f>BYPL_EOD!AI52+BYPL_EOD!AJ52</f>
        <v>48.59</v>
      </c>
      <c r="K52">
        <f>MES_EOD!AI52+MES_EOD!AJ52</f>
        <v>5</v>
      </c>
      <c r="L52">
        <f>NDMC_EOD!AI52+NDMC_EOD!AJ52</f>
        <v>19.690000000000001</v>
      </c>
      <c r="M52">
        <f>TPDDL_EOD!AI52+TPDDL_EOD!AJ52</f>
        <v>58.71</v>
      </c>
      <c r="N52">
        <f t="shared" si="0"/>
        <v>216.01000000000002</v>
      </c>
      <c r="O52" s="112">
        <f t="shared" si="1"/>
        <v>9.9999999999624833E-3</v>
      </c>
      <c r="P52">
        <v>84.02388963473912</v>
      </c>
      <c r="Q52">
        <v>48.592249432896622</v>
      </c>
      <c r="R52">
        <v>5.0002314707652413</v>
      </c>
      <c r="S52">
        <v>19.690911531873521</v>
      </c>
      <c r="T52">
        <v>58.712717929725464</v>
      </c>
      <c r="U52" s="114">
        <f t="shared" si="2"/>
        <v>216.01999999999998</v>
      </c>
      <c r="V52" s="112">
        <f t="shared" si="3"/>
        <v>0</v>
      </c>
      <c r="Y52">
        <f>BAWANA!AW52+BAWANA!AX52</f>
        <v>26.99</v>
      </c>
      <c r="Z52">
        <f>BAWANA!BD52+BAWANA!BE52</f>
        <v>26.99</v>
      </c>
      <c r="AA52">
        <f>BAWANA!X52+BAWANA!Y52</f>
        <v>26.99</v>
      </c>
      <c r="AB52">
        <f>BAWANA!AE52+BAWANA!AF52</f>
        <v>26.99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216.01999999999998</v>
      </c>
      <c r="E53">
        <f>BAWANA!AM53</f>
        <v>0</v>
      </c>
      <c r="F53">
        <f t="shared" si="4"/>
        <v>256</v>
      </c>
      <c r="G53">
        <f t="shared" si="5"/>
        <v>216.01999999999998</v>
      </c>
      <c r="H53" s="112"/>
      <c r="I53">
        <f>BRPL_EOD!AI53+BRPL_EOD!AJ53</f>
        <v>84.02</v>
      </c>
      <c r="J53">
        <f>BYPL_EOD!AI53+BYPL_EOD!AJ53</f>
        <v>48.59</v>
      </c>
      <c r="K53">
        <f>MES_EOD!AI53+MES_EOD!AJ53</f>
        <v>5</v>
      </c>
      <c r="L53">
        <f>NDMC_EOD!AI53+NDMC_EOD!AJ53</f>
        <v>19.690000000000001</v>
      </c>
      <c r="M53">
        <f>TPDDL_EOD!AI53+TPDDL_EOD!AJ53</f>
        <v>58.71</v>
      </c>
      <c r="N53">
        <f t="shared" si="0"/>
        <v>216.01000000000002</v>
      </c>
      <c r="O53" s="112">
        <f t="shared" si="1"/>
        <v>9.9999999999624833E-3</v>
      </c>
      <c r="P53">
        <v>84.02388963473912</v>
      </c>
      <c r="Q53">
        <v>48.592249432896622</v>
      </c>
      <c r="R53">
        <v>5.0002314707652413</v>
      </c>
      <c r="S53">
        <v>19.690911531873521</v>
      </c>
      <c r="T53">
        <v>58.712717929725464</v>
      </c>
      <c r="U53" s="114">
        <f t="shared" si="2"/>
        <v>216.01999999999998</v>
      </c>
      <c r="V53" s="112">
        <f t="shared" si="3"/>
        <v>0</v>
      </c>
      <c r="Y53">
        <f>BAWANA!AW53+BAWANA!AX53</f>
        <v>26.99</v>
      </c>
      <c r="Z53">
        <f>BAWANA!BD53+BAWANA!BE53</f>
        <v>26.99</v>
      </c>
      <c r="AA53">
        <f>BAWANA!X53+BAWANA!Y53</f>
        <v>26.99</v>
      </c>
      <c r="AB53">
        <f>BAWANA!AE53+BAWANA!AF53</f>
        <v>26.99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216.01999999999998</v>
      </c>
      <c r="E54">
        <f>BAWANA!AM54</f>
        <v>0</v>
      </c>
      <c r="F54">
        <f t="shared" si="4"/>
        <v>256</v>
      </c>
      <c r="G54">
        <f t="shared" si="5"/>
        <v>216.01999999999998</v>
      </c>
      <c r="H54" s="112"/>
      <c r="I54">
        <f>BRPL_EOD!AI54+BRPL_EOD!AJ54</f>
        <v>84.02</v>
      </c>
      <c r="J54">
        <f>BYPL_EOD!AI54+BYPL_EOD!AJ54</f>
        <v>48.59</v>
      </c>
      <c r="K54">
        <f>MES_EOD!AI54+MES_EOD!AJ54</f>
        <v>5</v>
      </c>
      <c r="L54">
        <f>NDMC_EOD!AI54+NDMC_EOD!AJ54</f>
        <v>19.690000000000001</v>
      </c>
      <c r="M54">
        <f>TPDDL_EOD!AI54+TPDDL_EOD!AJ54</f>
        <v>58.71</v>
      </c>
      <c r="N54">
        <f t="shared" si="0"/>
        <v>216.01000000000002</v>
      </c>
      <c r="O54" s="112">
        <f t="shared" si="1"/>
        <v>9.9999999999624833E-3</v>
      </c>
      <c r="P54">
        <v>84.02388963473912</v>
      </c>
      <c r="Q54">
        <v>48.592249432896622</v>
      </c>
      <c r="R54">
        <v>5.0002314707652413</v>
      </c>
      <c r="S54">
        <v>19.690911531873521</v>
      </c>
      <c r="T54">
        <v>58.712717929725464</v>
      </c>
      <c r="U54" s="114">
        <f t="shared" si="2"/>
        <v>216.01999999999998</v>
      </c>
      <c r="V54" s="112">
        <f t="shared" si="3"/>
        <v>0</v>
      </c>
      <c r="Y54">
        <f>BAWANA!AW54+BAWANA!AX54</f>
        <v>26.99</v>
      </c>
      <c r="Z54">
        <f>BAWANA!BD54+BAWANA!BE54</f>
        <v>26.99</v>
      </c>
      <c r="AA54">
        <f>BAWANA!X54+BAWANA!Y54</f>
        <v>26.99</v>
      </c>
      <c r="AB54">
        <f>BAWANA!AE54+BAWANA!AF54</f>
        <v>26.99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216.01999999999998</v>
      </c>
      <c r="E55">
        <f>BAWANA!AM55</f>
        <v>0</v>
      </c>
      <c r="F55">
        <f t="shared" si="4"/>
        <v>256</v>
      </c>
      <c r="G55">
        <f t="shared" si="5"/>
        <v>216.01999999999998</v>
      </c>
      <c r="H55" s="112"/>
      <c r="I55">
        <f>BRPL_EOD!AI55+BRPL_EOD!AJ55</f>
        <v>84.02</v>
      </c>
      <c r="J55">
        <f>BYPL_EOD!AI55+BYPL_EOD!AJ55</f>
        <v>48.59</v>
      </c>
      <c r="K55">
        <f>MES_EOD!AI55+MES_EOD!AJ55</f>
        <v>5</v>
      </c>
      <c r="L55">
        <f>NDMC_EOD!AI55+NDMC_EOD!AJ55</f>
        <v>19.690000000000001</v>
      </c>
      <c r="M55">
        <f>TPDDL_EOD!AI55+TPDDL_EOD!AJ55</f>
        <v>58.71</v>
      </c>
      <c r="N55">
        <f t="shared" si="0"/>
        <v>216.01000000000002</v>
      </c>
      <c r="O55" s="112">
        <f t="shared" si="1"/>
        <v>9.9999999999624833E-3</v>
      </c>
      <c r="P55">
        <v>84.02388963473912</v>
      </c>
      <c r="Q55">
        <v>48.592249432896622</v>
      </c>
      <c r="R55">
        <v>5.0002314707652413</v>
      </c>
      <c r="S55">
        <v>19.690911531873521</v>
      </c>
      <c r="T55">
        <v>58.712717929725464</v>
      </c>
      <c r="U55" s="114">
        <f t="shared" si="2"/>
        <v>216.01999999999998</v>
      </c>
      <c r="V55" s="112">
        <f t="shared" si="3"/>
        <v>0</v>
      </c>
      <c r="Y55">
        <f>BAWANA!AW55+BAWANA!AX55</f>
        <v>26.99</v>
      </c>
      <c r="Z55">
        <f>BAWANA!BD55+BAWANA!BE55</f>
        <v>26.99</v>
      </c>
      <c r="AA55">
        <f>BAWANA!X55+BAWANA!Y55</f>
        <v>26.99</v>
      </c>
      <c r="AB55">
        <f>BAWANA!AE55+BAWANA!AF55</f>
        <v>26.99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216.01999999999998</v>
      </c>
      <c r="E56">
        <f>BAWANA!AM56</f>
        <v>0</v>
      </c>
      <c r="F56">
        <f t="shared" si="4"/>
        <v>256</v>
      </c>
      <c r="G56">
        <f t="shared" si="5"/>
        <v>216.01999999999998</v>
      </c>
      <c r="H56" s="112"/>
      <c r="I56">
        <f>BRPL_EOD!AI56+BRPL_EOD!AJ56</f>
        <v>84.02</v>
      </c>
      <c r="J56">
        <f>BYPL_EOD!AI56+BYPL_EOD!AJ56</f>
        <v>48.59</v>
      </c>
      <c r="K56">
        <f>MES_EOD!AI56+MES_EOD!AJ56</f>
        <v>5</v>
      </c>
      <c r="L56">
        <f>NDMC_EOD!AI56+NDMC_EOD!AJ56</f>
        <v>19.690000000000001</v>
      </c>
      <c r="M56">
        <f>TPDDL_EOD!AI56+TPDDL_EOD!AJ56</f>
        <v>58.71</v>
      </c>
      <c r="N56">
        <f t="shared" si="0"/>
        <v>216.01000000000002</v>
      </c>
      <c r="O56" s="112">
        <f t="shared" si="1"/>
        <v>9.9999999999624833E-3</v>
      </c>
      <c r="P56">
        <v>84.02388963473912</v>
      </c>
      <c r="Q56">
        <v>48.592249432896622</v>
      </c>
      <c r="R56">
        <v>5.0002314707652413</v>
      </c>
      <c r="S56">
        <v>19.690911531873521</v>
      </c>
      <c r="T56">
        <v>58.712717929725464</v>
      </c>
      <c r="U56" s="114">
        <f t="shared" si="2"/>
        <v>216.01999999999998</v>
      </c>
      <c r="V56" s="112">
        <f t="shared" si="3"/>
        <v>0</v>
      </c>
      <c r="Y56">
        <f>BAWANA!AW56+BAWANA!AX56</f>
        <v>26.99</v>
      </c>
      <c r="Z56">
        <f>BAWANA!BD56+BAWANA!BE56</f>
        <v>26.99</v>
      </c>
      <c r="AA56">
        <f>BAWANA!X56+BAWANA!Y56</f>
        <v>26.99</v>
      </c>
      <c r="AB56">
        <f>BAWANA!AE56+BAWANA!AF56</f>
        <v>26.99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216.01999999999998</v>
      </c>
      <c r="E57">
        <f>BAWANA!AM57</f>
        <v>0</v>
      </c>
      <c r="F57">
        <f t="shared" si="4"/>
        <v>256</v>
      </c>
      <c r="G57">
        <f t="shared" si="5"/>
        <v>216.01999999999998</v>
      </c>
      <c r="H57" s="112"/>
      <c r="I57">
        <f>BRPL_EOD!AI57+BRPL_EOD!AJ57</f>
        <v>84.02</v>
      </c>
      <c r="J57">
        <f>BYPL_EOD!AI57+BYPL_EOD!AJ57</f>
        <v>48.59</v>
      </c>
      <c r="K57">
        <f>MES_EOD!AI57+MES_EOD!AJ57</f>
        <v>5</v>
      </c>
      <c r="L57">
        <f>NDMC_EOD!AI57+NDMC_EOD!AJ57</f>
        <v>19.690000000000001</v>
      </c>
      <c r="M57">
        <f>TPDDL_EOD!AI57+TPDDL_EOD!AJ57</f>
        <v>58.71</v>
      </c>
      <c r="N57">
        <f t="shared" si="0"/>
        <v>216.01000000000002</v>
      </c>
      <c r="O57" s="112">
        <f t="shared" si="1"/>
        <v>9.9999999999624833E-3</v>
      </c>
      <c r="P57">
        <v>84.02388963473912</v>
      </c>
      <c r="Q57">
        <v>48.592249432896622</v>
      </c>
      <c r="R57">
        <v>5.0002314707652413</v>
      </c>
      <c r="S57">
        <v>19.690911531873521</v>
      </c>
      <c r="T57">
        <v>58.712717929725464</v>
      </c>
      <c r="U57" s="114">
        <f t="shared" si="2"/>
        <v>216.01999999999998</v>
      </c>
      <c r="V57" s="112">
        <f t="shared" si="3"/>
        <v>0</v>
      </c>
      <c r="Y57">
        <f>BAWANA!AW57+BAWANA!AX57</f>
        <v>26.99</v>
      </c>
      <c r="Z57">
        <f>BAWANA!BD57+BAWANA!BE57</f>
        <v>26.99</v>
      </c>
      <c r="AA57">
        <f>BAWANA!X57+BAWANA!Y57</f>
        <v>26.99</v>
      </c>
      <c r="AB57">
        <f>BAWANA!AE57+BAWANA!AF57</f>
        <v>26.99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216.01999999999998</v>
      </c>
      <c r="E58">
        <f>BAWANA!AM58</f>
        <v>0</v>
      </c>
      <c r="F58">
        <f t="shared" si="4"/>
        <v>256</v>
      </c>
      <c r="G58">
        <f t="shared" si="5"/>
        <v>216.01999999999998</v>
      </c>
      <c r="H58" s="112"/>
      <c r="I58">
        <f>BRPL_EOD!AI58+BRPL_EOD!AJ58</f>
        <v>84.02</v>
      </c>
      <c r="J58">
        <f>BYPL_EOD!AI58+BYPL_EOD!AJ58</f>
        <v>48.59</v>
      </c>
      <c r="K58">
        <f>MES_EOD!AI58+MES_EOD!AJ58</f>
        <v>5</v>
      </c>
      <c r="L58">
        <f>NDMC_EOD!AI58+NDMC_EOD!AJ58</f>
        <v>19.690000000000001</v>
      </c>
      <c r="M58">
        <f>TPDDL_EOD!AI58+TPDDL_EOD!AJ58</f>
        <v>58.71</v>
      </c>
      <c r="N58">
        <f t="shared" si="0"/>
        <v>216.01000000000002</v>
      </c>
      <c r="O58" s="112">
        <f t="shared" si="1"/>
        <v>9.9999999999624833E-3</v>
      </c>
      <c r="P58">
        <v>84.02388963473912</v>
      </c>
      <c r="Q58">
        <v>48.592249432896622</v>
      </c>
      <c r="R58">
        <v>5.0002314707652413</v>
      </c>
      <c r="S58">
        <v>19.690911531873521</v>
      </c>
      <c r="T58">
        <v>58.712717929725464</v>
      </c>
      <c r="U58" s="114">
        <f t="shared" si="2"/>
        <v>216.01999999999998</v>
      </c>
      <c r="V58" s="112">
        <f t="shared" si="3"/>
        <v>0</v>
      </c>
      <c r="Y58">
        <f>BAWANA!AW58+BAWANA!AX58</f>
        <v>26.99</v>
      </c>
      <c r="Z58">
        <f>BAWANA!BD58+BAWANA!BE58</f>
        <v>26.99</v>
      </c>
      <c r="AA58">
        <f>BAWANA!X58+BAWANA!Y58</f>
        <v>26.99</v>
      </c>
      <c r="AB58">
        <f>BAWANA!AE58+BAWANA!AF58</f>
        <v>26.99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216.01999999999998</v>
      </c>
      <c r="E59">
        <f>BAWANA!AM59</f>
        <v>0</v>
      </c>
      <c r="F59">
        <f t="shared" si="4"/>
        <v>256</v>
      </c>
      <c r="G59">
        <f t="shared" si="5"/>
        <v>216.01999999999998</v>
      </c>
      <c r="H59" s="112"/>
      <c r="I59">
        <f>BRPL_EOD!AI59+BRPL_EOD!AJ59</f>
        <v>84.02</v>
      </c>
      <c r="J59">
        <f>BYPL_EOD!AI59+BYPL_EOD!AJ59</f>
        <v>48.59</v>
      </c>
      <c r="K59">
        <f>MES_EOD!AI59+MES_EOD!AJ59</f>
        <v>5</v>
      </c>
      <c r="L59">
        <f>NDMC_EOD!AI59+NDMC_EOD!AJ59</f>
        <v>19.690000000000001</v>
      </c>
      <c r="M59">
        <f>TPDDL_EOD!AI59+TPDDL_EOD!AJ59</f>
        <v>58.71</v>
      </c>
      <c r="N59">
        <f t="shared" si="0"/>
        <v>216.01000000000002</v>
      </c>
      <c r="O59" s="112">
        <f t="shared" si="1"/>
        <v>9.9999999999624833E-3</v>
      </c>
      <c r="P59">
        <v>84.02388963473912</v>
      </c>
      <c r="Q59">
        <v>48.592249432896622</v>
      </c>
      <c r="R59">
        <v>5.0002314707652413</v>
      </c>
      <c r="S59">
        <v>19.690911531873521</v>
      </c>
      <c r="T59">
        <v>58.712717929725464</v>
      </c>
      <c r="U59" s="114">
        <f t="shared" si="2"/>
        <v>216.01999999999998</v>
      </c>
      <c r="V59" s="112">
        <f t="shared" si="3"/>
        <v>0</v>
      </c>
      <c r="Y59">
        <f>BAWANA!AW59+BAWANA!AX59</f>
        <v>26.99</v>
      </c>
      <c r="Z59">
        <f>BAWANA!BD59+BAWANA!BE59</f>
        <v>26.99</v>
      </c>
      <c r="AA59">
        <f>BAWANA!X59+BAWANA!Y59</f>
        <v>26.99</v>
      </c>
      <c r="AB59">
        <f>BAWANA!AE59+BAWANA!AF59</f>
        <v>26.99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216.01999999999998</v>
      </c>
      <c r="E60">
        <f>BAWANA!AM60</f>
        <v>0</v>
      </c>
      <c r="F60">
        <f t="shared" si="4"/>
        <v>256</v>
      </c>
      <c r="G60">
        <f t="shared" si="5"/>
        <v>216.01999999999998</v>
      </c>
      <c r="H60" s="112"/>
      <c r="I60">
        <f>BRPL_EOD!AI60+BRPL_EOD!AJ60</f>
        <v>84.02</v>
      </c>
      <c r="J60">
        <f>BYPL_EOD!AI60+BYPL_EOD!AJ60</f>
        <v>48.59</v>
      </c>
      <c r="K60">
        <f>MES_EOD!AI60+MES_EOD!AJ60</f>
        <v>5</v>
      </c>
      <c r="L60">
        <f>NDMC_EOD!AI60+NDMC_EOD!AJ60</f>
        <v>19.690000000000001</v>
      </c>
      <c r="M60">
        <f>TPDDL_EOD!AI60+TPDDL_EOD!AJ60</f>
        <v>58.71</v>
      </c>
      <c r="N60">
        <f t="shared" si="0"/>
        <v>216.01000000000002</v>
      </c>
      <c r="O60" s="112">
        <f t="shared" si="1"/>
        <v>9.9999999999624833E-3</v>
      </c>
      <c r="P60">
        <v>84.02388963473912</v>
      </c>
      <c r="Q60">
        <v>48.592249432896622</v>
      </c>
      <c r="R60">
        <v>5.0002314707652413</v>
      </c>
      <c r="S60">
        <v>19.690911531873521</v>
      </c>
      <c r="T60">
        <v>58.712717929725464</v>
      </c>
      <c r="U60" s="114">
        <f t="shared" si="2"/>
        <v>216.01999999999998</v>
      </c>
      <c r="V60" s="112">
        <f t="shared" si="3"/>
        <v>0</v>
      </c>
      <c r="Y60">
        <f>BAWANA!AW60+BAWANA!AX60</f>
        <v>26.99</v>
      </c>
      <c r="Z60">
        <f>BAWANA!BD60+BAWANA!BE60</f>
        <v>26.99</v>
      </c>
      <c r="AA60">
        <f>BAWANA!X60+BAWANA!Y60</f>
        <v>26.99</v>
      </c>
      <c r="AB60">
        <f>BAWANA!AE60+BAWANA!AF60</f>
        <v>26.99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216.01999999999998</v>
      </c>
      <c r="E61">
        <f>BAWANA!AM61</f>
        <v>0</v>
      </c>
      <c r="F61">
        <f t="shared" si="4"/>
        <v>256</v>
      </c>
      <c r="G61">
        <f t="shared" si="5"/>
        <v>216.01999999999998</v>
      </c>
      <c r="H61" s="112"/>
      <c r="I61">
        <f>BRPL_EOD!AI61+BRPL_EOD!AJ61</f>
        <v>84.02</v>
      </c>
      <c r="J61">
        <f>BYPL_EOD!AI61+BYPL_EOD!AJ61</f>
        <v>48.59</v>
      </c>
      <c r="K61">
        <f>MES_EOD!AI61+MES_EOD!AJ61</f>
        <v>5</v>
      </c>
      <c r="L61">
        <f>NDMC_EOD!AI61+NDMC_EOD!AJ61</f>
        <v>19.690000000000001</v>
      </c>
      <c r="M61">
        <f>TPDDL_EOD!AI61+TPDDL_EOD!AJ61</f>
        <v>58.71</v>
      </c>
      <c r="N61">
        <f t="shared" si="0"/>
        <v>216.01000000000002</v>
      </c>
      <c r="O61" s="112">
        <f t="shared" si="1"/>
        <v>9.9999999999624833E-3</v>
      </c>
      <c r="P61">
        <v>84.02388963473912</v>
      </c>
      <c r="Q61">
        <v>48.592249432896622</v>
      </c>
      <c r="R61">
        <v>5.0002314707652413</v>
      </c>
      <c r="S61">
        <v>19.690911531873521</v>
      </c>
      <c r="T61">
        <v>58.712717929725464</v>
      </c>
      <c r="U61" s="114">
        <f t="shared" si="2"/>
        <v>216.01999999999998</v>
      </c>
      <c r="V61" s="112">
        <f t="shared" si="3"/>
        <v>0</v>
      </c>
      <c r="Y61">
        <f>BAWANA!AW61+BAWANA!AX61</f>
        <v>26.99</v>
      </c>
      <c r="Z61">
        <f>BAWANA!BD61+BAWANA!BE61</f>
        <v>26.99</v>
      </c>
      <c r="AA61">
        <f>BAWANA!X61+BAWANA!Y61</f>
        <v>26.99</v>
      </c>
      <c r="AB61">
        <f>BAWANA!AE61+BAWANA!AF61</f>
        <v>26.99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216.01999999999998</v>
      </c>
      <c r="E62">
        <f>BAWANA!AM62</f>
        <v>0</v>
      </c>
      <c r="F62">
        <f t="shared" si="4"/>
        <v>256</v>
      </c>
      <c r="G62">
        <f t="shared" si="5"/>
        <v>216.01999999999998</v>
      </c>
      <c r="H62" s="112"/>
      <c r="I62">
        <f>BRPL_EOD!AI62+BRPL_EOD!AJ62</f>
        <v>84.02</v>
      </c>
      <c r="J62">
        <f>BYPL_EOD!AI62+BYPL_EOD!AJ62</f>
        <v>48.59</v>
      </c>
      <c r="K62">
        <f>MES_EOD!AI62+MES_EOD!AJ62</f>
        <v>5</v>
      </c>
      <c r="L62">
        <f>NDMC_EOD!AI62+NDMC_EOD!AJ62</f>
        <v>19.690000000000001</v>
      </c>
      <c r="M62">
        <f>TPDDL_EOD!AI62+TPDDL_EOD!AJ62</f>
        <v>58.71</v>
      </c>
      <c r="N62">
        <f t="shared" si="0"/>
        <v>216.01000000000002</v>
      </c>
      <c r="O62" s="112">
        <f t="shared" si="1"/>
        <v>9.9999999999624833E-3</v>
      </c>
      <c r="P62">
        <v>84.02388963473912</v>
      </c>
      <c r="Q62">
        <v>48.592249432896622</v>
      </c>
      <c r="R62">
        <v>5.0002314707652413</v>
      </c>
      <c r="S62">
        <v>19.690911531873521</v>
      </c>
      <c r="T62">
        <v>58.712717929725464</v>
      </c>
      <c r="U62" s="114">
        <f t="shared" si="2"/>
        <v>216.01999999999998</v>
      </c>
      <c r="V62" s="112">
        <f t="shared" si="3"/>
        <v>0</v>
      </c>
      <c r="Y62">
        <f>BAWANA!AW62+BAWANA!AX62</f>
        <v>26.99</v>
      </c>
      <c r="Z62">
        <f>BAWANA!BD62+BAWANA!BE62</f>
        <v>26.99</v>
      </c>
      <c r="AA62">
        <f>BAWANA!X62+BAWANA!Y62</f>
        <v>26.99</v>
      </c>
      <c r="AB62">
        <f>BAWANA!AE62+BAWANA!AF62</f>
        <v>26.99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216.01999999999998</v>
      </c>
      <c r="E63">
        <f>BAWANA!AM63</f>
        <v>0</v>
      </c>
      <c r="F63">
        <f t="shared" si="4"/>
        <v>256</v>
      </c>
      <c r="G63">
        <f t="shared" si="5"/>
        <v>216.01999999999998</v>
      </c>
      <c r="H63" s="112"/>
      <c r="I63">
        <f>BRPL_EOD!AI63+BRPL_EOD!AJ63</f>
        <v>84.02</v>
      </c>
      <c r="J63">
        <f>BYPL_EOD!AI63+BYPL_EOD!AJ63</f>
        <v>48.59</v>
      </c>
      <c r="K63">
        <f>MES_EOD!AI63+MES_EOD!AJ63</f>
        <v>5</v>
      </c>
      <c r="L63">
        <f>NDMC_EOD!AI63+NDMC_EOD!AJ63</f>
        <v>19.690000000000001</v>
      </c>
      <c r="M63">
        <f>TPDDL_EOD!AI63+TPDDL_EOD!AJ63</f>
        <v>58.71</v>
      </c>
      <c r="N63">
        <f t="shared" si="0"/>
        <v>216.01000000000002</v>
      </c>
      <c r="O63" s="112">
        <f t="shared" si="1"/>
        <v>9.9999999999624833E-3</v>
      </c>
      <c r="P63">
        <v>84.02388963473912</v>
      </c>
      <c r="Q63">
        <v>48.592249432896622</v>
      </c>
      <c r="R63">
        <v>5.0002314707652413</v>
      </c>
      <c r="S63">
        <v>19.690911531873521</v>
      </c>
      <c r="T63">
        <v>58.712717929725464</v>
      </c>
      <c r="U63" s="114">
        <f t="shared" si="2"/>
        <v>216.01999999999998</v>
      </c>
      <c r="V63" s="112">
        <f t="shared" si="3"/>
        <v>0</v>
      </c>
      <c r="Y63">
        <f>BAWANA!AW63+BAWANA!AX63</f>
        <v>26.99</v>
      </c>
      <c r="Z63">
        <f>BAWANA!BD63+BAWANA!BE63</f>
        <v>26.99</v>
      </c>
      <c r="AA63">
        <f>BAWANA!X63+BAWANA!Y63</f>
        <v>26.99</v>
      </c>
      <c r="AB63">
        <f>BAWANA!AE63+BAWANA!AF63</f>
        <v>26.99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216.01999999999998</v>
      </c>
      <c r="E64">
        <f>BAWANA!AM64</f>
        <v>0</v>
      </c>
      <c r="F64">
        <f t="shared" si="4"/>
        <v>256</v>
      </c>
      <c r="G64">
        <f t="shared" si="5"/>
        <v>216.01999999999998</v>
      </c>
      <c r="H64" s="112"/>
      <c r="I64">
        <f>BRPL_EOD!AI64+BRPL_EOD!AJ64</f>
        <v>84.02</v>
      </c>
      <c r="J64">
        <f>BYPL_EOD!AI64+BYPL_EOD!AJ64</f>
        <v>48.59</v>
      </c>
      <c r="K64">
        <f>MES_EOD!AI64+MES_EOD!AJ64</f>
        <v>5</v>
      </c>
      <c r="L64">
        <f>NDMC_EOD!AI64+NDMC_EOD!AJ64</f>
        <v>19.690000000000001</v>
      </c>
      <c r="M64">
        <f>TPDDL_EOD!AI64+TPDDL_EOD!AJ64</f>
        <v>58.71</v>
      </c>
      <c r="N64">
        <f t="shared" si="0"/>
        <v>216.01000000000002</v>
      </c>
      <c r="O64" s="112">
        <f t="shared" si="1"/>
        <v>9.9999999999624833E-3</v>
      </c>
      <c r="P64">
        <v>84.02388963473912</v>
      </c>
      <c r="Q64">
        <v>48.592249432896622</v>
      </c>
      <c r="R64">
        <v>5.0002314707652413</v>
      </c>
      <c r="S64">
        <v>19.690911531873521</v>
      </c>
      <c r="T64">
        <v>58.712717929725464</v>
      </c>
      <c r="U64" s="114">
        <f t="shared" si="2"/>
        <v>216.01999999999998</v>
      </c>
      <c r="V64" s="112">
        <f t="shared" si="3"/>
        <v>0</v>
      </c>
      <c r="Y64">
        <f>BAWANA!AW64+BAWANA!AX64</f>
        <v>26.99</v>
      </c>
      <c r="Z64">
        <f>BAWANA!BD64+BAWANA!BE64</f>
        <v>26.99</v>
      </c>
      <c r="AA64">
        <f>BAWANA!X64+BAWANA!Y64</f>
        <v>26.99</v>
      </c>
      <c r="AB64">
        <f>BAWANA!AE64+BAWANA!AF64</f>
        <v>26.99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216.01999999999998</v>
      </c>
      <c r="E65">
        <f>BAWANA!AM65</f>
        <v>0</v>
      </c>
      <c r="F65">
        <f t="shared" si="4"/>
        <v>256</v>
      </c>
      <c r="G65">
        <f t="shared" si="5"/>
        <v>216.01999999999998</v>
      </c>
      <c r="H65" s="112"/>
      <c r="I65">
        <f>BRPL_EOD!AI65+BRPL_EOD!AJ65</f>
        <v>84.02</v>
      </c>
      <c r="J65">
        <f>BYPL_EOD!AI65+BYPL_EOD!AJ65</f>
        <v>48.59</v>
      </c>
      <c r="K65">
        <f>MES_EOD!AI65+MES_EOD!AJ65</f>
        <v>5</v>
      </c>
      <c r="L65">
        <f>NDMC_EOD!AI65+NDMC_EOD!AJ65</f>
        <v>19.690000000000001</v>
      </c>
      <c r="M65">
        <f>TPDDL_EOD!AI65+TPDDL_EOD!AJ65</f>
        <v>58.71</v>
      </c>
      <c r="N65">
        <f t="shared" si="0"/>
        <v>216.01000000000002</v>
      </c>
      <c r="O65" s="112">
        <f t="shared" si="1"/>
        <v>9.9999999999624833E-3</v>
      </c>
      <c r="P65">
        <v>84.02388963473912</v>
      </c>
      <c r="Q65">
        <v>48.592249432896622</v>
      </c>
      <c r="R65">
        <v>5.0002314707652413</v>
      </c>
      <c r="S65">
        <v>19.690911531873521</v>
      </c>
      <c r="T65">
        <v>58.712717929725464</v>
      </c>
      <c r="U65" s="114">
        <f t="shared" si="2"/>
        <v>216.01999999999998</v>
      </c>
      <c r="V65" s="112">
        <f t="shared" si="3"/>
        <v>0</v>
      </c>
      <c r="Y65">
        <f>BAWANA!AW65+BAWANA!AX65</f>
        <v>26.99</v>
      </c>
      <c r="Z65">
        <f>BAWANA!BD65+BAWANA!BE65</f>
        <v>26.99</v>
      </c>
      <c r="AA65">
        <f>BAWANA!X65+BAWANA!Y65</f>
        <v>26.99</v>
      </c>
      <c r="AB65">
        <f>BAWANA!AE65+BAWANA!AF65</f>
        <v>26.99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216.01999999999998</v>
      </c>
      <c r="E66">
        <f>BAWANA!AM66</f>
        <v>0</v>
      </c>
      <c r="F66">
        <f t="shared" si="4"/>
        <v>256</v>
      </c>
      <c r="G66">
        <f t="shared" si="5"/>
        <v>216.01999999999998</v>
      </c>
      <c r="H66" s="112"/>
      <c r="I66">
        <f>BRPL_EOD!AI66+BRPL_EOD!AJ66</f>
        <v>84.02</v>
      </c>
      <c r="J66">
        <f>BYPL_EOD!AI66+BYPL_EOD!AJ66</f>
        <v>48.59</v>
      </c>
      <c r="K66">
        <f>MES_EOD!AI66+MES_EOD!AJ66</f>
        <v>5</v>
      </c>
      <c r="L66">
        <f>NDMC_EOD!AI66+NDMC_EOD!AJ66</f>
        <v>19.690000000000001</v>
      </c>
      <c r="M66">
        <f>TPDDL_EOD!AI66+TPDDL_EOD!AJ66</f>
        <v>58.71</v>
      </c>
      <c r="N66">
        <f t="shared" si="0"/>
        <v>216.01000000000002</v>
      </c>
      <c r="O66" s="112">
        <f t="shared" si="1"/>
        <v>9.9999999999624833E-3</v>
      </c>
      <c r="P66">
        <v>84.02388963473912</v>
      </c>
      <c r="Q66">
        <v>48.592249432896622</v>
      </c>
      <c r="R66">
        <v>5.0002314707652413</v>
      </c>
      <c r="S66">
        <v>19.690911531873521</v>
      </c>
      <c r="T66">
        <v>58.712717929725464</v>
      </c>
      <c r="U66" s="114">
        <f t="shared" si="2"/>
        <v>216.01999999999998</v>
      </c>
      <c r="V66" s="112">
        <f t="shared" si="3"/>
        <v>0</v>
      </c>
      <c r="Y66">
        <f>BAWANA!AW66+BAWANA!AX66</f>
        <v>26.99</v>
      </c>
      <c r="Z66">
        <f>BAWANA!BD66+BAWANA!BE66</f>
        <v>26.99</v>
      </c>
      <c r="AA66">
        <f>BAWANA!X66+BAWANA!Y66</f>
        <v>26.99</v>
      </c>
      <c r="AB66">
        <f>BAWANA!AE66+BAWANA!AF66</f>
        <v>26.99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221.44</v>
      </c>
      <c r="E67">
        <f>BAWANA!AM67</f>
        <v>0</v>
      </c>
      <c r="F67">
        <f t="shared" si="4"/>
        <v>256</v>
      </c>
      <c r="G67">
        <f t="shared" si="5"/>
        <v>221.44</v>
      </c>
      <c r="H67" s="112"/>
      <c r="I67">
        <f>BRPL_EOD!AI67+BRPL_EOD!AJ67</f>
        <v>99.61</v>
      </c>
      <c r="J67">
        <f>BYPL_EOD!AI67+BYPL_EOD!AJ67</f>
        <v>45</v>
      </c>
      <c r="K67">
        <f>MES_EOD!AI67+MES_EOD!AJ67</f>
        <v>5</v>
      </c>
      <c r="L67">
        <f>NDMC_EOD!AI67+NDMC_EOD!AJ67</f>
        <v>19</v>
      </c>
      <c r="M67">
        <f>TPDDL_EOD!AI67+TPDDL_EOD!AJ67</f>
        <v>52.82</v>
      </c>
      <c r="N67">
        <f t="shared" ref="N67:N98" si="7">SUM(I67:M67)</f>
        <v>221.43</v>
      </c>
      <c r="O67" s="112">
        <f t="shared" ref="O67:O98" si="8">G67-N67</f>
        <v>9.9999999999909051E-3</v>
      </c>
      <c r="P67">
        <v>99.61449848710653</v>
      </c>
      <c r="Q67">
        <v>45.002032244953256</v>
      </c>
      <c r="R67">
        <v>5.0002258049948063</v>
      </c>
      <c r="S67">
        <v>19.000858058980263</v>
      </c>
      <c r="T67">
        <v>52.822385403965136</v>
      </c>
      <c r="U67" s="114">
        <f t="shared" ref="U67:U98" si="9">SUM(P67:T67)</f>
        <v>221.44000000000003</v>
      </c>
      <c r="V67" s="112">
        <f t="shared" ref="V67:V99" si="10">G67-U67</f>
        <v>0</v>
      </c>
      <c r="Y67">
        <f>BAWANA!AW67+BAWANA!AX67</f>
        <v>24.28</v>
      </c>
      <c r="Z67">
        <f>BAWANA!BD67+BAWANA!BE67</f>
        <v>24.28</v>
      </c>
      <c r="AA67">
        <f>BAWANA!X67+BAWANA!Y67</f>
        <v>24.28</v>
      </c>
      <c r="AB67">
        <f>BAWANA!AE67+BAWANA!AF67</f>
        <v>24.28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221.44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221.44</v>
      </c>
      <c r="H68" s="112"/>
      <c r="I68">
        <f>BRPL_EOD!AI68+BRPL_EOD!AJ68</f>
        <v>99.61</v>
      </c>
      <c r="J68">
        <f>BYPL_EOD!AI68+BYPL_EOD!AJ68</f>
        <v>45</v>
      </c>
      <c r="K68">
        <f>MES_EOD!AI68+MES_EOD!AJ68</f>
        <v>5</v>
      </c>
      <c r="L68">
        <f>NDMC_EOD!AI68+NDMC_EOD!AJ68</f>
        <v>19</v>
      </c>
      <c r="M68">
        <f>TPDDL_EOD!AI68+TPDDL_EOD!AJ68</f>
        <v>52.82</v>
      </c>
      <c r="N68">
        <f t="shared" si="7"/>
        <v>221.43</v>
      </c>
      <c r="O68" s="112">
        <f t="shared" si="8"/>
        <v>9.9999999999909051E-3</v>
      </c>
      <c r="P68">
        <v>99.61449848710653</v>
      </c>
      <c r="Q68">
        <v>45.002032244953256</v>
      </c>
      <c r="R68">
        <v>5.0002258049948063</v>
      </c>
      <c r="S68">
        <v>19.000858058980263</v>
      </c>
      <c r="T68">
        <v>52.822385403965136</v>
      </c>
      <c r="U68" s="114">
        <f t="shared" si="9"/>
        <v>221.44000000000003</v>
      </c>
      <c r="V68" s="112">
        <f t="shared" si="10"/>
        <v>0</v>
      </c>
      <c r="Y68">
        <f>BAWANA!AW68+BAWANA!AX68</f>
        <v>24.28</v>
      </c>
      <c r="Z68">
        <f>BAWANA!BD68+BAWANA!BE68</f>
        <v>24.28</v>
      </c>
      <c r="AA68">
        <f>BAWANA!X68+BAWANA!Y68</f>
        <v>24.28</v>
      </c>
      <c r="AB68">
        <f>BAWANA!AE68+BAWANA!AF68</f>
        <v>24.28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238.22000000000003</v>
      </c>
      <c r="E69">
        <f>BAWANA!AM69</f>
        <v>0</v>
      </c>
      <c r="F69">
        <f t="shared" si="11"/>
        <v>256</v>
      </c>
      <c r="G69">
        <f t="shared" si="12"/>
        <v>238.22000000000003</v>
      </c>
      <c r="H69" s="112"/>
      <c r="I69">
        <f>BRPL_EOD!AI69+BRPL_EOD!AJ69</f>
        <v>99.61</v>
      </c>
      <c r="J69">
        <f>BYPL_EOD!AI69+BYPL_EOD!AJ69</f>
        <v>45</v>
      </c>
      <c r="K69">
        <f>MES_EOD!AI69+MES_EOD!AJ69</f>
        <v>5</v>
      </c>
      <c r="L69">
        <f>NDMC_EOD!AI69+NDMC_EOD!AJ69</f>
        <v>19</v>
      </c>
      <c r="M69">
        <f>TPDDL_EOD!AI69+TPDDL_EOD!AJ69</f>
        <v>69.61</v>
      </c>
      <c r="N69">
        <f t="shared" si="7"/>
        <v>238.22000000000003</v>
      </c>
      <c r="O69" s="112">
        <f t="shared" si="8"/>
        <v>0</v>
      </c>
      <c r="P69">
        <v>99.61</v>
      </c>
      <c r="Q69">
        <v>45</v>
      </c>
      <c r="R69">
        <v>5</v>
      </c>
      <c r="S69">
        <v>19</v>
      </c>
      <c r="T69">
        <v>69.61</v>
      </c>
      <c r="U69" s="114">
        <f t="shared" si="9"/>
        <v>238.22000000000003</v>
      </c>
      <c r="V69" s="112">
        <f t="shared" si="10"/>
        <v>0</v>
      </c>
      <c r="Y69">
        <f>BAWANA!AW69+BAWANA!AX69</f>
        <v>15.89</v>
      </c>
      <c r="Z69">
        <f>BAWANA!BD69+BAWANA!BE69</f>
        <v>15.89</v>
      </c>
      <c r="AA69">
        <f>BAWANA!X69+BAWANA!Y69</f>
        <v>15.89</v>
      </c>
      <c r="AB69">
        <f>BAWANA!AE69+BAWANA!AF69</f>
        <v>15.89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238.22000000000003</v>
      </c>
      <c r="E70">
        <f>BAWANA!AM70</f>
        <v>0</v>
      </c>
      <c r="F70">
        <f t="shared" si="11"/>
        <v>256</v>
      </c>
      <c r="G70">
        <f t="shared" si="12"/>
        <v>238.22000000000003</v>
      </c>
      <c r="H70" s="112"/>
      <c r="I70">
        <f>BRPL_EOD!AI70+BRPL_EOD!AJ70</f>
        <v>99.61</v>
      </c>
      <c r="J70">
        <f>BYPL_EOD!AI70+BYPL_EOD!AJ70</f>
        <v>45</v>
      </c>
      <c r="K70">
        <f>MES_EOD!AI70+MES_EOD!AJ70</f>
        <v>5</v>
      </c>
      <c r="L70">
        <f>NDMC_EOD!AI70+NDMC_EOD!AJ70</f>
        <v>19</v>
      </c>
      <c r="M70">
        <f>TPDDL_EOD!AI70+TPDDL_EOD!AJ70</f>
        <v>69.61</v>
      </c>
      <c r="N70">
        <f t="shared" si="7"/>
        <v>238.22000000000003</v>
      </c>
      <c r="O70" s="112">
        <f t="shared" si="8"/>
        <v>0</v>
      </c>
      <c r="P70">
        <v>99.61</v>
      </c>
      <c r="Q70">
        <v>45</v>
      </c>
      <c r="R70">
        <v>5</v>
      </c>
      <c r="S70">
        <v>19</v>
      </c>
      <c r="T70">
        <v>69.61</v>
      </c>
      <c r="U70" s="114">
        <f t="shared" si="9"/>
        <v>238.22000000000003</v>
      </c>
      <c r="V70" s="112">
        <f t="shared" si="10"/>
        <v>0</v>
      </c>
      <c r="Y70">
        <f>BAWANA!AW70+BAWANA!AX70</f>
        <v>15.89</v>
      </c>
      <c r="Z70">
        <f>BAWANA!BD70+BAWANA!BE70</f>
        <v>15.89</v>
      </c>
      <c r="AA70">
        <f>BAWANA!X70+BAWANA!Y70</f>
        <v>15.89</v>
      </c>
      <c r="AB70">
        <f>BAWANA!AE70+BAWANA!AF70</f>
        <v>15.89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248.22000000000003</v>
      </c>
      <c r="E71">
        <f>BAWANA!AM71</f>
        <v>0</v>
      </c>
      <c r="F71">
        <f t="shared" si="11"/>
        <v>256</v>
      </c>
      <c r="G71">
        <f t="shared" si="12"/>
        <v>248.22000000000003</v>
      </c>
      <c r="H71" s="112"/>
      <c r="I71">
        <f>BRPL_EOD!AI71+BRPL_EOD!AJ71</f>
        <v>99.61</v>
      </c>
      <c r="J71">
        <f>BYPL_EOD!AI71+BYPL_EOD!AJ71</f>
        <v>55</v>
      </c>
      <c r="K71">
        <f>MES_EOD!AI71+MES_EOD!AJ71</f>
        <v>5</v>
      </c>
      <c r="L71">
        <f>NDMC_EOD!AI71+NDMC_EOD!AJ71</f>
        <v>19</v>
      </c>
      <c r="M71">
        <f>TPDDL_EOD!AI71+TPDDL_EOD!AJ71</f>
        <v>69.61</v>
      </c>
      <c r="N71">
        <f t="shared" si="7"/>
        <v>248.22000000000003</v>
      </c>
      <c r="O71" s="112">
        <f t="shared" si="8"/>
        <v>0</v>
      </c>
      <c r="P71">
        <v>99.61</v>
      </c>
      <c r="Q71">
        <v>55</v>
      </c>
      <c r="R71">
        <v>5</v>
      </c>
      <c r="S71">
        <v>19</v>
      </c>
      <c r="T71">
        <v>69.61</v>
      </c>
      <c r="U71" s="114">
        <f t="shared" si="9"/>
        <v>248.22000000000003</v>
      </c>
      <c r="V71" s="112">
        <f t="shared" si="10"/>
        <v>0</v>
      </c>
      <c r="Y71">
        <f>BAWANA!AW71+BAWANA!AX71</f>
        <v>0</v>
      </c>
      <c r="Z71">
        <f>BAWANA!BD71+BAWANA!BE71</f>
        <v>32</v>
      </c>
      <c r="AA71">
        <f>BAWANA!X71+BAWANA!Y71</f>
        <v>0</v>
      </c>
      <c r="AB71">
        <f>BAWANA!AE71+BAWANA!AF71</f>
        <v>32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248.22000000000003</v>
      </c>
      <c r="E72">
        <f>BAWANA!AM72</f>
        <v>0</v>
      </c>
      <c r="F72">
        <f t="shared" si="11"/>
        <v>256</v>
      </c>
      <c r="G72">
        <f t="shared" si="12"/>
        <v>248.22000000000003</v>
      </c>
      <c r="H72" s="112"/>
      <c r="I72">
        <f>BRPL_EOD!AI72+BRPL_EOD!AJ72</f>
        <v>99.61</v>
      </c>
      <c r="J72">
        <f>BYPL_EOD!AI72+BYPL_EOD!AJ72</f>
        <v>55</v>
      </c>
      <c r="K72">
        <f>MES_EOD!AI72+MES_EOD!AJ72</f>
        <v>5</v>
      </c>
      <c r="L72">
        <f>NDMC_EOD!AI72+NDMC_EOD!AJ72</f>
        <v>19</v>
      </c>
      <c r="M72">
        <f>TPDDL_EOD!AI72+TPDDL_EOD!AJ72</f>
        <v>69.61</v>
      </c>
      <c r="N72">
        <f t="shared" si="7"/>
        <v>248.22000000000003</v>
      </c>
      <c r="O72" s="112">
        <f t="shared" si="8"/>
        <v>0</v>
      </c>
      <c r="P72">
        <v>99.61</v>
      </c>
      <c r="Q72">
        <v>55</v>
      </c>
      <c r="R72">
        <v>5</v>
      </c>
      <c r="S72">
        <v>19</v>
      </c>
      <c r="T72">
        <v>69.61</v>
      </c>
      <c r="U72" s="114">
        <f t="shared" si="9"/>
        <v>248.22000000000003</v>
      </c>
      <c r="V72" s="112">
        <f t="shared" si="10"/>
        <v>0</v>
      </c>
      <c r="Y72">
        <f>BAWANA!AW72+BAWANA!AX72</f>
        <v>0</v>
      </c>
      <c r="Z72">
        <f>BAWANA!BD72+BAWANA!BE72</f>
        <v>32</v>
      </c>
      <c r="AA72">
        <f>BAWANA!X72+BAWANA!Y72</f>
        <v>0</v>
      </c>
      <c r="AB72">
        <f>BAWANA!AE72+BAWANA!AF72</f>
        <v>32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279</v>
      </c>
      <c r="E73">
        <f>BAWANA!AM73</f>
        <v>0</v>
      </c>
      <c r="F73">
        <f t="shared" si="11"/>
        <v>256</v>
      </c>
      <c r="G73">
        <f t="shared" si="12"/>
        <v>279</v>
      </c>
      <c r="H73" s="112"/>
      <c r="I73">
        <f>BRPL_EOD!AI73+BRPL_EOD!AJ73</f>
        <v>135.04</v>
      </c>
      <c r="J73">
        <f>BYPL_EOD!AI73+BYPL_EOD!AJ73</f>
        <v>53.28</v>
      </c>
      <c r="K73">
        <f>MES_EOD!AI73+MES_EOD!AJ73</f>
        <v>4.84</v>
      </c>
      <c r="L73">
        <f>NDMC_EOD!AI73+NDMC_EOD!AJ73</f>
        <v>18.41</v>
      </c>
      <c r="M73">
        <f>TPDDL_EOD!AI73+TPDDL_EOD!AJ73</f>
        <v>67.430000000000007</v>
      </c>
      <c r="N73">
        <f t="shared" si="7"/>
        <v>279</v>
      </c>
      <c r="O73" s="112">
        <f t="shared" si="8"/>
        <v>0</v>
      </c>
      <c r="P73">
        <v>135.04</v>
      </c>
      <c r="Q73">
        <v>53.28</v>
      </c>
      <c r="R73">
        <v>4.84</v>
      </c>
      <c r="S73">
        <v>18.41</v>
      </c>
      <c r="T73">
        <v>67.430000000000007</v>
      </c>
      <c r="U73" s="114">
        <f t="shared" si="9"/>
        <v>279</v>
      </c>
      <c r="V73" s="112">
        <f t="shared" si="10"/>
        <v>0</v>
      </c>
      <c r="Y73">
        <f>BAWANA!AW73+BAWANA!AX73</f>
        <v>0</v>
      </c>
      <c r="Z73">
        <f>BAWANA!BD73+BAWANA!BE73</f>
        <v>31</v>
      </c>
      <c r="AA73">
        <f>BAWANA!X73+BAWANA!Y73</f>
        <v>0</v>
      </c>
      <c r="AB73">
        <f>BAWANA!AE73+BAWANA!AF73</f>
        <v>31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279</v>
      </c>
      <c r="E74">
        <f>BAWANA!AM74</f>
        <v>0</v>
      </c>
      <c r="F74">
        <f t="shared" si="11"/>
        <v>256</v>
      </c>
      <c r="G74">
        <f t="shared" si="12"/>
        <v>279</v>
      </c>
      <c r="H74" s="112"/>
      <c r="I74">
        <f>BRPL_EOD!AI74+BRPL_EOD!AJ74</f>
        <v>135.04</v>
      </c>
      <c r="J74">
        <f>BYPL_EOD!AI74+BYPL_EOD!AJ74</f>
        <v>53.28</v>
      </c>
      <c r="K74">
        <f>MES_EOD!AI74+MES_EOD!AJ74</f>
        <v>4.84</v>
      </c>
      <c r="L74">
        <f>NDMC_EOD!AI74+NDMC_EOD!AJ74</f>
        <v>18.41</v>
      </c>
      <c r="M74">
        <f>TPDDL_EOD!AI74+TPDDL_EOD!AJ74</f>
        <v>67.430000000000007</v>
      </c>
      <c r="N74">
        <f t="shared" si="7"/>
        <v>279</v>
      </c>
      <c r="O74" s="112">
        <f t="shared" si="8"/>
        <v>0</v>
      </c>
      <c r="P74">
        <v>135.04</v>
      </c>
      <c r="Q74">
        <v>53.28</v>
      </c>
      <c r="R74">
        <v>4.84</v>
      </c>
      <c r="S74">
        <v>18.41</v>
      </c>
      <c r="T74">
        <v>67.430000000000007</v>
      </c>
      <c r="U74" s="114">
        <f t="shared" si="9"/>
        <v>279</v>
      </c>
      <c r="V74" s="112">
        <f t="shared" si="10"/>
        <v>0</v>
      </c>
      <c r="Y74">
        <f>BAWANA!AW74+BAWANA!AX74</f>
        <v>0</v>
      </c>
      <c r="Z74">
        <f>BAWANA!BD74+BAWANA!BE74</f>
        <v>31</v>
      </c>
      <c r="AA74">
        <f>BAWANA!X74+BAWANA!Y74</f>
        <v>0</v>
      </c>
      <c r="AB74">
        <f>BAWANA!AE74+BAWANA!AF74</f>
        <v>31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283.5</v>
      </c>
      <c r="E75">
        <f>BAWANA!AM75</f>
        <v>0</v>
      </c>
      <c r="F75">
        <f t="shared" si="11"/>
        <v>256</v>
      </c>
      <c r="G75">
        <f t="shared" si="12"/>
        <v>283.5</v>
      </c>
      <c r="H75" s="112"/>
      <c r="I75">
        <f>BRPL_EOD!AI75+BRPL_EOD!AJ75</f>
        <v>137.22</v>
      </c>
      <c r="J75">
        <f>BYPL_EOD!AI75+BYPL_EOD!AJ75</f>
        <v>54.14</v>
      </c>
      <c r="K75">
        <f>MES_EOD!AI75+MES_EOD!AJ75</f>
        <v>4.92</v>
      </c>
      <c r="L75">
        <f>NDMC_EOD!AI75+NDMC_EOD!AJ75</f>
        <v>18.7</v>
      </c>
      <c r="M75">
        <f>TPDDL_EOD!AI75+TPDDL_EOD!AJ75</f>
        <v>68.52</v>
      </c>
      <c r="N75">
        <f t="shared" si="7"/>
        <v>283.5</v>
      </c>
      <c r="O75" s="112">
        <f t="shared" si="8"/>
        <v>0</v>
      </c>
      <c r="P75">
        <v>137.22</v>
      </c>
      <c r="Q75">
        <v>54.14</v>
      </c>
      <c r="R75">
        <v>4.92</v>
      </c>
      <c r="S75">
        <v>18.7</v>
      </c>
      <c r="T75">
        <v>68.52</v>
      </c>
      <c r="U75" s="114">
        <f t="shared" si="9"/>
        <v>283.5</v>
      </c>
      <c r="V75" s="112">
        <f t="shared" si="10"/>
        <v>0</v>
      </c>
      <c r="Y75">
        <f>BAWANA!AW75+BAWANA!AX75</f>
        <v>0</v>
      </c>
      <c r="Z75">
        <f>BAWANA!BD75+BAWANA!BE75</f>
        <v>31.5</v>
      </c>
      <c r="AA75">
        <f>BAWANA!X75+BAWANA!Y75</f>
        <v>0</v>
      </c>
      <c r="AB75">
        <f>BAWANA!AE75+BAWANA!AF75</f>
        <v>31.5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283.5</v>
      </c>
      <c r="E76">
        <f>BAWANA!AM76</f>
        <v>0</v>
      </c>
      <c r="F76">
        <f t="shared" si="11"/>
        <v>256</v>
      </c>
      <c r="G76">
        <f t="shared" si="12"/>
        <v>283.5</v>
      </c>
      <c r="H76" s="112"/>
      <c r="I76">
        <f>BRPL_EOD!AI76+BRPL_EOD!AJ76</f>
        <v>137.22</v>
      </c>
      <c r="J76">
        <f>BYPL_EOD!AI76+BYPL_EOD!AJ76</f>
        <v>54.14</v>
      </c>
      <c r="K76">
        <f>MES_EOD!AI76+MES_EOD!AJ76</f>
        <v>4.92</v>
      </c>
      <c r="L76">
        <f>NDMC_EOD!AI76+NDMC_EOD!AJ76</f>
        <v>18.7</v>
      </c>
      <c r="M76">
        <f>TPDDL_EOD!AI76+TPDDL_EOD!AJ76</f>
        <v>68.52</v>
      </c>
      <c r="N76">
        <f t="shared" si="7"/>
        <v>283.5</v>
      </c>
      <c r="O76" s="112">
        <f t="shared" si="8"/>
        <v>0</v>
      </c>
      <c r="P76">
        <v>137.22</v>
      </c>
      <c r="Q76">
        <v>54.14</v>
      </c>
      <c r="R76">
        <v>4.92</v>
      </c>
      <c r="S76">
        <v>18.7</v>
      </c>
      <c r="T76">
        <v>68.52</v>
      </c>
      <c r="U76" s="114">
        <f t="shared" si="9"/>
        <v>283.5</v>
      </c>
      <c r="V76" s="112">
        <f t="shared" si="10"/>
        <v>0</v>
      </c>
      <c r="Y76">
        <f>BAWANA!AW76+BAWANA!AX76</f>
        <v>0</v>
      </c>
      <c r="Z76">
        <f>BAWANA!BD76+BAWANA!BE76</f>
        <v>31.5</v>
      </c>
      <c r="AA76">
        <f>BAWANA!X76+BAWANA!Y76</f>
        <v>0</v>
      </c>
      <c r="AB76">
        <f>BAWANA!AE76+BAWANA!AF76</f>
        <v>31.5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283.5</v>
      </c>
      <c r="E77">
        <f>BAWANA!AM77</f>
        <v>0</v>
      </c>
      <c r="F77">
        <f t="shared" si="11"/>
        <v>256</v>
      </c>
      <c r="G77">
        <f t="shared" si="12"/>
        <v>283.5</v>
      </c>
      <c r="H77" s="112"/>
      <c r="I77">
        <f>BRPL_EOD!AI77+BRPL_EOD!AJ77</f>
        <v>137.22</v>
      </c>
      <c r="J77">
        <f>BYPL_EOD!AI77+BYPL_EOD!AJ77</f>
        <v>54.14</v>
      </c>
      <c r="K77">
        <f>MES_EOD!AI77+MES_EOD!AJ77</f>
        <v>4.92</v>
      </c>
      <c r="L77">
        <f>NDMC_EOD!AI77+NDMC_EOD!AJ77</f>
        <v>18.7</v>
      </c>
      <c r="M77">
        <f>TPDDL_EOD!AI77+TPDDL_EOD!AJ77</f>
        <v>68.52</v>
      </c>
      <c r="N77">
        <f t="shared" si="7"/>
        <v>283.5</v>
      </c>
      <c r="O77" s="112">
        <f t="shared" si="8"/>
        <v>0</v>
      </c>
      <c r="P77">
        <v>137.22</v>
      </c>
      <c r="Q77">
        <v>54.14</v>
      </c>
      <c r="R77">
        <v>4.92</v>
      </c>
      <c r="S77">
        <v>18.7</v>
      </c>
      <c r="T77">
        <v>68.52</v>
      </c>
      <c r="U77" s="114">
        <f t="shared" si="9"/>
        <v>283.5</v>
      </c>
      <c r="V77" s="112">
        <f t="shared" si="10"/>
        <v>0</v>
      </c>
      <c r="Y77">
        <f>BAWANA!AW77+BAWANA!AX77</f>
        <v>0</v>
      </c>
      <c r="Z77">
        <f>BAWANA!BD77+BAWANA!BE77</f>
        <v>31.5</v>
      </c>
      <c r="AA77">
        <f>BAWANA!X77+BAWANA!Y77</f>
        <v>0</v>
      </c>
      <c r="AB77">
        <f>BAWANA!AE77+BAWANA!AF77</f>
        <v>31.5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283.5</v>
      </c>
      <c r="E78">
        <f>BAWANA!AM78</f>
        <v>0</v>
      </c>
      <c r="F78">
        <f t="shared" si="11"/>
        <v>256</v>
      </c>
      <c r="G78">
        <f t="shared" si="12"/>
        <v>283.5</v>
      </c>
      <c r="H78" s="112"/>
      <c r="I78">
        <f>BRPL_EOD!AI78+BRPL_EOD!AJ78</f>
        <v>137.22</v>
      </c>
      <c r="J78">
        <f>BYPL_EOD!AI78+BYPL_EOD!AJ78</f>
        <v>54.14</v>
      </c>
      <c r="K78">
        <f>MES_EOD!AI78+MES_EOD!AJ78</f>
        <v>4.92</v>
      </c>
      <c r="L78">
        <f>NDMC_EOD!AI78+NDMC_EOD!AJ78</f>
        <v>18.7</v>
      </c>
      <c r="M78">
        <f>TPDDL_EOD!AI78+TPDDL_EOD!AJ78</f>
        <v>68.52</v>
      </c>
      <c r="N78">
        <f t="shared" si="7"/>
        <v>283.5</v>
      </c>
      <c r="O78" s="112">
        <f t="shared" si="8"/>
        <v>0</v>
      </c>
      <c r="P78">
        <v>137.22</v>
      </c>
      <c r="Q78">
        <v>54.14</v>
      </c>
      <c r="R78">
        <v>4.92</v>
      </c>
      <c r="S78">
        <v>18.7</v>
      </c>
      <c r="T78">
        <v>68.52</v>
      </c>
      <c r="U78" s="114">
        <f t="shared" si="9"/>
        <v>283.5</v>
      </c>
      <c r="V78" s="112">
        <f t="shared" si="10"/>
        <v>0</v>
      </c>
      <c r="Y78">
        <f>BAWANA!AW78+BAWANA!AX78</f>
        <v>0</v>
      </c>
      <c r="Z78">
        <f>BAWANA!BD78+BAWANA!BE78</f>
        <v>31.5</v>
      </c>
      <c r="AA78">
        <f>BAWANA!X78+BAWANA!Y78</f>
        <v>0</v>
      </c>
      <c r="AB78">
        <f>BAWANA!AE78+BAWANA!AF78</f>
        <v>31.5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298.22000000000003</v>
      </c>
      <c r="E79">
        <f>BAWANA!AM79</f>
        <v>0</v>
      </c>
      <c r="F79">
        <f t="shared" si="11"/>
        <v>256</v>
      </c>
      <c r="G79">
        <f t="shared" si="12"/>
        <v>298.22000000000003</v>
      </c>
      <c r="H79" s="112"/>
      <c r="I79">
        <f>BRPL_EOD!AI79+BRPL_EOD!AJ79</f>
        <v>149.61000000000001</v>
      </c>
      <c r="J79">
        <f>BYPL_EOD!AI79+BYPL_EOD!AJ79</f>
        <v>55</v>
      </c>
      <c r="K79">
        <f>MES_EOD!AI79+MES_EOD!AJ79</f>
        <v>5</v>
      </c>
      <c r="L79">
        <f>NDMC_EOD!AI79+NDMC_EOD!AJ79</f>
        <v>19</v>
      </c>
      <c r="M79">
        <f>TPDDL_EOD!AI79+TPDDL_EOD!AJ79</f>
        <v>69.61</v>
      </c>
      <c r="N79">
        <f t="shared" si="7"/>
        <v>298.22000000000003</v>
      </c>
      <c r="O79" s="112">
        <f t="shared" si="8"/>
        <v>0</v>
      </c>
      <c r="P79">
        <v>149.61000000000001</v>
      </c>
      <c r="Q79">
        <v>55</v>
      </c>
      <c r="R79">
        <v>5</v>
      </c>
      <c r="S79">
        <v>19</v>
      </c>
      <c r="T79">
        <v>69.61</v>
      </c>
      <c r="U79" s="114">
        <f t="shared" si="9"/>
        <v>298.22000000000003</v>
      </c>
      <c r="V79" s="112">
        <f t="shared" si="10"/>
        <v>0</v>
      </c>
      <c r="Y79">
        <f>BAWANA!AW79+BAWANA!AX79</f>
        <v>0</v>
      </c>
      <c r="Z79">
        <f>BAWANA!BD79+BAWANA!BE79</f>
        <v>0</v>
      </c>
      <c r="AA79">
        <f>BAWANA!X79+BAWANA!Y79</f>
        <v>0</v>
      </c>
      <c r="AB79">
        <f>BAWANA!AE79+BAWANA!AF79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298.22000000000003</v>
      </c>
      <c r="E80">
        <f>BAWANA!AM80</f>
        <v>0</v>
      </c>
      <c r="F80">
        <f t="shared" si="11"/>
        <v>256</v>
      </c>
      <c r="G80">
        <f t="shared" si="12"/>
        <v>298.22000000000003</v>
      </c>
      <c r="H80" s="112"/>
      <c r="I80">
        <f>BRPL_EOD!AI80+BRPL_EOD!AJ80</f>
        <v>149.61000000000001</v>
      </c>
      <c r="J80">
        <f>BYPL_EOD!AI80+BYPL_EOD!AJ80</f>
        <v>55</v>
      </c>
      <c r="K80">
        <f>MES_EOD!AI80+MES_EOD!AJ80</f>
        <v>5</v>
      </c>
      <c r="L80">
        <f>NDMC_EOD!AI80+NDMC_EOD!AJ80</f>
        <v>19</v>
      </c>
      <c r="M80">
        <f>TPDDL_EOD!AI80+TPDDL_EOD!AJ80</f>
        <v>69.61</v>
      </c>
      <c r="N80">
        <f t="shared" si="7"/>
        <v>298.22000000000003</v>
      </c>
      <c r="O80" s="112">
        <f t="shared" si="8"/>
        <v>0</v>
      </c>
      <c r="P80">
        <v>149.61000000000001</v>
      </c>
      <c r="Q80">
        <v>55</v>
      </c>
      <c r="R80">
        <v>5</v>
      </c>
      <c r="S80">
        <v>19</v>
      </c>
      <c r="T80">
        <v>69.61</v>
      </c>
      <c r="U80" s="114">
        <f t="shared" si="9"/>
        <v>298.22000000000003</v>
      </c>
      <c r="V80" s="112">
        <f t="shared" si="10"/>
        <v>0</v>
      </c>
      <c r="Y80">
        <f>BAWANA!AW80+BAWANA!AX80</f>
        <v>0</v>
      </c>
      <c r="Z80">
        <f>BAWANA!BD80+BAWANA!BE80</f>
        <v>0</v>
      </c>
      <c r="AA80">
        <f>BAWANA!X80+BAWANA!Y80</f>
        <v>0</v>
      </c>
      <c r="AB80">
        <f>BAWANA!AE80+BAWANA!AF80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221.44</v>
      </c>
      <c r="E81">
        <f>BAWANA!AM81</f>
        <v>0</v>
      </c>
      <c r="F81">
        <f t="shared" si="11"/>
        <v>256</v>
      </c>
      <c r="G81">
        <f t="shared" si="12"/>
        <v>221.44</v>
      </c>
      <c r="H81" s="112"/>
      <c r="I81">
        <f>BRPL_EOD!AI81+BRPL_EOD!AJ81</f>
        <v>99.61</v>
      </c>
      <c r="J81">
        <f>BYPL_EOD!AI81+BYPL_EOD!AJ81</f>
        <v>45</v>
      </c>
      <c r="K81">
        <f>MES_EOD!AI81+MES_EOD!AJ81</f>
        <v>5</v>
      </c>
      <c r="L81">
        <f>NDMC_EOD!AI81+NDMC_EOD!AJ81</f>
        <v>19</v>
      </c>
      <c r="M81">
        <f>TPDDL_EOD!AI81+TPDDL_EOD!AJ81</f>
        <v>52.82</v>
      </c>
      <c r="N81">
        <f t="shared" si="7"/>
        <v>221.43</v>
      </c>
      <c r="O81" s="112">
        <f t="shared" si="8"/>
        <v>9.9999999999909051E-3</v>
      </c>
      <c r="P81">
        <v>99.61449848710653</v>
      </c>
      <c r="Q81">
        <v>45.002032244953256</v>
      </c>
      <c r="R81">
        <v>5.0002258049948063</v>
      </c>
      <c r="S81">
        <v>19.000858058980263</v>
      </c>
      <c r="T81">
        <v>52.822385403965136</v>
      </c>
      <c r="U81" s="114">
        <f t="shared" si="9"/>
        <v>221.44000000000003</v>
      </c>
      <c r="V81" s="112">
        <f t="shared" si="10"/>
        <v>0</v>
      </c>
      <c r="Y81">
        <f>BAWANA!AW81+BAWANA!AX81</f>
        <v>24.28</v>
      </c>
      <c r="Z81">
        <f>BAWANA!BD81+BAWANA!BE81</f>
        <v>24.28</v>
      </c>
      <c r="AA81">
        <f>BAWANA!X81+BAWANA!Y81</f>
        <v>24.28</v>
      </c>
      <c r="AB81">
        <f>BAWANA!AE81+BAWANA!AF81</f>
        <v>24.28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221.44</v>
      </c>
      <c r="E82">
        <f>BAWANA!AM82</f>
        <v>0</v>
      </c>
      <c r="F82">
        <f t="shared" si="11"/>
        <v>256</v>
      </c>
      <c r="G82">
        <f t="shared" si="12"/>
        <v>221.44</v>
      </c>
      <c r="H82" s="112"/>
      <c r="I82">
        <f>BRPL_EOD!AI82+BRPL_EOD!AJ82</f>
        <v>99.61</v>
      </c>
      <c r="J82">
        <f>BYPL_EOD!AI82+BYPL_EOD!AJ82</f>
        <v>45</v>
      </c>
      <c r="K82">
        <f>MES_EOD!AI82+MES_EOD!AJ82</f>
        <v>5</v>
      </c>
      <c r="L82">
        <f>NDMC_EOD!AI82+NDMC_EOD!AJ82</f>
        <v>19</v>
      </c>
      <c r="M82">
        <f>TPDDL_EOD!AI82+TPDDL_EOD!AJ82</f>
        <v>52.82</v>
      </c>
      <c r="N82">
        <f t="shared" si="7"/>
        <v>221.43</v>
      </c>
      <c r="O82" s="112">
        <f t="shared" si="8"/>
        <v>9.9999999999909051E-3</v>
      </c>
      <c r="P82">
        <v>99.61449848710653</v>
      </c>
      <c r="Q82">
        <v>45.002032244953256</v>
      </c>
      <c r="R82">
        <v>5.0002258049948063</v>
      </c>
      <c r="S82">
        <v>19.000858058980263</v>
      </c>
      <c r="T82">
        <v>52.822385403965136</v>
      </c>
      <c r="U82" s="114">
        <f t="shared" si="9"/>
        <v>221.44000000000003</v>
      </c>
      <c r="V82" s="112">
        <f t="shared" si="10"/>
        <v>0</v>
      </c>
      <c r="Y82">
        <f>BAWANA!AW82+BAWANA!AX82</f>
        <v>24.28</v>
      </c>
      <c r="Z82">
        <f>BAWANA!BD82+BAWANA!BE82</f>
        <v>24.28</v>
      </c>
      <c r="AA82">
        <f>BAWANA!X82+BAWANA!Y82</f>
        <v>24.28</v>
      </c>
      <c r="AB82">
        <f>BAWANA!AE82+BAWANA!AF82</f>
        <v>24.28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221.44</v>
      </c>
      <c r="E83">
        <f>BAWANA!AM83</f>
        <v>0</v>
      </c>
      <c r="F83">
        <f t="shared" si="11"/>
        <v>256</v>
      </c>
      <c r="G83">
        <f t="shared" si="12"/>
        <v>221.44</v>
      </c>
      <c r="H83" s="112"/>
      <c r="I83">
        <f>BRPL_EOD!AI83+BRPL_EOD!AJ83</f>
        <v>99.61</v>
      </c>
      <c r="J83">
        <f>BYPL_EOD!AI83+BYPL_EOD!AJ83</f>
        <v>45</v>
      </c>
      <c r="K83">
        <f>MES_EOD!AI83+MES_EOD!AJ83</f>
        <v>5</v>
      </c>
      <c r="L83">
        <f>NDMC_EOD!AI83+NDMC_EOD!AJ83</f>
        <v>19</v>
      </c>
      <c r="M83">
        <f>TPDDL_EOD!AI83+TPDDL_EOD!AJ83</f>
        <v>52.82</v>
      </c>
      <c r="N83">
        <f t="shared" si="7"/>
        <v>221.43</v>
      </c>
      <c r="O83" s="112">
        <f t="shared" si="8"/>
        <v>9.9999999999909051E-3</v>
      </c>
      <c r="P83">
        <v>99.61449848710653</v>
      </c>
      <c r="Q83">
        <v>45.002032244953256</v>
      </c>
      <c r="R83">
        <v>5.0002258049948063</v>
      </c>
      <c r="S83">
        <v>19.000858058980263</v>
      </c>
      <c r="T83">
        <v>52.822385403965136</v>
      </c>
      <c r="U83" s="114">
        <f t="shared" si="9"/>
        <v>221.44000000000003</v>
      </c>
      <c r="V83" s="112">
        <f t="shared" si="10"/>
        <v>0</v>
      </c>
      <c r="Y83">
        <f>BAWANA!AW83+BAWANA!AX83</f>
        <v>24.28</v>
      </c>
      <c r="Z83">
        <f>BAWANA!BD83+BAWANA!BE83</f>
        <v>24.28</v>
      </c>
      <c r="AA83">
        <f>BAWANA!X83+BAWANA!Y83</f>
        <v>24.28</v>
      </c>
      <c r="AB83">
        <f>BAWANA!AE83+BAWANA!AF83</f>
        <v>24.28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221.44</v>
      </c>
      <c r="E84">
        <f>BAWANA!AM84</f>
        <v>0</v>
      </c>
      <c r="F84">
        <f t="shared" si="11"/>
        <v>256</v>
      </c>
      <c r="G84">
        <f t="shared" si="12"/>
        <v>221.44</v>
      </c>
      <c r="H84" s="112"/>
      <c r="I84">
        <f>BRPL_EOD!AI84+BRPL_EOD!AJ84</f>
        <v>99.61</v>
      </c>
      <c r="J84">
        <f>BYPL_EOD!AI84+BYPL_EOD!AJ84</f>
        <v>45</v>
      </c>
      <c r="K84">
        <f>MES_EOD!AI84+MES_EOD!AJ84</f>
        <v>5</v>
      </c>
      <c r="L84">
        <f>NDMC_EOD!AI84+NDMC_EOD!AJ84</f>
        <v>19</v>
      </c>
      <c r="M84">
        <f>TPDDL_EOD!AI84+TPDDL_EOD!AJ84</f>
        <v>52.82</v>
      </c>
      <c r="N84">
        <f t="shared" si="7"/>
        <v>221.43</v>
      </c>
      <c r="O84" s="112">
        <f t="shared" si="8"/>
        <v>9.9999999999909051E-3</v>
      </c>
      <c r="P84">
        <v>99.61449848710653</v>
      </c>
      <c r="Q84">
        <v>45.002032244953256</v>
      </c>
      <c r="R84">
        <v>5.0002258049948063</v>
      </c>
      <c r="S84">
        <v>19.000858058980263</v>
      </c>
      <c r="T84">
        <v>52.822385403965136</v>
      </c>
      <c r="U84" s="114">
        <f t="shared" si="9"/>
        <v>221.44000000000003</v>
      </c>
      <c r="V84" s="112">
        <f t="shared" si="10"/>
        <v>0</v>
      </c>
      <c r="Y84">
        <f>BAWANA!AW84+BAWANA!AX84</f>
        <v>24.28</v>
      </c>
      <c r="Z84">
        <f>BAWANA!BD84+BAWANA!BE84</f>
        <v>24.28</v>
      </c>
      <c r="AA84">
        <f>BAWANA!X84+BAWANA!Y84</f>
        <v>24.28</v>
      </c>
      <c r="AB84">
        <f>BAWANA!AE84+BAWANA!AF84</f>
        <v>24.28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221.44</v>
      </c>
      <c r="E85">
        <f>BAWANA!AM85</f>
        <v>0</v>
      </c>
      <c r="F85">
        <f t="shared" si="11"/>
        <v>256</v>
      </c>
      <c r="G85">
        <f t="shared" si="12"/>
        <v>221.44</v>
      </c>
      <c r="H85" s="112"/>
      <c r="I85">
        <f>BRPL_EOD!AI85+BRPL_EOD!AJ85</f>
        <v>99.61</v>
      </c>
      <c r="J85">
        <f>BYPL_EOD!AI85+BYPL_EOD!AJ85</f>
        <v>45</v>
      </c>
      <c r="K85">
        <f>MES_EOD!AI85+MES_EOD!AJ85</f>
        <v>5</v>
      </c>
      <c r="L85">
        <f>NDMC_EOD!AI85+NDMC_EOD!AJ85</f>
        <v>19</v>
      </c>
      <c r="M85">
        <f>TPDDL_EOD!AI85+TPDDL_EOD!AJ85</f>
        <v>52.82</v>
      </c>
      <c r="N85">
        <f t="shared" si="7"/>
        <v>221.43</v>
      </c>
      <c r="O85" s="112">
        <f t="shared" si="8"/>
        <v>9.9999999999909051E-3</v>
      </c>
      <c r="P85">
        <v>99.61449848710653</v>
      </c>
      <c r="Q85">
        <v>45.002032244953256</v>
      </c>
      <c r="R85">
        <v>5.0002258049948063</v>
      </c>
      <c r="S85">
        <v>19.000858058980263</v>
      </c>
      <c r="T85">
        <v>52.822385403965136</v>
      </c>
      <c r="U85" s="114">
        <f t="shared" si="9"/>
        <v>221.44000000000003</v>
      </c>
      <c r="V85" s="112">
        <f t="shared" si="10"/>
        <v>0</v>
      </c>
      <c r="Y85">
        <f>BAWANA!AW85+BAWANA!AX85</f>
        <v>24.28</v>
      </c>
      <c r="Z85">
        <f>BAWANA!BD85+BAWANA!BE85</f>
        <v>24.28</v>
      </c>
      <c r="AA85">
        <f>BAWANA!X85+BAWANA!Y85</f>
        <v>24.28</v>
      </c>
      <c r="AB85">
        <f>BAWANA!AE85+BAWANA!AF85</f>
        <v>24.28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221.44</v>
      </c>
      <c r="E86">
        <f>BAWANA!AM86</f>
        <v>0</v>
      </c>
      <c r="F86">
        <f t="shared" si="11"/>
        <v>256</v>
      </c>
      <c r="G86">
        <f t="shared" si="12"/>
        <v>221.44</v>
      </c>
      <c r="H86" s="112"/>
      <c r="I86">
        <f>BRPL_EOD!AI86+BRPL_EOD!AJ86</f>
        <v>99.61</v>
      </c>
      <c r="J86">
        <f>BYPL_EOD!AI86+BYPL_EOD!AJ86</f>
        <v>45</v>
      </c>
      <c r="K86">
        <f>MES_EOD!AI86+MES_EOD!AJ86</f>
        <v>5</v>
      </c>
      <c r="L86">
        <f>NDMC_EOD!AI86+NDMC_EOD!AJ86</f>
        <v>19</v>
      </c>
      <c r="M86">
        <f>TPDDL_EOD!AI86+TPDDL_EOD!AJ86</f>
        <v>52.82</v>
      </c>
      <c r="N86">
        <f t="shared" si="7"/>
        <v>221.43</v>
      </c>
      <c r="O86" s="112">
        <f t="shared" si="8"/>
        <v>9.9999999999909051E-3</v>
      </c>
      <c r="P86">
        <v>99.61449848710653</v>
      </c>
      <c r="Q86">
        <v>45.002032244953256</v>
      </c>
      <c r="R86">
        <v>5.0002258049948063</v>
      </c>
      <c r="S86">
        <v>19.000858058980263</v>
      </c>
      <c r="T86">
        <v>52.822385403965136</v>
      </c>
      <c r="U86" s="114">
        <f t="shared" si="9"/>
        <v>221.44000000000003</v>
      </c>
      <c r="V86" s="112">
        <f t="shared" si="10"/>
        <v>0</v>
      </c>
      <c r="Y86">
        <f>BAWANA!AW86+BAWANA!AX86</f>
        <v>24.28</v>
      </c>
      <c r="Z86">
        <f>BAWANA!BD86+BAWANA!BE86</f>
        <v>24.28</v>
      </c>
      <c r="AA86">
        <f>BAWANA!X86+BAWANA!Y86</f>
        <v>24.28</v>
      </c>
      <c r="AB86">
        <f>BAWANA!AE86+BAWANA!AF86</f>
        <v>24.28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221.44</v>
      </c>
      <c r="E87">
        <f>BAWANA!AM87</f>
        <v>0</v>
      </c>
      <c r="F87">
        <f t="shared" si="11"/>
        <v>256</v>
      </c>
      <c r="G87">
        <f t="shared" si="12"/>
        <v>221.44</v>
      </c>
      <c r="H87" s="112"/>
      <c r="I87">
        <f>BRPL_EOD!AI87+BRPL_EOD!AJ87</f>
        <v>99.61</v>
      </c>
      <c r="J87">
        <f>BYPL_EOD!AI87+BYPL_EOD!AJ87</f>
        <v>45</v>
      </c>
      <c r="K87">
        <f>MES_EOD!AI87+MES_EOD!AJ87</f>
        <v>5</v>
      </c>
      <c r="L87">
        <f>NDMC_EOD!AI87+NDMC_EOD!AJ87</f>
        <v>19</v>
      </c>
      <c r="M87">
        <f>TPDDL_EOD!AI87+TPDDL_EOD!AJ87</f>
        <v>52.82</v>
      </c>
      <c r="N87">
        <f t="shared" si="7"/>
        <v>221.43</v>
      </c>
      <c r="O87" s="112">
        <f t="shared" si="8"/>
        <v>9.9999999999909051E-3</v>
      </c>
      <c r="P87">
        <v>99.61449848710653</v>
      </c>
      <c r="Q87">
        <v>45.002032244953256</v>
      </c>
      <c r="R87">
        <v>5.0002258049948063</v>
      </c>
      <c r="S87">
        <v>19.000858058980263</v>
      </c>
      <c r="T87">
        <v>52.822385403965136</v>
      </c>
      <c r="U87" s="114">
        <f t="shared" si="9"/>
        <v>221.44000000000003</v>
      </c>
      <c r="V87" s="112">
        <f t="shared" si="10"/>
        <v>0</v>
      </c>
      <c r="Y87">
        <f>BAWANA!AW87+BAWANA!AX87</f>
        <v>24.28</v>
      </c>
      <c r="Z87">
        <f>BAWANA!BD87+BAWANA!BE87</f>
        <v>24.28</v>
      </c>
      <c r="AA87">
        <f>BAWANA!X87+BAWANA!Y87</f>
        <v>24.28</v>
      </c>
      <c r="AB87">
        <f>BAWANA!AE87+BAWANA!AF87</f>
        <v>24.28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221.44</v>
      </c>
      <c r="E88">
        <f>BAWANA!AM88</f>
        <v>0</v>
      </c>
      <c r="F88">
        <f t="shared" si="11"/>
        <v>256</v>
      </c>
      <c r="G88">
        <f t="shared" si="12"/>
        <v>221.44</v>
      </c>
      <c r="H88" s="112"/>
      <c r="I88">
        <f>BRPL_EOD!AI88+BRPL_EOD!AJ88</f>
        <v>99.61</v>
      </c>
      <c r="J88">
        <f>BYPL_EOD!AI88+BYPL_EOD!AJ88</f>
        <v>45</v>
      </c>
      <c r="K88">
        <f>MES_EOD!AI88+MES_EOD!AJ88</f>
        <v>5</v>
      </c>
      <c r="L88">
        <f>NDMC_EOD!AI88+NDMC_EOD!AJ88</f>
        <v>19</v>
      </c>
      <c r="M88">
        <f>TPDDL_EOD!AI88+TPDDL_EOD!AJ88</f>
        <v>52.82</v>
      </c>
      <c r="N88">
        <f t="shared" si="7"/>
        <v>221.43</v>
      </c>
      <c r="O88" s="112">
        <f t="shared" si="8"/>
        <v>9.9999999999909051E-3</v>
      </c>
      <c r="P88">
        <v>99.61449848710653</v>
      </c>
      <c r="Q88">
        <v>45.002032244953256</v>
      </c>
      <c r="R88">
        <v>5.0002258049948063</v>
      </c>
      <c r="S88">
        <v>19.000858058980263</v>
      </c>
      <c r="T88">
        <v>52.822385403965136</v>
      </c>
      <c r="U88" s="114">
        <f t="shared" si="9"/>
        <v>221.44000000000003</v>
      </c>
      <c r="V88" s="112">
        <f t="shared" si="10"/>
        <v>0</v>
      </c>
      <c r="Y88">
        <f>BAWANA!AW88+BAWANA!AX88</f>
        <v>24.28</v>
      </c>
      <c r="Z88">
        <f>BAWANA!BD88+BAWANA!BE88</f>
        <v>24.28</v>
      </c>
      <c r="AA88">
        <f>BAWANA!X88+BAWANA!Y88</f>
        <v>24.28</v>
      </c>
      <c r="AB88">
        <f>BAWANA!AE88+BAWANA!AF88</f>
        <v>24.28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221.44</v>
      </c>
      <c r="E89">
        <f>BAWANA!AM89</f>
        <v>0</v>
      </c>
      <c r="F89">
        <f t="shared" si="11"/>
        <v>256</v>
      </c>
      <c r="G89">
        <f t="shared" si="12"/>
        <v>221.44</v>
      </c>
      <c r="H89" s="112"/>
      <c r="I89">
        <f>BRPL_EOD!AI89+BRPL_EOD!AJ89</f>
        <v>99.61</v>
      </c>
      <c r="J89">
        <f>BYPL_EOD!AI89+BYPL_EOD!AJ89</f>
        <v>45</v>
      </c>
      <c r="K89">
        <f>MES_EOD!AI89+MES_EOD!AJ89</f>
        <v>5</v>
      </c>
      <c r="L89">
        <f>NDMC_EOD!AI89+NDMC_EOD!AJ89</f>
        <v>19</v>
      </c>
      <c r="M89">
        <f>TPDDL_EOD!AI89+TPDDL_EOD!AJ89</f>
        <v>52.82</v>
      </c>
      <c r="N89">
        <f t="shared" si="7"/>
        <v>221.43</v>
      </c>
      <c r="O89" s="112">
        <f t="shared" si="8"/>
        <v>9.9999999999909051E-3</v>
      </c>
      <c r="P89">
        <v>99.61449848710653</v>
      </c>
      <c r="Q89">
        <v>45.002032244953256</v>
      </c>
      <c r="R89">
        <v>5.0002258049948063</v>
      </c>
      <c r="S89">
        <v>19.000858058980263</v>
      </c>
      <c r="T89">
        <v>52.822385403965136</v>
      </c>
      <c r="U89" s="114">
        <f t="shared" si="9"/>
        <v>221.44000000000003</v>
      </c>
      <c r="V89" s="112">
        <f t="shared" si="10"/>
        <v>0</v>
      </c>
      <c r="Y89">
        <f>BAWANA!AW89+BAWANA!AX89</f>
        <v>24.28</v>
      </c>
      <c r="Z89">
        <f>BAWANA!BD89+BAWANA!BE89</f>
        <v>24.28</v>
      </c>
      <c r="AA89">
        <f>BAWANA!X89+BAWANA!Y89</f>
        <v>24.28</v>
      </c>
      <c r="AB89">
        <f>BAWANA!AE89+BAWANA!AF89</f>
        <v>24.28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221.44</v>
      </c>
      <c r="E90">
        <f>BAWANA!AM90</f>
        <v>0</v>
      </c>
      <c r="F90">
        <f t="shared" si="11"/>
        <v>256</v>
      </c>
      <c r="G90">
        <f t="shared" si="12"/>
        <v>221.44</v>
      </c>
      <c r="H90" s="112"/>
      <c r="I90">
        <f>BRPL_EOD!AI90+BRPL_EOD!AJ90</f>
        <v>99.61</v>
      </c>
      <c r="J90">
        <f>BYPL_EOD!AI90+BYPL_EOD!AJ90</f>
        <v>45</v>
      </c>
      <c r="K90">
        <f>MES_EOD!AI90+MES_EOD!AJ90</f>
        <v>5</v>
      </c>
      <c r="L90">
        <f>NDMC_EOD!AI90+NDMC_EOD!AJ90</f>
        <v>19</v>
      </c>
      <c r="M90">
        <f>TPDDL_EOD!AI90+TPDDL_EOD!AJ90</f>
        <v>52.82</v>
      </c>
      <c r="N90">
        <f t="shared" si="7"/>
        <v>221.43</v>
      </c>
      <c r="O90" s="112">
        <f t="shared" si="8"/>
        <v>9.9999999999909051E-3</v>
      </c>
      <c r="P90">
        <v>99.61449848710653</v>
      </c>
      <c r="Q90">
        <v>45.002032244953256</v>
      </c>
      <c r="R90">
        <v>5.0002258049948063</v>
      </c>
      <c r="S90">
        <v>19.000858058980263</v>
      </c>
      <c r="T90">
        <v>52.822385403965136</v>
      </c>
      <c r="U90" s="114">
        <f t="shared" si="9"/>
        <v>221.44000000000003</v>
      </c>
      <c r="V90" s="112">
        <f t="shared" si="10"/>
        <v>0</v>
      </c>
      <c r="Y90">
        <f>BAWANA!AW90+BAWANA!AX90</f>
        <v>24.28</v>
      </c>
      <c r="Z90">
        <f>BAWANA!BD90+BAWANA!BE90</f>
        <v>24.28</v>
      </c>
      <c r="AA90">
        <f>BAWANA!X90+BAWANA!Y90</f>
        <v>24.28</v>
      </c>
      <c r="AB90">
        <f>BAWANA!AE90+BAWANA!AF90</f>
        <v>24.28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221.44</v>
      </c>
      <c r="E91">
        <f>BAWANA!AM91</f>
        <v>0</v>
      </c>
      <c r="F91">
        <f t="shared" si="11"/>
        <v>256</v>
      </c>
      <c r="G91">
        <f t="shared" si="12"/>
        <v>221.44</v>
      </c>
      <c r="H91" s="112"/>
      <c r="I91">
        <f>BRPL_EOD!AI91+BRPL_EOD!AJ91</f>
        <v>99.61</v>
      </c>
      <c r="J91">
        <f>BYPL_EOD!AI91+BYPL_EOD!AJ91</f>
        <v>45</v>
      </c>
      <c r="K91">
        <f>MES_EOD!AI91+MES_EOD!AJ91</f>
        <v>5</v>
      </c>
      <c r="L91">
        <f>NDMC_EOD!AI91+NDMC_EOD!AJ91</f>
        <v>19</v>
      </c>
      <c r="M91">
        <f>TPDDL_EOD!AI91+TPDDL_EOD!AJ91</f>
        <v>52.82</v>
      </c>
      <c r="N91">
        <f t="shared" si="7"/>
        <v>221.43</v>
      </c>
      <c r="O91" s="112">
        <f t="shared" si="8"/>
        <v>9.9999999999909051E-3</v>
      </c>
      <c r="P91">
        <v>99.61449848710653</v>
      </c>
      <c r="Q91">
        <v>45.002032244953256</v>
      </c>
      <c r="R91">
        <v>5.0002258049948063</v>
      </c>
      <c r="S91">
        <v>19.000858058980263</v>
      </c>
      <c r="T91">
        <v>52.822385403965136</v>
      </c>
      <c r="U91" s="114">
        <f t="shared" si="9"/>
        <v>221.44000000000003</v>
      </c>
      <c r="V91" s="112">
        <f t="shared" si="10"/>
        <v>0</v>
      </c>
      <c r="Y91">
        <f>BAWANA!AW91+BAWANA!AX91</f>
        <v>24.28</v>
      </c>
      <c r="Z91">
        <f>BAWANA!BD91+BAWANA!BE91</f>
        <v>24.28</v>
      </c>
      <c r="AA91">
        <f>BAWANA!X91+BAWANA!Y91</f>
        <v>24.28</v>
      </c>
      <c r="AB91">
        <f>BAWANA!AE91+BAWANA!AF91</f>
        <v>24.28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221.44</v>
      </c>
      <c r="E92">
        <f>BAWANA!AM92</f>
        <v>0</v>
      </c>
      <c r="F92">
        <f t="shared" si="11"/>
        <v>256</v>
      </c>
      <c r="G92">
        <f t="shared" si="12"/>
        <v>221.44</v>
      </c>
      <c r="H92" s="112"/>
      <c r="I92">
        <f>BRPL_EOD!AI92+BRPL_EOD!AJ92</f>
        <v>99.61</v>
      </c>
      <c r="J92">
        <f>BYPL_EOD!AI92+BYPL_EOD!AJ92</f>
        <v>45</v>
      </c>
      <c r="K92">
        <f>MES_EOD!AI92+MES_EOD!AJ92</f>
        <v>5</v>
      </c>
      <c r="L92">
        <f>NDMC_EOD!AI92+NDMC_EOD!AJ92</f>
        <v>19</v>
      </c>
      <c r="M92">
        <f>TPDDL_EOD!AI92+TPDDL_EOD!AJ92</f>
        <v>52.82</v>
      </c>
      <c r="N92">
        <f t="shared" si="7"/>
        <v>221.43</v>
      </c>
      <c r="O92" s="112">
        <f t="shared" si="8"/>
        <v>9.9999999999909051E-3</v>
      </c>
      <c r="P92">
        <v>99.61449848710653</v>
      </c>
      <c r="Q92">
        <v>45.002032244953256</v>
      </c>
      <c r="R92">
        <v>5.0002258049948063</v>
      </c>
      <c r="S92">
        <v>19.000858058980263</v>
      </c>
      <c r="T92">
        <v>52.822385403965136</v>
      </c>
      <c r="U92" s="114">
        <f t="shared" si="9"/>
        <v>221.44000000000003</v>
      </c>
      <c r="V92" s="112">
        <f t="shared" si="10"/>
        <v>0</v>
      </c>
      <c r="Y92">
        <f>BAWANA!AW92+BAWANA!AX92</f>
        <v>24.28</v>
      </c>
      <c r="Z92">
        <f>BAWANA!BD92+BAWANA!BE92</f>
        <v>24.28</v>
      </c>
      <c r="AA92">
        <f>BAWANA!X92+BAWANA!Y92</f>
        <v>24.28</v>
      </c>
      <c r="AB92">
        <f>BAWANA!AE92+BAWANA!AF92</f>
        <v>24.28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216.3</v>
      </c>
      <c r="E93">
        <f>BAWANA!AM93</f>
        <v>0</v>
      </c>
      <c r="F93">
        <f t="shared" si="11"/>
        <v>256</v>
      </c>
      <c r="G93">
        <f t="shared" si="12"/>
        <v>216.3</v>
      </c>
      <c r="H93" s="112"/>
      <c r="I93">
        <f>BRPL_EOD!AI93+BRPL_EOD!AJ93</f>
        <v>85</v>
      </c>
      <c r="J93">
        <f>BYPL_EOD!AI93+BYPL_EOD!AJ93</f>
        <v>48.32</v>
      </c>
      <c r="K93">
        <f>MES_EOD!AI93+MES_EOD!AJ93</f>
        <v>5</v>
      </c>
      <c r="L93">
        <f>NDMC_EOD!AI93+NDMC_EOD!AJ93</f>
        <v>19.59</v>
      </c>
      <c r="M93">
        <f>TPDDL_EOD!AI93+TPDDL_EOD!AJ93</f>
        <v>58.4</v>
      </c>
      <c r="N93">
        <f t="shared" si="7"/>
        <v>216.31</v>
      </c>
      <c r="O93" s="112">
        <f t="shared" si="8"/>
        <v>-9.9999999999909051E-3</v>
      </c>
      <c r="P93">
        <v>84.996070454440385</v>
      </c>
      <c r="Q93">
        <v>48.31776616892423</v>
      </c>
      <c r="R93">
        <v>4.9997688502611997</v>
      </c>
      <c r="S93">
        <v>19.589094355323379</v>
      </c>
      <c r="T93">
        <v>58.397300171050809</v>
      </c>
      <c r="U93" s="114">
        <f t="shared" si="9"/>
        <v>216.29999999999998</v>
      </c>
      <c r="V93" s="112">
        <f t="shared" si="10"/>
        <v>0</v>
      </c>
      <c r="Y93">
        <f>BAWANA!AW93+BAWANA!AX93</f>
        <v>26.85</v>
      </c>
      <c r="Z93">
        <f>BAWANA!BD93+BAWANA!BE93</f>
        <v>26.85</v>
      </c>
      <c r="AA93">
        <f>BAWANA!X93+BAWANA!Y93</f>
        <v>26.85</v>
      </c>
      <c r="AB93">
        <f>BAWANA!AE93+BAWANA!AF93</f>
        <v>26.85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216.3</v>
      </c>
      <c r="E94">
        <f>BAWANA!AM94</f>
        <v>0</v>
      </c>
      <c r="F94">
        <f t="shared" si="11"/>
        <v>256</v>
      </c>
      <c r="G94">
        <f t="shared" si="12"/>
        <v>216.3</v>
      </c>
      <c r="H94" s="112"/>
      <c r="I94">
        <f>BRPL_EOD!AI94+BRPL_EOD!AJ94</f>
        <v>85</v>
      </c>
      <c r="J94">
        <f>BYPL_EOD!AI94+BYPL_EOD!AJ94</f>
        <v>48.32</v>
      </c>
      <c r="K94">
        <f>MES_EOD!AI94+MES_EOD!AJ94</f>
        <v>5</v>
      </c>
      <c r="L94">
        <f>NDMC_EOD!AI94+NDMC_EOD!AJ94</f>
        <v>19.59</v>
      </c>
      <c r="M94">
        <f>TPDDL_EOD!AI94+TPDDL_EOD!AJ94</f>
        <v>58.4</v>
      </c>
      <c r="N94">
        <f t="shared" si="7"/>
        <v>216.31</v>
      </c>
      <c r="O94" s="112">
        <f t="shared" si="8"/>
        <v>-9.9999999999909051E-3</v>
      </c>
      <c r="P94">
        <v>84.996070454440385</v>
      </c>
      <c r="Q94">
        <v>48.31776616892423</v>
      </c>
      <c r="R94">
        <v>4.9997688502611997</v>
      </c>
      <c r="S94">
        <v>19.589094355323379</v>
      </c>
      <c r="T94">
        <v>58.397300171050809</v>
      </c>
      <c r="U94" s="114">
        <f t="shared" si="9"/>
        <v>216.29999999999998</v>
      </c>
      <c r="V94" s="112">
        <f t="shared" si="10"/>
        <v>0</v>
      </c>
      <c r="Y94">
        <f>BAWANA!AW94+BAWANA!AX94</f>
        <v>26.85</v>
      </c>
      <c r="Z94">
        <f>BAWANA!BD94+BAWANA!BE94</f>
        <v>26.85</v>
      </c>
      <c r="AA94">
        <f>BAWANA!X94+BAWANA!Y94</f>
        <v>26.85</v>
      </c>
      <c r="AB94">
        <f>BAWANA!AE94+BAWANA!AF94</f>
        <v>26.85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216.3</v>
      </c>
      <c r="E95">
        <f>BAWANA!AM95</f>
        <v>0</v>
      </c>
      <c r="F95">
        <f t="shared" si="11"/>
        <v>256</v>
      </c>
      <c r="G95">
        <f t="shared" si="12"/>
        <v>216.3</v>
      </c>
      <c r="H95" s="112"/>
      <c r="I95">
        <f>BRPL_EOD!AI95+BRPL_EOD!AJ95</f>
        <v>85</v>
      </c>
      <c r="J95">
        <f>BYPL_EOD!AI95+BYPL_EOD!AJ95</f>
        <v>48.32</v>
      </c>
      <c r="K95">
        <f>MES_EOD!AI95+MES_EOD!AJ95</f>
        <v>5</v>
      </c>
      <c r="L95">
        <f>NDMC_EOD!AI95+NDMC_EOD!AJ95</f>
        <v>19.59</v>
      </c>
      <c r="M95">
        <f>TPDDL_EOD!AI95+TPDDL_EOD!AJ95</f>
        <v>58.4</v>
      </c>
      <c r="N95">
        <f t="shared" si="7"/>
        <v>216.31</v>
      </c>
      <c r="O95" s="112">
        <f t="shared" si="8"/>
        <v>-9.9999999999909051E-3</v>
      </c>
      <c r="P95">
        <v>84.996070454440385</v>
      </c>
      <c r="Q95">
        <v>48.31776616892423</v>
      </c>
      <c r="R95">
        <v>4.9997688502611997</v>
      </c>
      <c r="S95">
        <v>19.589094355323379</v>
      </c>
      <c r="T95">
        <v>58.397300171050809</v>
      </c>
      <c r="U95" s="114">
        <f t="shared" si="9"/>
        <v>216.29999999999998</v>
      </c>
      <c r="V95" s="112">
        <f t="shared" si="10"/>
        <v>0</v>
      </c>
      <c r="Y95">
        <f>BAWANA!AW95+BAWANA!AX95</f>
        <v>26.85</v>
      </c>
      <c r="Z95">
        <f>BAWANA!BD95+BAWANA!BE95</f>
        <v>26.85</v>
      </c>
      <c r="AA95">
        <f>BAWANA!X95+BAWANA!Y95</f>
        <v>26.85</v>
      </c>
      <c r="AB95">
        <f>BAWANA!AE95+BAWANA!AF95</f>
        <v>26.85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216.3</v>
      </c>
      <c r="E96">
        <f>BAWANA!AM96</f>
        <v>0</v>
      </c>
      <c r="F96">
        <f t="shared" si="11"/>
        <v>256</v>
      </c>
      <c r="G96">
        <f t="shared" si="12"/>
        <v>216.3</v>
      </c>
      <c r="H96" s="112"/>
      <c r="I96">
        <f>BRPL_EOD!AI96+BRPL_EOD!AJ96</f>
        <v>85</v>
      </c>
      <c r="J96">
        <f>BYPL_EOD!AI96+BYPL_EOD!AJ96</f>
        <v>48.32</v>
      </c>
      <c r="K96">
        <f>MES_EOD!AI96+MES_EOD!AJ96</f>
        <v>5</v>
      </c>
      <c r="L96">
        <f>NDMC_EOD!AI96+NDMC_EOD!AJ96</f>
        <v>19.59</v>
      </c>
      <c r="M96">
        <f>TPDDL_EOD!AI96+TPDDL_EOD!AJ96</f>
        <v>58.4</v>
      </c>
      <c r="N96">
        <f t="shared" si="7"/>
        <v>216.31</v>
      </c>
      <c r="O96" s="112">
        <f t="shared" si="8"/>
        <v>-9.9999999999909051E-3</v>
      </c>
      <c r="P96">
        <v>84.996070454440385</v>
      </c>
      <c r="Q96">
        <v>48.31776616892423</v>
      </c>
      <c r="R96">
        <v>4.9997688502611997</v>
      </c>
      <c r="S96">
        <v>19.589094355323379</v>
      </c>
      <c r="T96">
        <v>58.397300171050809</v>
      </c>
      <c r="U96" s="114">
        <f t="shared" si="9"/>
        <v>216.29999999999998</v>
      </c>
      <c r="V96" s="112">
        <f t="shared" si="10"/>
        <v>0</v>
      </c>
      <c r="Y96">
        <f>BAWANA!AW96+BAWANA!AX96</f>
        <v>26.85</v>
      </c>
      <c r="Z96">
        <f>BAWANA!BD96+BAWANA!BE96</f>
        <v>26.85</v>
      </c>
      <c r="AA96">
        <f>BAWANA!X96+BAWANA!Y96</f>
        <v>26.85</v>
      </c>
      <c r="AB96">
        <f>BAWANA!AE96+BAWANA!AF96</f>
        <v>26.85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216.3</v>
      </c>
      <c r="E97">
        <f>BAWANA!AM97</f>
        <v>0</v>
      </c>
      <c r="F97">
        <f t="shared" si="11"/>
        <v>256</v>
      </c>
      <c r="G97">
        <f t="shared" si="12"/>
        <v>216.3</v>
      </c>
      <c r="H97" s="112"/>
      <c r="I97">
        <f>BRPL_EOD!AI97+BRPL_EOD!AJ97</f>
        <v>85</v>
      </c>
      <c r="J97">
        <f>BYPL_EOD!AI97+BYPL_EOD!AJ97</f>
        <v>48.32</v>
      </c>
      <c r="K97">
        <f>MES_EOD!AI97+MES_EOD!AJ97</f>
        <v>5</v>
      </c>
      <c r="L97">
        <f>NDMC_EOD!AI97+NDMC_EOD!AJ97</f>
        <v>19.59</v>
      </c>
      <c r="M97">
        <f>TPDDL_EOD!AI97+TPDDL_EOD!AJ97</f>
        <v>58.4</v>
      </c>
      <c r="N97">
        <f t="shared" si="7"/>
        <v>216.31</v>
      </c>
      <c r="O97" s="112">
        <f t="shared" si="8"/>
        <v>-9.9999999999909051E-3</v>
      </c>
      <c r="P97">
        <v>84.996070454440385</v>
      </c>
      <c r="Q97">
        <v>48.31776616892423</v>
      </c>
      <c r="R97">
        <v>4.9997688502611997</v>
      </c>
      <c r="S97">
        <v>19.589094355323379</v>
      </c>
      <c r="T97">
        <v>58.397300171050809</v>
      </c>
      <c r="U97" s="114">
        <f t="shared" si="9"/>
        <v>216.29999999999998</v>
      </c>
      <c r="V97" s="112">
        <f t="shared" si="10"/>
        <v>0</v>
      </c>
      <c r="Y97">
        <f>BAWANA!AW97+BAWANA!AX97</f>
        <v>26.85</v>
      </c>
      <c r="Z97">
        <f>BAWANA!BD97+BAWANA!BE97</f>
        <v>26.85</v>
      </c>
      <c r="AA97">
        <f>BAWANA!X97+BAWANA!Y97</f>
        <v>26.85</v>
      </c>
      <c r="AB97">
        <f>BAWANA!AE97+BAWANA!AF97</f>
        <v>26.85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216.3</v>
      </c>
      <c r="E98">
        <f>BAWANA!AM98</f>
        <v>0</v>
      </c>
      <c r="F98">
        <f t="shared" si="11"/>
        <v>256</v>
      </c>
      <c r="G98">
        <f t="shared" si="12"/>
        <v>216.3</v>
      </c>
      <c r="H98" s="112"/>
      <c r="I98">
        <f>BRPL_EOD!AI98+BRPL_EOD!AJ98</f>
        <v>85</v>
      </c>
      <c r="J98">
        <f>BYPL_EOD!AI98+BYPL_EOD!AJ98</f>
        <v>48.32</v>
      </c>
      <c r="K98">
        <f>MES_EOD!AI98+MES_EOD!AJ98</f>
        <v>5</v>
      </c>
      <c r="L98">
        <f>NDMC_EOD!AI98+NDMC_EOD!AJ98</f>
        <v>19.59</v>
      </c>
      <c r="M98">
        <f>TPDDL_EOD!AI98+TPDDL_EOD!AJ98</f>
        <v>58.4</v>
      </c>
      <c r="N98">
        <f t="shared" si="7"/>
        <v>216.31</v>
      </c>
      <c r="O98" s="112">
        <f t="shared" si="8"/>
        <v>-9.9999999999909051E-3</v>
      </c>
      <c r="P98">
        <v>84.996070454440385</v>
      </c>
      <c r="Q98">
        <v>48.31776616892423</v>
      </c>
      <c r="R98">
        <v>4.9997688502611997</v>
      </c>
      <c r="S98">
        <v>19.589094355323379</v>
      </c>
      <c r="T98">
        <v>58.397300171050809</v>
      </c>
      <c r="U98" s="114">
        <f t="shared" si="9"/>
        <v>216.29999999999998</v>
      </c>
      <c r="V98" s="112">
        <f t="shared" si="10"/>
        <v>0</v>
      </c>
      <c r="Y98">
        <f>BAWANA!AW98+BAWANA!AX98</f>
        <v>26.85</v>
      </c>
      <c r="Z98">
        <f>BAWANA!BD98+BAWANA!BE98</f>
        <v>26.85</v>
      </c>
      <c r="AA98">
        <f>BAWANA!X98+BAWANA!Y98</f>
        <v>26.85</v>
      </c>
      <c r="AB98">
        <f>BAWANA!AE98+BAWANA!AF98</f>
        <v>26.85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7.68</v>
      </c>
      <c r="C99" s="114">
        <f t="shared" ref="C99:U99" si="14">SUM(C3:C98)/4000</f>
        <v>0</v>
      </c>
      <c r="D99" s="114">
        <f t="shared" si="14"/>
        <v>5.34415</v>
      </c>
      <c r="E99" s="114">
        <f t="shared" si="14"/>
        <v>0</v>
      </c>
      <c r="F99" s="114">
        <f t="shared" si="14"/>
        <v>6.1440000000000001</v>
      </c>
      <c r="G99" s="114">
        <f t="shared" si="14"/>
        <v>5.34415</v>
      </c>
      <c r="H99" s="114"/>
      <c r="I99" s="114">
        <f t="shared" si="14"/>
        <v>2.1996100000000003</v>
      </c>
      <c r="J99" s="114">
        <f t="shared" si="14"/>
        <v>1.1657</v>
      </c>
      <c r="K99" s="114">
        <f t="shared" si="14"/>
        <v>0.11984</v>
      </c>
      <c r="L99" s="114">
        <f t="shared" si="14"/>
        <v>0.46733000000000041</v>
      </c>
      <c r="M99" s="114">
        <f t="shared" si="14"/>
        <v>1.4184799999999995</v>
      </c>
      <c r="N99" s="114">
        <f t="shared" si="14"/>
        <v>5.3709600000000064</v>
      </c>
      <c r="O99" s="114">
        <f t="shared" si="14"/>
        <v>-2.6810000000000615E-2</v>
      </c>
      <c r="P99" s="114">
        <f t="shared" si="14"/>
        <v>2.1891839603814405</v>
      </c>
      <c r="Q99" s="114">
        <f t="shared" si="14"/>
        <v>1.1596685336490771</v>
      </c>
      <c r="R99" s="114">
        <f t="shared" si="14"/>
        <v>0.11921940752972833</v>
      </c>
      <c r="S99" s="114">
        <f t="shared" si="14"/>
        <v>0.46488600472274993</v>
      </c>
      <c r="T99" s="114">
        <f t="shared" si="14"/>
        <v>1.411192093717003</v>
      </c>
      <c r="U99" s="114">
        <f t="shared" si="14"/>
        <v>5.34415</v>
      </c>
      <c r="V99" s="114">
        <f t="shared" si="10"/>
        <v>0</v>
      </c>
      <c r="Y99" s="114">
        <f>SUM(Y3:Y98)/4000</f>
        <v>0.5650400000000001</v>
      </c>
      <c r="Z99" s="114">
        <f t="shared" ref="Z99:AD99" si="15">SUM(Z3:Z98)/4000</f>
        <v>0.6280400000000006</v>
      </c>
      <c r="AA99" s="114">
        <f t="shared" si="15"/>
        <v>0.5650400000000001</v>
      </c>
      <c r="AB99" s="114">
        <f t="shared" si="15"/>
        <v>0.6280400000000006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  <c r="Y1" s="205" t="s">
        <v>325</v>
      </c>
      <c r="Z1" s="205"/>
      <c r="AA1" s="205" t="s">
        <v>326</v>
      </c>
      <c r="AB1" s="205"/>
      <c r="AC1" s="231" t="s">
        <v>323</v>
      </c>
      <c r="AD1" s="231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12"/>
      <c r="I3">
        <f>BRPL_EOD!AK3+BRPL_EOD!AL3</f>
        <v>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12"/>
      <c r="I4">
        <f>BRPL_EOD!AK4+BRPL_EOD!AL4</f>
        <v>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12"/>
      <c r="I5">
        <f>BRPL_EOD!AK5+BRPL_EOD!AL5</f>
        <v>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12"/>
      <c r="I6">
        <f>BRPL_EOD!AK6+BRPL_EOD!AL6</f>
        <v>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12"/>
      <c r="I7">
        <f>BRPL_EOD!AK7+BRPL_EOD!AL7</f>
        <v>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12"/>
      <c r="I8">
        <f>BRPL_EOD!AK8+BRPL_EOD!AL8</f>
        <v>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12"/>
      <c r="I9">
        <f>BRPL_EOD!AK9+BRPL_EOD!AL9</f>
        <v>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12"/>
      <c r="I10">
        <f>BRPL_EOD!AK10+BRPL_EOD!AL10</f>
        <v>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12"/>
      <c r="I11">
        <f>BRPL_EOD!AK11+BRPL_EOD!AL11</f>
        <v>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12"/>
      <c r="I12">
        <f>BRPL_EOD!AK12+BRPL_EOD!AL12</f>
        <v>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12"/>
      <c r="I13">
        <f>BRPL_EOD!AK13+BRPL_EOD!AL13</f>
        <v>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12"/>
      <c r="I14">
        <f>BRPL_EOD!AK14+BRPL_EOD!AL14</f>
        <v>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12"/>
      <c r="I15">
        <f>BRPL_EOD!AK15+BRPL_EOD!AL15</f>
        <v>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12"/>
      <c r="I16">
        <f>BRPL_EOD!AK16+BRPL_EOD!AL16</f>
        <v>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12"/>
      <c r="I17">
        <f>BRPL_EOD!AK17+BRPL_EOD!AL17</f>
        <v>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12"/>
      <c r="I18">
        <f>BRPL_EOD!AK18+BRPL_EOD!AL18</f>
        <v>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12"/>
      <c r="I19">
        <f>BRPL_EOD!AK19+BRPL_EOD!AL19</f>
        <v>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12"/>
      <c r="I20">
        <f>BRPL_EOD!AK20+BRPL_EOD!AL20</f>
        <v>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12"/>
      <c r="I21">
        <f>BRPL_EOD!AK21+BRPL_EOD!AL21</f>
        <v>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12"/>
      <c r="I22">
        <f>BRPL_EOD!AK22+BRPL_EOD!AL22</f>
        <v>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12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12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12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12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12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12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12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12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12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12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12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12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12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12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12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12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12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12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12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12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12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12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12"/>
      <c r="I45">
        <f>BRPL_EOD!AK45+BRPL_EOD!AL45</f>
        <v>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12"/>
      <c r="I46">
        <f>BRPL_EOD!AK46+BRPL_EOD!AL46</f>
        <v>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12"/>
      <c r="I47">
        <f>BRPL_EOD!AK47+BRPL_EOD!AL47</f>
        <v>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12"/>
      <c r="I48">
        <f>BRPL_EOD!AK48+BRPL_EOD!AL48</f>
        <v>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12"/>
      <c r="I49">
        <f>BRPL_EOD!AK49+BRPL_EOD!AL49</f>
        <v>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12"/>
      <c r="I50">
        <f>BRPL_EOD!AK50+BRPL_EOD!AL50</f>
        <v>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12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12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12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12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12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12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12"/>
      <c r="I57">
        <f>BRPL_EOD!AK57+BRPL_EOD!AL57</f>
        <v>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12"/>
      <c r="I58">
        <f>BRPL_EOD!AK58+BRPL_EOD!AL58</f>
        <v>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12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12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12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12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12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12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12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12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12"/>
      <c r="I67">
        <f>BRPL_EOD!AK67+BRPL_EOD!AL67</f>
        <v>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12"/>
      <c r="I68">
        <f>BRPL_EOD!AK68+BRPL_EOD!AL68</f>
        <v>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12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12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12"/>
      <c r="I71">
        <f>BRPL_EOD!AK71+BRPL_EOD!AL71</f>
        <v>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12"/>
      <c r="I72">
        <f>BRPL_EOD!AK72+BRPL_EOD!AL72</f>
        <v>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12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12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12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12"/>
      <c r="I76">
        <f>BRPL_EOD!AK76+BRPL_EOD!AL76</f>
        <v>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12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12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12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12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12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12"/>
      <c r="I82">
        <f>BRPL_EOD!AK82+BRPL_EOD!AL82</f>
        <v>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12"/>
      <c r="I83">
        <f>BRPL_EOD!AK83+BRPL_EOD!AL83</f>
        <v>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12"/>
      <c r="I84">
        <f>BRPL_EOD!AK84+BRPL_EOD!AL84</f>
        <v>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12"/>
      <c r="I85">
        <f>BRPL_EOD!AK85+BRPL_EOD!AL85</f>
        <v>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12"/>
      <c r="I86">
        <f>BRPL_EOD!AK86+BRPL_EOD!AL86</f>
        <v>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12"/>
      <c r="I87">
        <f>BRPL_EOD!AK87+BRPL_EOD!AL87</f>
        <v>0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12"/>
      <c r="I88">
        <f>BRPL_EOD!AK88+BRPL_EOD!AL88</f>
        <v>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12"/>
      <c r="I89">
        <f>BRPL_EOD!AK89+BRPL_EOD!AL89</f>
        <v>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12"/>
      <c r="I90">
        <f>BRPL_EOD!AK90+BRPL_EOD!AL90</f>
        <v>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12"/>
      <c r="I91">
        <f>BRPL_EOD!AK91+BRPL_EOD!AL91</f>
        <v>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12"/>
      <c r="I92">
        <f>BRPL_EOD!AK92+BRPL_EOD!AL92</f>
        <v>0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12"/>
      <c r="I93">
        <f>BRPL_EOD!AK93+BRPL_EOD!AL93</f>
        <v>0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12"/>
      <c r="I94">
        <f>BRPL_EOD!AK94+BRPL_EOD!AL94</f>
        <v>0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12"/>
      <c r="I95">
        <f>BRPL_EOD!AK95+BRPL_EOD!AL95</f>
        <v>0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12"/>
      <c r="I96">
        <f>BRPL_EOD!AK96+BRPL_EOD!AL96</f>
        <v>0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12"/>
      <c r="I97">
        <f>BRPL_EOD!AK97+BRPL_EOD!AL97</f>
        <v>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12"/>
      <c r="I98">
        <f>BRPL_EOD!AK98+BRPL_EOD!AL98</f>
        <v>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0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0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  <c r="Y1" s="205" t="s">
        <v>325</v>
      </c>
      <c r="Z1" s="205"/>
      <c r="AA1" s="205" t="s">
        <v>326</v>
      </c>
      <c r="AB1" s="205"/>
      <c r="AC1" s="231" t="s">
        <v>323</v>
      </c>
      <c r="AD1" s="231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BAWANA!F3</f>
        <v>1030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824</v>
      </c>
      <c r="G3">
        <f>(D3+E3)</f>
        <v>0</v>
      </c>
      <c r="H3" s="112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BAWANA!F4</f>
        <v>1030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824</v>
      </c>
      <c r="G4">
        <f t="shared" ref="G4:G67" si="5">(D4+E4)</f>
        <v>0</v>
      </c>
      <c r="H4" s="112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BAWANA!F5</f>
        <v>1030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824</v>
      </c>
      <c r="G5">
        <f t="shared" si="5"/>
        <v>0</v>
      </c>
      <c r="H5" s="112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BAWANA!F6</f>
        <v>1030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824</v>
      </c>
      <c r="G6">
        <f t="shared" si="5"/>
        <v>0</v>
      </c>
      <c r="H6" s="112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BAWANA!F7</f>
        <v>1030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824</v>
      </c>
      <c r="G7">
        <f t="shared" si="5"/>
        <v>0</v>
      </c>
      <c r="H7" s="112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BAWANA!F8</f>
        <v>1030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824</v>
      </c>
      <c r="G8">
        <f t="shared" si="5"/>
        <v>0</v>
      </c>
      <c r="H8" s="112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BAWANA!F9</f>
        <v>1030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824</v>
      </c>
      <c r="G9">
        <f t="shared" si="5"/>
        <v>0</v>
      </c>
      <c r="H9" s="112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BAWANA!F10</f>
        <v>1030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824</v>
      </c>
      <c r="G10">
        <f t="shared" si="5"/>
        <v>0</v>
      </c>
      <c r="H10" s="112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BAWANA!F11</f>
        <v>1030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824</v>
      </c>
      <c r="G11">
        <f t="shared" si="5"/>
        <v>0</v>
      </c>
      <c r="H11" s="112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BAWANA!F12</f>
        <v>1030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824</v>
      </c>
      <c r="G12">
        <f t="shared" si="5"/>
        <v>0</v>
      </c>
      <c r="H12" s="112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BAWANA!F13</f>
        <v>1030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824</v>
      </c>
      <c r="G13">
        <f t="shared" si="5"/>
        <v>0</v>
      </c>
      <c r="H13" s="112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BAWANA!F14</f>
        <v>1030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824</v>
      </c>
      <c r="G14">
        <f t="shared" si="5"/>
        <v>0</v>
      </c>
      <c r="H14" s="112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BAWANA!F15</f>
        <v>1030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824</v>
      </c>
      <c r="G15">
        <f t="shared" si="5"/>
        <v>0</v>
      </c>
      <c r="H15" s="112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BAWANA!F16</f>
        <v>1030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824</v>
      </c>
      <c r="G16">
        <f t="shared" si="5"/>
        <v>0</v>
      </c>
      <c r="H16" s="112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BAWANA!F17</f>
        <v>1030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824</v>
      </c>
      <c r="G17">
        <f t="shared" si="5"/>
        <v>0</v>
      </c>
      <c r="H17" s="112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BAWANA!F18</f>
        <v>1030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824</v>
      </c>
      <c r="G18">
        <f t="shared" si="5"/>
        <v>0</v>
      </c>
      <c r="H18" s="112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BAWANA!F19</f>
        <v>1030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824</v>
      </c>
      <c r="G19">
        <f t="shared" si="5"/>
        <v>0</v>
      </c>
      <c r="H19" s="112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BAWANA!F20</f>
        <v>1030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824</v>
      </c>
      <c r="G20">
        <f t="shared" si="5"/>
        <v>0</v>
      </c>
      <c r="H20" s="112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BAWANA!F21</f>
        <v>1030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824</v>
      </c>
      <c r="G21">
        <f t="shared" si="5"/>
        <v>0</v>
      </c>
      <c r="H21" s="112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BAWANA!F22</f>
        <v>1030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824</v>
      </c>
      <c r="G22">
        <f t="shared" si="5"/>
        <v>0</v>
      </c>
      <c r="H22" s="112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BAWANA!F23</f>
        <v>1030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824</v>
      </c>
      <c r="G23">
        <f t="shared" si="5"/>
        <v>0</v>
      </c>
      <c r="H23" s="112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BAWANA!F24</f>
        <v>1030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824</v>
      </c>
      <c r="G24">
        <f t="shared" si="5"/>
        <v>0</v>
      </c>
      <c r="H24" s="112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BAWANA!F25</f>
        <v>1030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824</v>
      </c>
      <c r="G25">
        <f t="shared" si="5"/>
        <v>0</v>
      </c>
      <c r="H25" s="112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BAWANA!F26</f>
        <v>1030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824</v>
      </c>
      <c r="G26">
        <f t="shared" si="5"/>
        <v>0</v>
      </c>
      <c r="H26" s="112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BAWANA!F27</f>
        <v>1030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824</v>
      </c>
      <c r="G27">
        <f t="shared" si="5"/>
        <v>0</v>
      </c>
      <c r="H27" s="112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BAWANA!F28</f>
        <v>1030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824</v>
      </c>
      <c r="G28">
        <f t="shared" si="5"/>
        <v>0</v>
      </c>
      <c r="H28" s="112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BAWANA!F29</f>
        <v>1030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824</v>
      </c>
      <c r="G29">
        <f t="shared" si="5"/>
        <v>0</v>
      </c>
      <c r="H29" s="112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BAWANA!F30</f>
        <v>1030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824</v>
      </c>
      <c r="G30">
        <f t="shared" si="5"/>
        <v>0</v>
      </c>
      <c r="H30" s="112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BAWANA!F31</f>
        <v>1030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824</v>
      </c>
      <c r="G31">
        <f t="shared" si="5"/>
        <v>0</v>
      </c>
      <c r="H31" s="112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BAWANA!F32</f>
        <v>1030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824</v>
      </c>
      <c r="G32">
        <f t="shared" si="5"/>
        <v>0</v>
      </c>
      <c r="H32" s="112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BAWANA!F33</f>
        <v>1030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824</v>
      </c>
      <c r="G33">
        <f t="shared" si="5"/>
        <v>0</v>
      </c>
      <c r="H33" s="112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BAWANA!F34</f>
        <v>1030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824</v>
      </c>
      <c r="G34">
        <f t="shared" si="5"/>
        <v>0</v>
      </c>
      <c r="H34" s="112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BAWANA!F35</f>
        <v>1030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824</v>
      </c>
      <c r="G35">
        <f t="shared" si="5"/>
        <v>0</v>
      </c>
      <c r="H35" s="112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BAWANA!F36</f>
        <v>1030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824</v>
      </c>
      <c r="G36">
        <f t="shared" si="5"/>
        <v>0</v>
      </c>
      <c r="H36" s="112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BAWANA!F37</f>
        <v>1030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824</v>
      </c>
      <c r="G37">
        <f t="shared" si="5"/>
        <v>0</v>
      </c>
      <c r="H37" s="112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BAWANA!F38</f>
        <v>1030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824</v>
      </c>
      <c r="G38">
        <f t="shared" si="5"/>
        <v>0</v>
      </c>
      <c r="H38" s="112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BAWANA!F39</f>
        <v>1030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824</v>
      </c>
      <c r="G39">
        <f t="shared" si="5"/>
        <v>0</v>
      </c>
      <c r="H39" s="112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BAWANA!F40</f>
        <v>1030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824</v>
      </c>
      <c r="G40">
        <f t="shared" si="5"/>
        <v>0</v>
      </c>
      <c r="H40" s="112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BAWANA!F41</f>
        <v>1030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824</v>
      </c>
      <c r="G41">
        <f t="shared" si="5"/>
        <v>0</v>
      </c>
      <c r="H41" s="112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BAWANA!F42</f>
        <v>1030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824</v>
      </c>
      <c r="G42">
        <f t="shared" si="5"/>
        <v>0</v>
      </c>
      <c r="H42" s="112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BAWANA!F43</f>
        <v>1030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824</v>
      </c>
      <c r="G43">
        <f t="shared" si="5"/>
        <v>0</v>
      </c>
      <c r="H43" s="112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BAWANA!F44</f>
        <v>1030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824</v>
      </c>
      <c r="G44">
        <f t="shared" si="5"/>
        <v>0</v>
      </c>
      <c r="H44" s="112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BAWANA!F45</f>
        <v>1030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824</v>
      </c>
      <c r="G45">
        <f t="shared" si="5"/>
        <v>0</v>
      </c>
      <c r="H45" s="112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BAWANA!F46</f>
        <v>1030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824</v>
      </c>
      <c r="G46">
        <f t="shared" si="5"/>
        <v>0</v>
      </c>
      <c r="H46" s="112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BAWANA!F47</f>
        <v>1030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824</v>
      </c>
      <c r="G47">
        <f t="shared" si="5"/>
        <v>0</v>
      </c>
      <c r="H47" s="112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BAWANA!F48</f>
        <v>1030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824</v>
      </c>
      <c r="G48">
        <f t="shared" si="5"/>
        <v>0</v>
      </c>
      <c r="H48" s="112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BAWANA!F49</f>
        <v>1030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824</v>
      </c>
      <c r="G49">
        <f t="shared" si="5"/>
        <v>0</v>
      </c>
      <c r="H49" s="112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BAWANA!F50</f>
        <v>1030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824</v>
      </c>
      <c r="G50">
        <f t="shared" si="5"/>
        <v>0</v>
      </c>
      <c r="H50" s="112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BAWANA!F51</f>
        <v>1010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808</v>
      </c>
      <c r="G51">
        <f t="shared" si="5"/>
        <v>0</v>
      </c>
      <c r="H51" s="112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BAWANA!F52</f>
        <v>1010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808</v>
      </c>
      <c r="G52">
        <f t="shared" si="5"/>
        <v>0</v>
      </c>
      <c r="H52" s="112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BAWANA!F53</f>
        <v>1010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808</v>
      </c>
      <c r="G53">
        <f t="shared" si="5"/>
        <v>0</v>
      </c>
      <c r="H53" s="112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BAWANA!F54</f>
        <v>1010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808</v>
      </c>
      <c r="G54">
        <f t="shared" si="5"/>
        <v>0</v>
      </c>
      <c r="H54" s="112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BAWANA!F55</f>
        <v>1010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808</v>
      </c>
      <c r="G55">
        <f t="shared" si="5"/>
        <v>0</v>
      </c>
      <c r="H55" s="112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BAWANA!F56</f>
        <v>1010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808</v>
      </c>
      <c r="G56">
        <f t="shared" si="5"/>
        <v>0</v>
      </c>
      <c r="H56" s="112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BAWANA!F57</f>
        <v>1010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808</v>
      </c>
      <c r="G57">
        <f t="shared" si="5"/>
        <v>0</v>
      </c>
      <c r="H57" s="112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BAWANA!F58</f>
        <v>1010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808</v>
      </c>
      <c r="G58">
        <f t="shared" si="5"/>
        <v>0</v>
      </c>
      <c r="H58" s="112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BAWANA!F59</f>
        <v>1010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808</v>
      </c>
      <c r="G59">
        <f t="shared" si="5"/>
        <v>0</v>
      </c>
      <c r="H59" s="112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BAWANA!F60</f>
        <v>1010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808</v>
      </c>
      <c r="G60">
        <f t="shared" si="5"/>
        <v>0</v>
      </c>
      <c r="H60" s="112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BAWANA!F61</f>
        <v>1010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808</v>
      </c>
      <c r="G61">
        <f t="shared" si="5"/>
        <v>0</v>
      </c>
      <c r="H61" s="112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BAWANA!F62</f>
        <v>1010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808</v>
      </c>
      <c r="G62">
        <f t="shared" si="5"/>
        <v>0</v>
      </c>
      <c r="H62" s="112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BAWANA!F63</f>
        <v>1010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808</v>
      </c>
      <c r="G63">
        <f t="shared" si="5"/>
        <v>0</v>
      </c>
      <c r="H63" s="112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BAWANA!F64</f>
        <v>1010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808</v>
      </c>
      <c r="G64">
        <f t="shared" si="5"/>
        <v>0</v>
      </c>
      <c r="H64" s="112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BAWANA!F65</f>
        <v>1010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808</v>
      </c>
      <c r="G65">
        <f t="shared" si="5"/>
        <v>0</v>
      </c>
      <c r="H65" s="112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BAWANA!F66</f>
        <v>1010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808</v>
      </c>
      <c r="G66">
        <f t="shared" si="5"/>
        <v>0</v>
      </c>
      <c r="H66" s="112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BAWANA!F67</f>
        <v>1010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808</v>
      </c>
      <c r="G67">
        <f t="shared" si="5"/>
        <v>0</v>
      </c>
      <c r="H67" s="112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BAWANA!F68</f>
        <v>1010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808</v>
      </c>
      <c r="G68">
        <f t="shared" ref="G68:G98" si="12">(D68+E68)</f>
        <v>0</v>
      </c>
      <c r="H68" s="112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BAWANA!F69</f>
        <v>1010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808</v>
      </c>
      <c r="G69">
        <f t="shared" si="12"/>
        <v>0</v>
      </c>
      <c r="H69" s="112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BAWANA!F70</f>
        <v>1010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808</v>
      </c>
      <c r="G70">
        <f t="shared" si="12"/>
        <v>0</v>
      </c>
      <c r="H70" s="112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BAWANA!F71</f>
        <v>1010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808</v>
      </c>
      <c r="G71">
        <f t="shared" si="12"/>
        <v>0</v>
      </c>
      <c r="H71" s="112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BAWANA!F72</f>
        <v>1010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808</v>
      </c>
      <c r="G72">
        <f t="shared" si="12"/>
        <v>0</v>
      </c>
      <c r="H72" s="112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BAWANA!F73</f>
        <v>1010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808</v>
      </c>
      <c r="G73">
        <f t="shared" si="12"/>
        <v>0</v>
      </c>
      <c r="H73" s="112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BAWANA!F74</f>
        <v>1010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808</v>
      </c>
      <c r="G74">
        <f t="shared" si="12"/>
        <v>0</v>
      </c>
      <c r="H74" s="112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BAWANA!F75</f>
        <v>1030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824</v>
      </c>
      <c r="G75">
        <f t="shared" si="12"/>
        <v>0</v>
      </c>
      <c r="H75" s="112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BAWANA!F76</f>
        <v>1030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824</v>
      </c>
      <c r="G76">
        <f t="shared" si="12"/>
        <v>0</v>
      </c>
      <c r="H76" s="112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BAWANA!F77</f>
        <v>1030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824</v>
      </c>
      <c r="G77">
        <f t="shared" si="12"/>
        <v>0</v>
      </c>
      <c r="H77" s="112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BAWANA!F78</f>
        <v>1030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824</v>
      </c>
      <c r="G78">
        <f t="shared" si="12"/>
        <v>0</v>
      </c>
      <c r="H78" s="112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BAWANA!F79</f>
        <v>1030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824</v>
      </c>
      <c r="G79">
        <f t="shared" si="12"/>
        <v>0</v>
      </c>
      <c r="H79" s="112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BAWANA!F80</f>
        <v>1030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824</v>
      </c>
      <c r="G80">
        <f t="shared" si="12"/>
        <v>0</v>
      </c>
      <c r="H80" s="112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BAWANA!F81</f>
        <v>1030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824</v>
      </c>
      <c r="G81">
        <f t="shared" si="12"/>
        <v>0</v>
      </c>
      <c r="H81" s="112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BAWANA!F82</f>
        <v>1030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824</v>
      </c>
      <c r="G82">
        <f t="shared" si="12"/>
        <v>0</v>
      </c>
      <c r="H82" s="112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BAWANA!F83</f>
        <v>1030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824</v>
      </c>
      <c r="G83">
        <f t="shared" si="12"/>
        <v>0</v>
      </c>
      <c r="H83" s="112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BAWANA!F84</f>
        <v>1030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824</v>
      </c>
      <c r="G84">
        <f t="shared" si="12"/>
        <v>0</v>
      </c>
      <c r="H84" s="112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BAWANA!F85</f>
        <v>1030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824</v>
      </c>
      <c r="G85">
        <f t="shared" si="12"/>
        <v>0</v>
      </c>
      <c r="H85" s="112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BAWANA!F86</f>
        <v>1030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824</v>
      </c>
      <c r="G86">
        <f t="shared" si="12"/>
        <v>0</v>
      </c>
      <c r="H86" s="112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BAWANA!F87</f>
        <v>1030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824</v>
      </c>
      <c r="G87">
        <f t="shared" si="12"/>
        <v>0</v>
      </c>
      <c r="H87" s="112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BAWANA!F88</f>
        <v>1030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824</v>
      </c>
      <c r="G88">
        <f t="shared" si="12"/>
        <v>0</v>
      </c>
      <c r="H88" s="112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BAWANA!F89</f>
        <v>1030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824</v>
      </c>
      <c r="G89">
        <f t="shared" si="12"/>
        <v>0</v>
      </c>
      <c r="H89" s="112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BAWANA!F90</f>
        <v>1030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824</v>
      </c>
      <c r="G90">
        <f t="shared" si="12"/>
        <v>0</v>
      </c>
      <c r="H90" s="112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BAWANA!F91</f>
        <v>1030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824</v>
      </c>
      <c r="G91">
        <f t="shared" si="12"/>
        <v>0</v>
      </c>
      <c r="H91" s="112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BAWANA!F92</f>
        <v>1030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824</v>
      </c>
      <c r="G92">
        <f t="shared" si="12"/>
        <v>0</v>
      </c>
      <c r="H92" s="112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BAWANA!F93</f>
        <v>1030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824</v>
      </c>
      <c r="G93">
        <f t="shared" si="12"/>
        <v>0</v>
      </c>
      <c r="H93" s="112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BAWANA!F94</f>
        <v>1030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824</v>
      </c>
      <c r="G94">
        <f t="shared" si="12"/>
        <v>0</v>
      </c>
      <c r="H94" s="112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BAWANA!F95</f>
        <v>1030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824</v>
      </c>
      <c r="G95">
        <f t="shared" si="12"/>
        <v>0</v>
      </c>
      <c r="H95" s="112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BAWANA!F96</f>
        <v>1030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824</v>
      </c>
      <c r="G96">
        <f t="shared" si="12"/>
        <v>0</v>
      </c>
      <c r="H96" s="112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BAWANA!F97</f>
        <v>1030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824</v>
      </c>
      <c r="G97">
        <f t="shared" si="12"/>
        <v>0</v>
      </c>
      <c r="H97" s="112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BAWANA!F98</f>
        <v>1030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824</v>
      </c>
      <c r="G98">
        <f t="shared" si="12"/>
        <v>0</v>
      </c>
      <c r="H98" s="112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24.6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19.68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N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CS1" s="38"/>
      <c r="CT1" s="38"/>
      <c r="CU1" s="38"/>
      <c r="CV1" s="38"/>
      <c r="DQ1" t="s">
        <v>142</v>
      </c>
    </row>
    <row r="2" spans="1:121" ht="30">
      <c r="A2" s="21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199" t="s">
        <v>43</v>
      </c>
      <c r="AT2" s="199" t="s">
        <v>340</v>
      </c>
      <c r="AU2" s="126"/>
      <c r="AV2" s="199" t="s">
        <v>347</v>
      </c>
      <c r="AW2" s="199" t="s">
        <v>348</v>
      </c>
      <c r="AX2" s="199" t="s">
        <v>349</v>
      </c>
      <c r="AY2" t="s">
        <v>416</v>
      </c>
      <c r="AZ2" t="s">
        <v>417</v>
      </c>
      <c r="BA2" t="s">
        <v>423</v>
      </c>
      <c r="BB2" t="s">
        <v>427</v>
      </c>
      <c r="BC2" t="s">
        <v>381</v>
      </c>
      <c r="BD2" t="s">
        <v>393</v>
      </c>
      <c r="BE2" t="s">
        <v>385</v>
      </c>
      <c r="BF2" t="s">
        <v>387</v>
      </c>
      <c r="BG2" t="s">
        <v>392</v>
      </c>
      <c r="BH2" t="s">
        <v>389</v>
      </c>
      <c r="BI2" t="s">
        <v>388</v>
      </c>
      <c r="BJ2" t="s">
        <v>395</v>
      </c>
      <c r="BK2" t="s">
        <v>383</v>
      </c>
      <c r="BL2" t="s">
        <v>396</v>
      </c>
      <c r="BM2" t="s">
        <v>386</v>
      </c>
      <c r="BN2" t="s">
        <v>382</v>
      </c>
      <c r="BO2" t="s">
        <v>391</v>
      </c>
      <c r="BP2" t="s">
        <v>384</v>
      </c>
      <c r="BQ2" t="s">
        <v>394</v>
      </c>
      <c r="BR2" t="s">
        <v>390</v>
      </c>
    </row>
    <row r="3" spans="1:121">
      <c r="A3" t="s">
        <v>45</v>
      </c>
      <c r="B3">
        <v>0</v>
      </c>
      <c r="C3">
        <v>17.850000000000001</v>
      </c>
      <c r="D3">
        <v>0</v>
      </c>
      <c r="E3">
        <v>0</v>
      </c>
      <c r="F3">
        <v>11.946</v>
      </c>
      <c r="G3">
        <v>0</v>
      </c>
      <c r="H3">
        <v>0</v>
      </c>
      <c r="I3">
        <v>23.015999999999998</v>
      </c>
      <c r="J3">
        <v>0</v>
      </c>
      <c r="K3">
        <v>683.12912700000004</v>
      </c>
      <c r="L3">
        <v>653.15250000000003</v>
      </c>
      <c r="M3">
        <v>92</v>
      </c>
      <c r="N3">
        <v>118.125</v>
      </c>
      <c r="O3">
        <v>123.66562500000001</v>
      </c>
      <c r="P3">
        <v>123.375</v>
      </c>
      <c r="Q3">
        <v>10.911809999999999</v>
      </c>
      <c r="R3">
        <v>42.392195999999998</v>
      </c>
      <c r="S3">
        <v>26.390910000000002</v>
      </c>
      <c r="T3">
        <v>0</v>
      </c>
      <c r="U3">
        <v>418.77</v>
      </c>
      <c r="V3">
        <v>18.140333999999999</v>
      </c>
      <c r="W3">
        <v>34.799309999999998</v>
      </c>
      <c r="X3">
        <v>147.515625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16.478852</v>
      </c>
      <c r="AF3">
        <v>8.8740000000000006</v>
      </c>
      <c r="AG3">
        <v>0</v>
      </c>
      <c r="AH3">
        <v>0</v>
      </c>
      <c r="AI3">
        <v>0</v>
      </c>
      <c r="AJ3">
        <v>0</v>
      </c>
      <c r="AK3">
        <v>54.313200000000002</v>
      </c>
      <c r="AL3">
        <v>1.3944000000000001</v>
      </c>
      <c r="AM3">
        <v>0</v>
      </c>
      <c r="AN3">
        <v>0.59302999999999995</v>
      </c>
      <c r="AO3">
        <v>0</v>
      </c>
      <c r="AP3">
        <v>3.843</v>
      </c>
      <c r="AQ3">
        <v>15.561</v>
      </c>
      <c r="AR3">
        <v>39.744</v>
      </c>
      <c r="AS3">
        <v>24.75168</v>
      </c>
      <c r="AT3">
        <v>13.188000000000001</v>
      </c>
      <c r="AU3">
        <v>0</v>
      </c>
      <c r="AV3">
        <v>14.7</v>
      </c>
      <c r="AW3">
        <v>42.6798</v>
      </c>
      <c r="AX3">
        <v>69.596000000000004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2850.8963990000007</v>
      </c>
    </row>
    <row r="4" spans="1:121">
      <c r="A4" t="s">
        <v>46</v>
      </c>
      <c r="B4">
        <v>0</v>
      </c>
      <c r="C4">
        <v>17.850000000000001</v>
      </c>
      <c r="D4">
        <v>0</v>
      </c>
      <c r="E4">
        <v>0</v>
      </c>
      <c r="F4">
        <v>11.946</v>
      </c>
      <c r="G4">
        <v>0</v>
      </c>
      <c r="H4">
        <v>0</v>
      </c>
      <c r="I4">
        <v>23.015999999999998</v>
      </c>
      <c r="J4">
        <v>0</v>
      </c>
      <c r="K4">
        <v>683.12912700000004</v>
      </c>
      <c r="L4">
        <v>653.15250000000003</v>
      </c>
      <c r="M4">
        <v>92</v>
      </c>
      <c r="N4">
        <v>118.125</v>
      </c>
      <c r="O4">
        <v>123.66562500000001</v>
      </c>
      <c r="P4">
        <v>123.375</v>
      </c>
      <c r="Q4">
        <v>10.911809999999999</v>
      </c>
      <c r="R4">
        <v>42.392195999999998</v>
      </c>
      <c r="S4">
        <v>26.390910000000002</v>
      </c>
      <c r="T4">
        <v>0</v>
      </c>
      <c r="U4">
        <v>418.77</v>
      </c>
      <c r="V4">
        <v>18.140333999999999</v>
      </c>
      <c r="W4">
        <v>34.799309999999998</v>
      </c>
      <c r="X4">
        <v>147.515625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16.478852</v>
      </c>
      <c r="AF4">
        <v>8.8740000000000006</v>
      </c>
      <c r="AG4">
        <v>0</v>
      </c>
      <c r="AH4">
        <v>0</v>
      </c>
      <c r="AI4">
        <v>0</v>
      </c>
      <c r="AJ4">
        <v>0</v>
      </c>
      <c r="AK4">
        <v>54.313200000000002</v>
      </c>
      <c r="AL4">
        <v>1.3944000000000001</v>
      </c>
      <c r="AM4">
        <v>0</v>
      </c>
      <c r="AN4">
        <v>0.59302999999999995</v>
      </c>
      <c r="AO4">
        <v>0</v>
      </c>
      <c r="AP4">
        <v>3.843</v>
      </c>
      <c r="AQ4">
        <v>15.561</v>
      </c>
      <c r="AR4">
        <v>39.744</v>
      </c>
      <c r="AS4">
        <v>24.75168</v>
      </c>
      <c r="AT4">
        <v>13.188000000000001</v>
      </c>
      <c r="AU4">
        <v>0</v>
      </c>
      <c r="AV4">
        <v>14.7</v>
      </c>
      <c r="AW4">
        <v>42.6798</v>
      </c>
      <c r="AX4">
        <v>69.596000000000004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2850.8963990000007</v>
      </c>
    </row>
    <row r="5" spans="1:121">
      <c r="A5" t="s">
        <v>47</v>
      </c>
      <c r="B5">
        <v>0</v>
      </c>
      <c r="C5">
        <v>17.850000000000001</v>
      </c>
      <c r="D5">
        <v>0</v>
      </c>
      <c r="E5">
        <v>0</v>
      </c>
      <c r="F5">
        <v>11.946</v>
      </c>
      <c r="G5">
        <v>0</v>
      </c>
      <c r="H5">
        <v>0</v>
      </c>
      <c r="I5">
        <v>23.015999999999998</v>
      </c>
      <c r="J5">
        <v>0</v>
      </c>
      <c r="K5">
        <v>683.12912700000004</v>
      </c>
      <c r="L5">
        <v>653.15250000000003</v>
      </c>
      <c r="M5">
        <v>92</v>
      </c>
      <c r="N5">
        <v>118.125</v>
      </c>
      <c r="O5">
        <v>123.66562500000001</v>
      </c>
      <c r="P5">
        <v>123.375</v>
      </c>
      <c r="Q5">
        <v>10.911809999999999</v>
      </c>
      <c r="R5">
        <v>42.392195999999998</v>
      </c>
      <c r="S5">
        <v>26.390910000000002</v>
      </c>
      <c r="T5">
        <v>0</v>
      </c>
      <c r="U5">
        <v>418.77</v>
      </c>
      <c r="V5">
        <v>18.140333999999999</v>
      </c>
      <c r="W5">
        <v>34.799309999999998</v>
      </c>
      <c r="X5">
        <v>147.515625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8.8740000000000006</v>
      </c>
      <c r="AG5">
        <v>0</v>
      </c>
      <c r="AH5">
        <v>0</v>
      </c>
      <c r="AI5">
        <v>0</v>
      </c>
      <c r="AJ5">
        <v>0</v>
      </c>
      <c r="AK5">
        <v>54.313200000000002</v>
      </c>
      <c r="AL5">
        <v>12.782</v>
      </c>
      <c r="AM5">
        <v>0</v>
      </c>
      <c r="AN5">
        <v>0.59302999999999995</v>
      </c>
      <c r="AO5">
        <v>0</v>
      </c>
      <c r="AP5">
        <v>3.843</v>
      </c>
      <c r="AQ5">
        <v>0</v>
      </c>
      <c r="AR5">
        <v>4.968</v>
      </c>
      <c r="AS5">
        <v>24.75168</v>
      </c>
      <c r="AT5">
        <v>13.188000000000001</v>
      </c>
      <c r="AU5">
        <v>0</v>
      </c>
      <c r="AV5">
        <v>14.7</v>
      </c>
      <c r="AW5">
        <v>42.6798</v>
      </c>
      <c r="AX5">
        <v>69.596000000000004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2795.468147</v>
      </c>
    </row>
    <row r="6" spans="1:121">
      <c r="A6" t="s">
        <v>48</v>
      </c>
      <c r="B6">
        <v>0</v>
      </c>
      <c r="C6">
        <v>17.850000000000001</v>
      </c>
      <c r="D6">
        <v>0</v>
      </c>
      <c r="E6">
        <v>0</v>
      </c>
      <c r="F6">
        <v>11.946</v>
      </c>
      <c r="G6">
        <v>0</v>
      </c>
      <c r="H6">
        <v>0</v>
      </c>
      <c r="I6">
        <v>23.015999999999998</v>
      </c>
      <c r="J6">
        <v>0</v>
      </c>
      <c r="K6">
        <v>683.12912700000004</v>
      </c>
      <c r="L6">
        <v>653.15250000000003</v>
      </c>
      <c r="M6">
        <v>92</v>
      </c>
      <c r="N6">
        <v>118.125</v>
      </c>
      <c r="O6">
        <v>123.66562500000001</v>
      </c>
      <c r="P6">
        <v>123.375</v>
      </c>
      <c r="Q6">
        <v>10.911809999999999</v>
      </c>
      <c r="R6">
        <v>42.392195999999998</v>
      </c>
      <c r="S6">
        <v>26.390910000000002</v>
      </c>
      <c r="T6">
        <v>0</v>
      </c>
      <c r="U6">
        <v>418.77</v>
      </c>
      <c r="V6">
        <v>18.140333999999999</v>
      </c>
      <c r="W6">
        <v>34.799309999999998</v>
      </c>
      <c r="X6">
        <v>147.515625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8.8740000000000006</v>
      </c>
      <c r="AG6">
        <v>0</v>
      </c>
      <c r="AH6">
        <v>0</v>
      </c>
      <c r="AI6">
        <v>0</v>
      </c>
      <c r="AJ6">
        <v>0</v>
      </c>
      <c r="AK6">
        <v>54.313200000000002</v>
      </c>
      <c r="AL6">
        <v>70.882000000000005</v>
      </c>
      <c r="AM6">
        <v>0</v>
      </c>
      <c r="AN6">
        <v>0.59302999999999995</v>
      </c>
      <c r="AO6">
        <v>0</v>
      </c>
      <c r="AP6">
        <v>3.843</v>
      </c>
      <c r="AQ6">
        <v>0</v>
      </c>
      <c r="AR6">
        <v>4.968</v>
      </c>
      <c r="AS6">
        <v>24.75168</v>
      </c>
      <c r="AT6">
        <v>13.188000000000001</v>
      </c>
      <c r="AU6">
        <v>0</v>
      </c>
      <c r="AV6">
        <v>14.7</v>
      </c>
      <c r="AW6">
        <v>42.6798</v>
      </c>
      <c r="AX6">
        <v>69.596000000000004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2853.568147</v>
      </c>
    </row>
    <row r="7" spans="1:121">
      <c r="A7" t="s">
        <v>49</v>
      </c>
      <c r="B7">
        <v>0</v>
      </c>
      <c r="C7">
        <v>17.850000000000001</v>
      </c>
      <c r="D7">
        <v>0</v>
      </c>
      <c r="E7">
        <v>0</v>
      </c>
      <c r="F7">
        <v>11.946</v>
      </c>
      <c r="G7">
        <v>0</v>
      </c>
      <c r="H7">
        <v>0</v>
      </c>
      <c r="I7">
        <v>23.015999999999998</v>
      </c>
      <c r="J7">
        <v>0</v>
      </c>
      <c r="K7">
        <v>683.12912700000004</v>
      </c>
      <c r="L7">
        <v>653.15250000000003</v>
      </c>
      <c r="M7">
        <v>92</v>
      </c>
      <c r="N7">
        <v>118.125</v>
      </c>
      <c r="O7">
        <v>123.66562500000001</v>
      </c>
      <c r="P7">
        <v>123.375</v>
      </c>
      <c r="Q7">
        <v>10.911809999999999</v>
      </c>
      <c r="R7">
        <v>42.392195999999998</v>
      </c>
      <c r="S7">
        <v>26.390910000000002</v>
      </c>
      <c r="T7">
        <v>0</v>
      </c>
      <c r="U7">
        <v>418.77</v>
      </c>
      <c r="V7">
        <v>18.140333999999999</v>
      </c>
      <c r="W7">
        <v>34.799309999999998</v>
      </c>
      <c r="X7">
        <v>147.515625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8.8740000000000006</v>
      </c>
      <c r="AG7">
        <v>0</v>
      </c>
      <c r="AH7">
        <v>0</v>
      </c>
      <c r="AI7">
        <v>0</v>
      </c>
      <c r="AJ7">
        <v>0</v>
      </c>
      <c r="AK7">
        <v>54.313200000000002</v>
      </c>
      <c r="AL7">
        <v>70.882000000000005</v>
      </c>
      <c r="AM7">
        <v>0</v>
      </c>
      <c r="AN7">
        <v>0.59302999999999995</v>
      </c>
      <c r="AO7">
        <v>0</v>
      </c>
      <c r="AP7">
        <v>3.843</v>
      </c>
      <c r="AQ7">
        <v>0</v>
      </c>
      <c r="AR7">
        <v>4.968</v>
      </c>
      <c r="AS7">
        <v>24.75168</v>
      </c>
      <c r="AT7">
        <v>13.188000000000001</v>
      </c>
      <c r="AU7">
        <v>0</v>
      </c>
      <c r="AV7">
        <v>14.7</v>
      </c>
      <c r="AW7">
        <v>42.6798</v>
      </c>
      <c r="AX7">
        <v>69.596000000000004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2853.568147</v>
      </c>
    </row>
    <row r="8" spans="1:121">
      <c r="A8" t="s">
        <v>50</v>
      </c>
      <c r="B8">
        <v>0</v>
      </c>
      <c r="C8">
        <v>17.850000000000001</v>
      </c>
      <c r="D8">
        <v>0</v>
      </c>
      <c r="E8">
        <v>0</v>
      </c>
      <c r="F8">
        <v>11.946</v>
      </c>
      <c r="G8">
        <v>0</v>
      </c>
      <c r="H8">
        <v>0</v>
      </c>
      <c r="I8">
        <v>23.015999999999998</v>
      </c>
      <c r="J8">
        <v>0</v>
      </c>
      <c r="K8">
        <v>683.12912700000004</v>
      </c>
      <c r="L8">
        <v>653.15250000000003</v>
      </c>
      <c r="M8">
        <v>92</v>
      </c>
      <c r="N8">
        <v>118.125</v>
      </c>
      <c r="O8">
        <v>123.66562500000001</v>
      </c>
      <c r="P8">
        <v>123.375</v>
      </c>
      <c r="Q8">
        <v>10.911809999999999</v>
      </c>
      <c r="R8">
        <v>42.392195999999998</v>
      </c>
      <c r="S8">
        <v>26.390910000000002</v>
      </c>
      <c r="T8">
        <v>0</v>
      </c>
      <c r="U8">
        <v>418.77</v>
      </c>
      <c r="V8">
        <v>18.140333999999999</v>
      </c>
      <c r="W8">
        <v>34.799309999999998</v>
      </c>
      <c r="X8">
        <v>147.515625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8.8740000000000006</v>
      </c>
      <c r="AG8">
        <v>0</v>
      </c>
      <c r="AH8">
        <v>0</v>
      </c>
      <c r="AI8">
        <v>0</v>
      </c>
      <c r="AJ8">
        <v>0</v>
      </c>
      <c r="AK8">
        <v>54.313200000000002</v>
      </c>
      <c r="AL8">
        <v>70.882000000000005</v>
      </c>
      <c r="AM8">
        <v>0</v>
      </c>
      <c r="AN8">
        <v>0.59302999999999995</v>
      </c>
      <c r="AO8">
        <v>0</v>
      </c>
      <c r="AP8">
        <v>3.843</v>
      </c>
      <c r="AQ8">
        <v>0</v>
      </c>
      <c r="AR8">
        <v>4.968</v>
      </c>
      <c r="AS8">
        <v>24.75168</v>
      </c>
      <c r="AT8">
        <v>13.188000000000001</v>
      </c>
      <c r="AU8">
        <v>0</v>
      </c>
      <c r="AV8">
        <v>14.7</v>
      </c>
      <c r="AW8">
        <v>42.6798</v>
      </c>
      <c r="AX8">
        <v>69.596000000000004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2853.568147</v>
      </c>
    </row>
    <row r="9" spans="1:121">
      <c r="A9" t="s">
        <v>51</v>
      </c>
      <c r="B9">
        <v>0</v>
      </c>
      <c r="C9">
        <v>17.850000000000001</v>
      </c>
      <c r="D9">
        <v>0</v>
      </c>
      <c r="E9">
        <v>0</v>
      </c>
      <c r="F9">
        <v>11.946</v>
      </c>
      <c r="G9">
        <v>0</v>
      </c>
      <c r="H9">
        <v>0</v>
      </c>
      <c r="I9">
        <v>23.015999999999998</v>
      </c>
      <c r="J9">
        <v>0</v>
      </c>
      <c r="K9">
        <v>683.12912700000004</v>
      </c>
      <c r="L9">
        <v>653.15250000000003</v>
      </c>
      <c r="M9">
        <v>92</v>
      </c>
      <c r="N9">
        <v>118.125</v>
      </c>
      <c r="O9">
        <v>123.66562500000001</v>
      </c>
      <c r="P9">
        <v>123.375</v>
      </c>
      <c r="Q9">
        <v>10.911809999999999</v>
      </c>
      <c r="R9">
        <v>42.392195999999998</v>
      </c>
      <c r="S9">
        <v>26.390910000000002</v>
      </c>
      <c r="T9">
        <v>0</v>
      </c>
      <c r="U9">
        <v>418.77</v>
      </c>
      <c r="V9">
        <v>18.140333999999999</v>
      </c>
      <c r="W9">
        <v>34.799309999999998</v>
      </c>
      <c r="X9">
        <v>147.515625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8.8740000000000006</v>
      </c>
      <c r="AG9">
        <v>0</v>
      </c>
      <c r="AH9">
        <v>0</v>
      </c>
      <c r="AI9">
        <v>0</v>
      </c>
      <c r="AJ9">
        <v>0</v>
      </c>
      <c r="AK9">
        <v>54.313200000000002</v>
      </c>
      <c r="AL9">
        <v>70.882000000000005</v>
      </c>
      <c r="AM9">
        <v>0</v>
      </c>
      <c r="AN9">
        <v>0.59302999999999995</v>
      </c>
      <c r="AO9">
        <v>0</v>
      </c>
      <c r="AP9">
        <v>3.843</v>
      </c>
      <c r="AQ9">
        <v>0</v>
      </c>
      <c r="AR9">
        <v>4.968</v>
      </c>
      <c r="AS9">
        <v>5.3807999999999998</v>
      </c>
      <c r="AT9">
        <v>13.188000000000001</v>
      </c>
      <c r="AU9">
        <v>0</v>
      </c>
      <c r="AV9">
        <v>14.7</v>
      </c>
      <c r="AW9">
        <v>42.6798</v>
      </c>
      <c r="AX9">
        <v>69.596000000000004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2834.197267</v>
      </c>
    </row>
    <row r="10" spans="1:121">
      <c r="A10" t="s">
        <v>52</v>
      </c>
      <c r="B10">
        <v>0</v>
      </c>
      <c r="C10">
        <v>17.850000000000001</v>
      </c>
      <c r="D10">
        <v>0</v>
      </c>
      <c r="E10">
        <v>0</v>
      </c>
      <c r="F10">
        <v>11.946</v>
      </c>
      <c r="G10">
        <v>0</v>
      </c>
      <c r="H10">
        <v>0</v>
      </c>
      <c r="I10">
        <v>23.015999999999998</v>
      </c>
      <c r="J10">
        <v>0</v>
      </c>
      <c r="K10">
        <v>683.12912700000004</v>
      </c>
      <c r="L10">
        <v>653.15250000000003</v>
      </c>
      <c r="M10">
        <v>92</v>
      </c>
      <c r="N10">
        <v>118.125</v>
      </c>
      <c r="O10">
        <v>123.66562500000001</v>
      </c>
      <c r="P10">
        <v>123.375</v>
      </c>
      <c r="Q10">
        <v>10.911809999999999</v>
      </c>
      <c r="R10">
        <v>42.392195999999998</v>
      </c>
      <c r="S10">
        <v>26.390910000000002</v>
      </c>
      <c r="T10">
        <v>0</v>
      </c>
      <c r="U10">
        <v>418.77</v>
      </c>
      <c r="V10">
        <v>18.140333999999999</v>
      </c>
      <c r="W10">
        <v>34.799309999999998</v>
      </c>
      <c r="X10">
        <v>147.515625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8.8740000000000006</v>
      </c>
      <c r="AG10">
        <v>0</v>
      </c>
      <c r="AH10">
        <v>0</v>
      </c>
      <c r="AI10">
        <v>0</v>
      </c>
      <c r="AJ10">
        <v>0</v>
      </c>
      <c r="AK10">
        <v>54.313200000000002</v>
      </c>
      <c r="AL10">
        <v>2.3239999999999998</v>
      </c>
      <c r="AM10">
        <v>0</v>
      </c>
      <c r="AN10">
        <v>0.59302999999999995</v>
      </c>
      <c r="AO10">
        <v>0</v>
      </c>
      <c r="AP10">
        <v>3.843</v>
      </c>
      <c r="AQ10">
        <v>0</v>
      </c>
      <c r="AR10">
        <v>4.968</v>
      </c>
      <c r="AS10">
        <v>5.3807999999999998</v>
      </c>
      <c r="AT10">
        <v>13.188000000000001</v>
      </c>
      <c r="AU10">
        <v>0</v>
      </c>
      <c r="AV10">
        <v>14.7</v>
      </c>
      <c r="AW10">
        <v>42.6798</v>
      </c>
      <c r="AX10">
        <v>69.596000000000004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2765.639267</v>
      </c>
    </row>
    <row r="11" spans="1:121">
      <c r="A11" t="s">
        <v>53</v>
      </c>
      <c r="B11">
        <v>0</v>
      </c>
      <c r="C11">
        <v>17.324999999999999</v>
      </c>
      <c r="D11">
        <v>0</v>
      </c>
      <c r="E11">
        <v>0</v>
      </c>
      <c r="F11">
        <v>11.946</v>
      </c>
      <c r="G11">
        <v>0</v>
      </c>
      <c r="H11">
        <v>0</v>
      </c>
      <c r="I11">
        <v>23.015999999999998</v>
      </c>
      <c r="J11">
        <v>0</v>
      </c>
      <c r="K11">
        <v>683.12912700000004</v>
      </c>
      <c r="L11">
        <v>653.15250000000003</v>
      </c>
      <c r="M11">
        <v>92</v>
      </c>
      <c r="N11">
        <v>118.125</v>
      </c>
      <c r="O11">
        <v>123.66562500000001</v>
      </c>
      <c r="P11">
        <v>123.375</v>
      </c>
      <c r="Q11">
        <v>10.911809999999999</v>
      </c>
      <c r="R11">
        <v>42.392195999999998</v>
      </c>
      <c r="S11">
        <v>26.390910000000002</v>
      </c>
      <c r="T11">
        <v>0</v>
      </c>
      <c r="U11">
        <v>418.77</v>
      </c>
      <c r="V11">
        <v>18.140333999999999</v>
      </c>
      <c r="W11">
        <v>34.799309999999998</v>
      </c>
      <c r="X11">
        <v>147.515625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8.8740000000000006</v>
      </c>
      <c r="AG11">
        <v>0</v>
      </c>
      <c r="AH11">
        <v>0</v>
      </c>
      <c r="AI11">
        <v>0</v>
      </c>
      <c r="AJ11">
        <v>0</v>
      </c>
      <c r="AK11">
        <v>54.313200000000002</v>
      </c>
      <c r="AL11">
        <v>2.3239999999999998</v>
      </c>
      <c r="AM11">
        <v>0</v>
      </c>
      <c r="AN11">
        <v>0.59302999999999995</v>
      </c>
      <c r="AO11">
        <v>0</v>
      </c>
      <c r="AP11">
        <v>3.843</v>
      </c>
      <c r="AQ11">
        <v>0</v>
      </c>
      <c r="AR11">
        <v>4.968</v>
      </c>
      <c r="AS11">
        <v>5.3807999999999998</v>
      </c>
      <c r="AT11">
        <v>13.188000000000001</v>
      </c>
      <c r="AU11">
        <v>0</v>
      </c>
      <c r="AV11">
        <v>14.7</v>
      </c>
      <c r="AW11">
        <v>42.6798</v>
      </c>
      <c r="AX11">
        <v>69.596000000000004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2765.1142669999995</v>
      </c>
    </row>
    <row r="12" spans="1:121">
      <c r="A12" t="s">
        <v>54</v>
      </c>
      <c r="B12">
        <v>0</v>
      </c>
      <c r="C12">
        <v>17.324999999999999</v>
      </c>
      <c r="D12">
        <v>0</v>
      </c>
      <c r="E12">
        <v>0</v>
      </c>
      <c r="F12">
        <v>11.946</v>
      </c>
      <c r="G12">
        <v>0</v>
      </c>
      <c r="H12">
        <v>0</v>
      </c>
      <c r="I12">
        <v>23.015999999999998</v>
      </c>
      <c r="J12">
        <v>0</v>
      </c>
      <c r="K12">
        <v>683.12912700000004</v>
      </c>
      <c r="L12">
        <v>653.15250000000003</v>
      </c>
      <c r="M12">
        <v>92</v>
      </c>
      <c r="N12">
        <v>118.125</v>
      </c>
      <c r="O12">
        <v>123.66562500000001</v>
      </c>
      <c r="P12">
        <v>123.375</v>
      </c>
      <c r="Q12">
        <v>10.911809999999999</v>
      </c>
      <c r="R12">
        <v>42.392195999999998</v>
      </c>
      <c r="S12">
        <v>26.390910000000002</v>
      </c>
      <c r="T12">
        <v>0</v>
      </c>
      <c r="U12">
        <v>418.77</v>
      </c>
      <c r="V12">
        <v>18.140333999999999</v>
      </c>
      <c r="W12">
        <v>34.799309999999998</v>
      </c>
      <c r="X12">
        <v>147.515625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8.8740000000000006</v>
      </c>
      <c r="AG12">
        <v>0</v>
      </c>
      <c r="AH12">
        <v>0</v>
      </c>
      <c r="AI12">
        <v>0</v>
      </c>
      <c r="AJ12">
        <v>0</v>
      </c>
      <c r="AK12">
        <v>54.313200000000002</v>
      </c>
      <c r="AL12">
        <v>2.3239999999999998</v>
      </c>
      <c r="AM12">
        <v>0</v>
      </c>
      <c r="AN12">
        <v>0.59302999999999995</v>
      </c>
      <c r="AO12">
        <v>0</v>
      </c>
      <c r="AP12">
        <v>3.843</v>
      </c>
      <c r="AQ12">
        <v>0</v>
      </c>
      <c r="AR12">
        <v>4.968</v>
      </c>
      <c r="AS12">
        <v>5.3807999999999998</v>
      </c>
      <c r="AT12">
        <v>13.188000000000001</v>
      </c>
      <c r="AU12">
        <v>0</v>
      </c>
      <c r="AV12">
        <v>14.7</v>
      </c>
      <c r="AW12">
        <v>42.6798</v>
      </c>
      <c r="AX12">
        <v>69.596000000000004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2765.1142669999995</v>
      </c>
    </row>
    <row r="13" spans="1:121">
      <c r="A13" t="s">
        <v>55</v>
      </c>
      <c r="B13">
        <v>0</v>
      </c>
      <c r="C13">
        <v>17.324999999999999</v>
      </c>
      <c r="D13">
        <v>0</v>
      </c>
      <c r="E13">
        <v>0</v>
      </c>
      <c r="F13">
        <v>11.946</v>
      </c>
      <c r="G13">
        <v>0</v>
      </c>
      <c r="H13">
        <v>0</v>
      </c>
      <c r="I13">
        <v>23.015999999999998</v>
      </c>
      <c r="J13">
        <v>0</v>
      </c>
      <c r="K13">
        <v>683.12912700000004</v>
      </c>
      <c r="L13">
        <v>653.15250000000003</v>
      </c>
      <c r="M13">
        <v>92</v>
      </c>
      <c r="N13">
        <v>118.125</v>
      </c>
      <c r="O13">
        <v>123.66562500000001</v>
      </c>
      <c r="P13">
        <v>123.375</v>
      </c>
      <c r="Q13">
        <v>10.911809999999999</v>
      </c>
      <c r="R13">
        <v>42.392195999999998</v>
      </c>
      <c r="S13">
        <v>26.390910000000002</v>
      </c>
      <c r="T13">
        <v>0</v>
      </c>
      <c r="U13">
        <v>418.77</v>
      </c>
      <c r="V13">
        <v>18.140333999999999</v>
      </c>
      <c r="W13">
        <v>34.799309999999998</v>
      </c>
      <c r="X13">
        <v>147.515625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8.8740000000000006</v>
      </c>
      <c r="AG13">
        <v>0</v>
      </c>
      <c r="AH13">
        <v>0</v>
      </c>
      <c r="AI13">
        <v>0</v>
      </c>
      <c r="AJ13">
        <v>0</v>
      </c>
      <c r="AK13">
        <v>54.313200000000002</v>
      </c>
      <c r="AL13">
        <v>2.3239999999999998</v>
      </c>
      <c r="AM13">
        <v>0</v>
      </c>
      <c r="AN13">
        <v>0.59302999999999995</v>
      </c>
      <c r="AO13">
        <v>0</v>
      </c>
      <c r="AP13">
        <v>3.3306</v>
      </c>
      <c r="AQ13">
        <v>0</v>
      </c>
      <c r="AR13">
        <v>4.968</v>
      </c>
      <c r="AS13">
        <v>5.3807999999999998</v>
      </c>
      <c r="AT13">
        <v>13.188000000000001</v>
      </c>
      <c r="AU13">
        <v>0</v>
      </c>
      <c r="AV13">
        <v>14.7</v>
      </c>
      <c r="AW13">
        <v>42.6798</v>
      </c>
      <c r="AX13">
        <v>69.596000000000004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2764.6018669999994</v>
      </c>
    </row>
    <row r="14" spans="1:121">
      <c r="A14" t="s">
        <v>56</v>
      </c>
      <c r="B14">
        <v>0</v>
      </c>
      <c r="C14">
        <v>17.324999999999999</v>
      </c>
      <c r="D14">
        <v>0</v>
      </c>
      <c r="E14">
        <v>0</v>
      </c>
      <c r="F14">
        <v>11.946</v>
      </c>
      <c r="G14">
        <v>0</v>
      </c>
      <c r="H14">
        <v>0</v>
      </c>
      <c r="I14">
        <v>23.015999999999998</v>
      </c>
      <c r="J14">
        <v>0</v>
      </c>
      <c r="K14">
        <v>683.12912700000004</v>
      </c>
      <c r="L14">
        <v>653.15250000000003</v>
      </c>
      <c r="M14">
        <v>92</v>
      </c>
      <c r="N14">
        <v>118.125</v>
      </c>
      <c r="O14">
        <v>123.66562500000001</v>
      </c>
      <c r="P14">
        <v>123.375</v>
      </c>
      <c r="Q14">
        <v>10.911809999999999</v>
      </c>
      <c r="R14">
        <v>42.392195999999998</v>
      </c>
      <c r="S14">
        <v>26.390910000000002</v>
      </c>
      <c r="T14">
        <v>0</v>
      </c>
      <c r="U14">
        <v>418.77</v>
      </c>
      <c r="V14">
        <v>18.140333999999999</v>
      </c>
      <c r="W14">
        <v>34.799309999999998</v>
      </c>
      <c r="X14">
        <v>147.515625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8.8740000000000006</v>
      </c>
      <c r="AG14">
        <v>0</v>
      </c>
      <c r="AH14">
        <v>0</v>
      </c>
      <c r="AI14">
        <v>0</v>
      </c>
      <c r="AJ14">
        <v>0</v>
      </c>
      <c r="AK14">
        <v>54.313200000000002</v>
      </c>
      <c r="AL14">
        <v>2.3239999999999998</v>
      </c>
      <c r="AM14">
        <v>0</v>
      </c>
      <c r="AN14">
        <v>0.59302999999999995</v>
      </c>
      <c r="AO14">
        <v>0</v>
      </c>
      <c r="AP14">
        <v>3.3306</v>
      </c>
      <c r="AQ14">
        <v>0</v>
      </c>
      <c r="AR14">
        <v>4.968</v>
      </c>
      <c r="AS14">
        <v>5.3807999999999998</v>
      </c>
      <c r="AT14">
        <v>13.188000000000001</v>
      </c>
      <c r="AU14">
        <v>0</v>
      </c>
      <c r="AV14">
        <v>14.7</v>
      </c>
      <c r="AW14">
        <v>42.6798</v>
      </c>
      <c r="AX14">
        <v>69.596000000000004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2764.6018669999994</v>
      </c>
    </row>
    <row r="15" spans="1:121">
      <c r="A15" t="s">
        <v>57</v>
      </c>
      <c r="B15">
        <v>0</v>
      </c>
      <c r="C15">
        <v>17.324999999999999</v>
      </c>
      <c r="D15">
        <v>0</v>
      </c>
      <c r="E15">
        <v>0</v>
      </c>
      <c r="F15">
        <v>11.946</v>
      </c>
      <c r="G15">
        <v>0</v>
      </c>
      <c r="H15">
        <v>0</v>
      </c>
      <c r="I15">
        <v>23.015999999999998</v>
      </c>
      <c r="J15">
        <v>0</v>
      </c>
      <c r="K15">
        <v>683.12912700000004</v>
      </c>
      <c r="L15">
        <v>653.15250000000003</v>
      </c>
      <c r="M15">
        <v>92</v>
      </c>
      <c r="N15">
        <v>118.125</v>
      </c>
      <c r="O15">
        <v>123.66562500000001</v>
      </c>
      <c r="P15">
        <v>123.375</v>
      </c>
      <c r="Q15">
        <v>10.911809999999999</v>
      </c>
      <c r="R15">
        <v>42.392195999999998</v>
      </c>
      <c r="S15">
        <v>26.390910000000002</v>
      </c>
      <c r="T15">
        <v>0</v>
      </c>
      <c r="U15">
        <v>418.77</v>
      </c>
      <c r="V15">
        <v>18.140333999999999</v>
      </c>
      <c r="W15">
        <v>34.799309999999998</v>
      </c>
      <c r="X15">
        <v>147.515625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8.8740000000000006</v>
      </c>
      <c r="AG15">
        <v>0</v>
      </c>
      <c r="AH15">
        <v>0</v>
      </c>
      <c r="AI15">
        <v>0</v>
      </c>
      <c r="AJ15">
        <v>0</v>
      </c>
      <c r="AK15">
        <v>54.313200000000002</v>
      </c>
      <c r="AL15">
        <v>2.3239999999999998</v>
      </c>
      <c r="AM15">
        <v>0</v>
      </c>
      <c r="AN15">
        <v>0.59302999999999995</v>
      </c>
      <c r="AO15">
        <v>0</v>
      </c>
      <c r="AP15">
        <v>3.843</v>
      </c>
      <c r="AQ15">
        <v>0</v>
      </c>
      <c r="AR15">
        <v>4.968</v>
      </c>
      <c r="AS15">
        <v>5.3807999999999998</v>
      </c>
      <c r="AT15">
        <v>13.188000000000001</v>
      </c>
      <c r="AU15">
        <v>0</v>
      </c>
      <c r="AV15">
        <v>14.7</v>
      </c>
      <c r="AW15">
        <v>42.6798</v>
      </c>
      <c r="AX15">
        <v>69.596000000000004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2765.1142669999995</v>
      </c>
    </row>
    <row r="16" spans="1:121">
      <c r="A16" t="s">
        <v>58</v>
      </c>
      <c r="B16">
        <v>0</v>
      </c>
      <c r="C16">
        <v>17.324999999999999</v>
      </c>
      <c r="D16">
        <v>0</v>
      </c>
      <c r="E16">
        <v>0</v>
      </c>
      <c r="F16">
        <v>11.946</v>
      </c>
      <c r="G16">
        <v>0</v>
      </c>
      <c r="H16">
        <v>0</v>
      </c>
      <c r="I16">
        <v>23.015999999999998</v>
      </c>
      <c r="J16">
        <v>0</v>
      </c>
      <c r="K16">
        <v>683.12912700000004</v>
      </c>
      <c r="L16">
        <v>653.15250000000003</v>
      </c>
      <c r="M16">
        <v>92</v>
      </c>
      <c r="N16">
        <v>118.125</v>
      </c>
      <c r="O16">
        <v>123.66562500000001</v>
      </c>
      <c r="P16">
        <v>123.375</v>
      </c>
      <c r="Q16">
        <v>10.911809999999999</v>
      </c>
      <c r="R16">
        <v>42.392195999999998</v>
      </c>
      <c r="S16">
        <v>26.390910000000002</v>
      </c>
      <c r="T16">
        <v>0</v>
      </c>
      <c r="U16">
        <v>418.77</v>
      </c>
      <c r="V16">
        <v>18.140333999999999</v>
      </c>
      <c r="W16">
        <v>34.799309999999998</v>
      </c>
      <c r="X16">
        <v>147.515625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8.8740000000000006</v>
      </c>
      <c r="AG16">
        <v>0</v>
      </c>
      <c r="AH16">
        <v>0</v>
      </c>
      <c r="AI16">
        <v>0</v>
      </c>
      <c r="AJ16">
        <v>0</v>
      </c>
      <c r="AK16">
        <v>54.313200000000002</v>
      </c>
      <c r="AL16">
        <v>2.3239999999999998</v>
      </c>
      <c r="AM16">
        <v>0</v>
      </c>
      <c r="AN16">
        <v>0.59302999999999995</v>
      </c>
      <c r="AO16">
        <v>0</v>
      </c>
      <c r="AP16">
        <v>3.843</v>
      </c>
      <c r="AQ16">
        <v>0</v>
      </c>
      <c r="AR16">
        <v>4.968</v>
      </c>
      <c r="AS16">
        <v>5.3807999999999998</v>
      </c>
      <c r="AT16">
        <v>13.188000000000001</v>
      </c>
      <c r="AU16">
        <v>0</v>
      </c>
      <c r="AV16">
        <v>14.7</v>
      </c>
      <c r="AW16">
        <v>42.6798</v>
      </c>
      <c r="AX16">
        <v>69.596000000000004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2765.1142669999995</v>
      </c>
    </row>
    <row r="17" spans="1:117">
      <c r="A17" t="s">
        <v>59</v>
      </c>
      <c r="B17">
        <v>0</v>
      </c>
      <c r="C17">
        <v>17.324999999999999</v>
      </c>
      <c r="D17">
        <v>0</v>
      </c>
      <c r="E17">
        <v>0</v>
      </c>
      <c r="F17">
        <v>11.946</v>
      </c>
      <c r="G17">
        <v>0</v>
      </c>
      <c r="H17">
        <v>0</v>
      </c>
      <c r="I17">
        <v>23.015999999999998</v>
      </c>
      <c r="J17">
        <v>0</v>
      </c>
      <c r="K17">
        <v>683.12912700000004</v>
      </c>
      <c r="L17">
        <v>653.15250000000003</v>
      </c>
      <c r="M17">
        <v>92</v>
      </c>
      <c r="N17">
        <v>118.125</v>
      </c>
      <c r="O17">
        <v>123.66562500000001</v>
      </c>
      <c r="P17">
        <v>123.375</v>
      </c>
      <c r="Q17">
        <v>10.911809999999999</v>
      </c>
      <c r="R17">
        <v>42.392195999999998</v>
      </c>
      <c r="S17">
        <v>26.390910000000002</v>
      </c>
      <c r="T17">
        <v>0</v>
      </c>
      <c r="U17">
        <v>418.77</v>
      </c>
      <c r="V17">
        <v>18.140333999999999</v>
      </c>
      <c r="W17">
        <v>34.799309999999998</v>
      </c>
      <c r="X17">
        <v>147.515625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8.8740000000000006</v>
      </c>
      <c r="AG17">
        <v>0</v>
      </c>
      <c r="AH17">
        <v>0</v>
      </c>
      <c r="AI17">
        <v>0</v>
      </c>
      <c r="AJ17">
        <v>0</v>
      </c>
      <c r="AK17">
        <v>54.313200000000002</v>
      </c>
      <c r="AL17">
        <v>2.3239999999999998</v>
      </c>
      <c r="AM17">
        <v>0</v>
      </c>
      <c r="AN17">
        <v>0.59302999999999995</v>
      </c>
      <c r="AO17">
        <v>0</v>
      </c>
      <c r="AP17">
        <v>3.843</v>
      </c>
      <c r="AQ17">
        <v>0</v>
      </c>
      <c r="AR17">
        <v>4.968</v>
      </c>
      <c r="AS17">
        <v>5.3807999999999998</v>
      </c>
      <c r="AT17">
        <v>13.188000000000001</v>
      </c>
      <c r="AU17">
        <v>0</v>
      </c>
      <c r="AV17">
        <v>14.7</v>
      </c>
      <c r="AW17">
        <v>42.6798</v>
      </c>
      <c r="AX17">
        <v>69.596000000000004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2765.1142669999995</v>
      </c>
    </row>
    <row r="18" spans="1:117">
      <c r="A18" t="s">
        <v>60</v>
      </c>
      <c r="B18">
        <v>0</v>
      </c>
      <c r="C18">
        <v>17.324999999999999</v>
      </c>
      <c r="D18">
        <v>0</v>
      </c>
      <c r="E18">
        <v>0</v>
      </c>
      <c r="F18">
        <v>11.946</v>
      </c>
      <c r="G18">
        <v>0</v>
      </c>
      <c r="H18">
        <v>0</v>
      </c>
      <c r="I18">
        <v>23.015999999999998</v>
      </c>
      <c r="J18">
        <v>0</v>
      </c>
      <c r="K18">
        <v>683.12912700000004</v>
      </c>
      <c r="L18">
        <v>653.15250000000003</v>
      </c>
      <c r="M18">
        <v>92</v>
      </c>
      <c r="N18">
        <v>118.125</v>
      </c>
      <c r="O18">
        <v>123.66562500000001</v>
      </c>
      <c r="P18">
        <v>123.375</v>
      </c>
      <c r="Q18">
        <v>10.911809999999999</v>
      </c>
      <c r="R18">
        <v>42.392195999999998</v>
      </c>
      <c r="S18">
        <v>26.390910000000002</v>
      </c>
      <c r="T18">
        <v>0</v>
      </c>
      <c r="U18">
        <v>418.77</v>
      </c>
      <c r="V18">
        <v>18.140333999999999</v>
      </c>
      <c r="W18">
        <v>34.799309999999998</v>
      </c>
      <c r="X18">
        <v>147.515625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8.8740000000000006</v>
      </c>
      <c r="AG18">
        <v>0</v>
      </c>
      <c r="AH18">
        <v>0</v>
      </c>
      <c r="AI18">
        <v>0</v>
      </c>
      <c r="AJ18">
        <v>0</v>
      </c>
      <c r="AK18">
        <v>54.313200000000002</v>
      </c>
      <c r="AL18">
        <v>2.3239999999999998</v>
      </c>
      <c r="AM18">
        <v>0</v>
      </c>
      <c r="AN18">
        <v>0.59302999999999995</v>
      </c>
      <c r="AO18">
        <v>0</v>
      </c>
      <c r="AP18">
        <v>3.843</v>
      </c>
      <c r="AQ18">
        <v>0</v>
      </c>
      <c r="AR18">
        <v>4.968</v>
      </c>
      <c r="AS18">
        <v>5.3807999999999998</v>
      </c>
      <c r="AT18">
        <v>13.188000000000001</v>
      </c>
      <c r="AU18">
        <v>0</v>
      </c>
      <c r="AV18">
        <v>14.7</v>
      </c>
      <c r="AW18">
        <v>42.6798</v>
      </c>
      <c r="AX18">
        <v>69.596000000000004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2765.1142669999995</v>
      </c>
    </row>
    <row r="19" spans="1:117">
      <c r="A19" t="s">
        <v>61</v>
      </c>
      <c r="B19">
        <v>0</v>
      </c>
      <c r="C19">
        <v>17.324999999999999</v>
      </c>
      <c r="D19">
        <v>0</v>
      </c>
      <c r="E19">
        <v>0</v>
      </c>
      <c r="F19">
        <v>11.946</v>
      </c>
      <c r="G19">
        <v>0</v>
      </c>
      <c r="H19">
        <v>0</v>
      </c>
      <c r="I19">
        <v>23.015999999999998</v>
      </c>
      <c r="J19">
        <v>0</v>
      </c>
      <c r="K19">
        <v>683.12912700000004</v>
      </c>
      <c r="L19">
        <v>653.15250000000003</v>
      </c>
      <c r="M19">
        <v>92</v>
      </c>
      <c r="N19">
        <v>118.125</v>
      </c>
      <c r="O19">
        <v>123.66562500000001</v>
      </c>
      <c r="P19">
        <v>123.375</v>
      </c>
      <c r="Q19">
        <v>10.911809999999999</v>
      </c>
      <c r="R19">
        <v>42.392195999999998</v>
      </c>
      <c r="S19">
        <v>26.390910000000002</v>
      </c>
      <c r="T19">
        <v>0</v>
      </c>
      <c r="U19">
        <v>418.77</v>
      </c>
      <c r="V19">
        <v>18.140333999999999</v>
      </c>
      <c r="W19">
        <v>34.799309999999998</v>
      </c>
      <c r="X19">
        <v>147.515625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8.8740000000000006</v>
      </c>
      <c r="AG19">
        <v>0</v>
      </c>
      <c r="AH19">
        <v>0</v>
      </c>
      <c r="AI19">
        <v>0</v>
      </c>
      <c r="AJ19">
        <v>0</v>
      </c>
      <c r="AK19">
        <v>54.313200000000002</v>
      </c>
      <c r="AL19">
        <v>2.3239999999999998</v>
      </c>
      <c r="AM19">
        <v>0</v>
      </c>
      <c r="AN19">
        <v>0.59302999999999995</v>
      </c>
      <c r="AO19">
        <v>0</v>
      </c>
      <c r="AP19">
        <v>3.843</v>
      </c>
      <c r="AQ19">
        <v>14.679</v>
      </c>
      <c r="AR19">
        <v>4.968</v>
      </c>
      <c r="AS19">
        <v>5.3807999999999998</v>
      </c>
      <c r="AT19">
        <v>13.188000000000001</v>
      </c>
      <c r="AU19">
        <v>0</v>
      </c>
      <c r="AV19">
        <v>14.7</v>
      </c>
      <c r="AW19">
        <v>42.6798</v>
      </c>
      <c r="AX19">
        <v>69.596000000000004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2779.7932669999996</v>
      </c>
    </row>
    <row r="20" spans="1:117">
      <c r="A20" t="s">
        <v>62</v>
      </c>
      <c r="B20">
        <v>0</v>
      </c>
      <c r="C20">
        <v>17.324999999999999</v>
      </c>
      <c r="D20">
        <v>0</v>
      </c>
      <c r="E20">
        <v>0</v>
      </c>
      <c r="F20">
        <v>11.946</v>
      </c>
      <c r="G20">
        <v>0</v>
      </c>
      <c r="H20">
        <v>0</v>
      </c>
      <c r="I20">
        <v>23.015999999999998</v>
      </c>
      <c r="J20">
        <v>0</v>
      </c>
      <c r="K20">
        <v>683.12912700000004</v>
      </c>
      <c r="L20">
        <v>653.15250000000003</v>
      </c>
      <c r="M20">
        <v>92</v>
      </c>
      <c r="N20">
        <v>118.125</v>
      </c>
      <c r="O20">
        <v>123.66562500000001</v>
      </c>
      <c r="P20">
        <v>123.375</v>
      </c>
      <c r="Q20">
        <v>10.911809999999999</v>
      </c>
      <c r="R20">
        <v>42.392195999999998</v>
      </c>
      <c r="S20">
        <v>26.390910000000002</v>
      </c>
      <c r="T20">
        <v>0</v>
      </c>
      <c r="U20">
        <v>418.77</v>
      </c>
      <c r="V20">
        <v>18.140333999999999</v>
      </c>
      <c r="W20">
        <v>34.799309999999998</v>
      </c>
      <c r="X20">
        <v>147.515625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8.8740000000000006</v>
      </c>
      <c r="AG20">
        <v>0</v>
      </c>
      <c r="AH20">
        <v>0</v>
      </c>
      <c r="AI20">
        <v>0</v>
      </c>
      <c r="AJ20">
        <v>0</v>
      </c>
      <c r="AK20">
        <v>54.313200000000002</v>
      </c>
      <c r="AL20">
        <v>2.3239999999999998</v>
      </c>
      <c r="AM20">
        <v>0</v>
      </c>
      <c r="AN20">
        <v>0.59302999999999995</v>
      </c>
      <c r="AO20">
        <v>0</v>
      </c>
      <c r="AP20">
        <v>3.843</v>
      </c>
      <c r="AQ20">
        <v>31.122</v>
      </c>
      <c r="AR20">
        <v>4.968</v>
      </c>
      <c r="AS20">
        <v>5.3807999999999998</v>
      </c>
      <c r="AT20">
        <v>13.188000000000001</v>
      </c>
      <c r="AU20">
        <v>0</v>
      </c>
      <c r="AV20">
        <v>14.7</v>
      </c>
      <c r="AW20">
        <v>42.6798</v>
      </c>
      <c r="AX20">
        <v>69.596000000000004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2796.2362669999993</v>
      </c>
    </row>
    <row r="21" spans="1:117">
      <c r="A21" t="s">
        <v>63</v>
      </c>
      <c r="B21">
        <v>0</v>
      </c>
      <c r="C21">
        <v>17.324999999999999</v>
      </c>
      <c r="D21">
        <v>0</v>
      </c>
      <c r="E21">
        <v>0</v>
      </c>
      <c r="F21">
        <v>11.946</v>
      </c>
      <c r="G21">
        <v>0</v>
      </c>
      <c r="H21">
        <v>0</v>
      </c>
      <c r="I21">
        <v>23.015999999999998</v>
      </c>
      <c r="J21">
        <v>0</v>
      </c>
      <c r="K21">
        <v>683.12912700000004</v>
      </c>
      <c r="L21">
        <v>653.15250000000003</v>
      </c>
      <c r="M21">
        <v>92</v>
      </c>
      <c r="N21">
        <v>118.125</v>
      </c>
      <c r="O21">
        <v>123.66562500000001</v>
      </c>
      <c r="P21">
        <v>123.375</v>
      </c>
      <c r="Q21">
        <v>10.911809999999999</v>
      </c>
      <c r="R21">
        <v>42.392195999999998</v>
      </c>
      <c r="S21">
        <v>26.390910000000002</v>
      </c>
      <c r="T21">
        <v>0</v>
      </c>
      <c r="U21">
        <v>418.77</v>
      </c>
      <c r="V21">
        <v>18.140333999999999</v>
      </c>
      <c r="W21">
        <v>34.799309999999998</v>
      </c>
      <c r="X21">
        <v>147.515625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16.478852</v>
      </c>
      <c r="AF21">
        <v>8.8740000000000006</v>
      </c>
      <c r="AG21">
        <v>0</v>
      </c>
      <c r="AH21">
        <v>0</v>
      </c>
      <c r="AI21">
        <v>0</v>
      </c>
      <c r="AJ21">
        <v>0</v>
      </c>
      <c r="AK21">
        <v>54.313200000000002</v>
      </c>
      <c r="AL21">
        <v>2.3239999999999998</v>
      </c>
      <c r="AM21">
        <v>0</v>
      </c>
      <c r="AN21">
        <v>0.59302999999999995</v>
      </c>
      <c r="AO21">
        <v>0</v>
      </c>
      <c r="AP21">
        <v>3.843</v>
      </c>
      <c r="AQ21">
        <v>31.122</v>
      </c>
      <c r="AR21">
        <v>4.4160000000000004</v>
      </c>
      <c r="AS21">
        <v>5.3807999999999998</v>
      </c>
      <c r="AT21">
        <v>13.188000000000001</v>
      </c>
      <c r="AU21">
        <v>0</v>
      </c>
      <c r="AV21">
        <v>14.7</v>
      </c>
      <c r="AW21">
        <v>42.6798</v>
      </c>
      <c r="AX21">
        <v>69.596000000000004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2812.1631189999998</v>
      </c>
    </row>
    <row r="22" spans="1:117">
      <c r="A22" t="s">
        <v>64</v>
      </c>
      <c r="B22">
        <v>0</v>
      </c>
      <c r="C22">
        <v>17.324999999999999</v>
      </c>
      <c r="D22">
        <v>0</v>
      </c>
      <c r="E22">
        <v>0</v>
      </c>
      <c r="F22">
        <v>11.946</v>
      </c>
      <c r="G22">
        <v>0</v>
      </c>
      <c r="H22">
        <v>0</v>
      </c>
      <c r="I22">
        <v>23.015999999999998</v>
      </c>
      <c r="J22">
        <v>0</v>
      </c>
      <c r="K22">
        <v>683.12912700000004</v>
      </c>
      <c r="L22">
        <v>653.15250000000003</v>
      </c>
      <c r="M22">
        <v>92</v>
      </c>
      <c r="N22">
        <v>118.125</v>
      </c>
      <c r="O22">
        <v>123.66562500000001</v>
      </c>
      <c r="P22">
        <v>123.375</v>
      </c>
      <c r="Q22">
        <v>10.911809999999999</v>
      </c>
      <c r="R22">
        <v>42.392195999999998</v>
      </c>
      <c r="S22">
        <v>26.390910000000002</v>
      </c>
      <c r="T22">
        <v>0</v>
      </c>
      <c r="U22">
        <v>418.77</v>
      </c>
      <c r="V22">
        <v>18.140333999999999</v>
      </c>
      <c r="W22">
        <v>34.799309999999998</v>
      </c>
      <c r="X22">
        <v>147.515625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16.478852</v>
      </c>
      <c r="AF22">
        <v>8.8740000000000006</v>
      </c>
      <c r="AG22">
        <v>0</v>
      </c>
      <c r="AH22">
        <v>0</v>
      </c>
      <c r="AI22">
        <v>0</v>
      </c>
      <c r="AJ22">
        <v>0</v>
      </c>
      <c r="AK22">
        <v>54.313200000000002</v>
      </c>
      <c r="AL22">
        <v>2.3239999999999998</v>
      </c>
      <c r="AM22">
        <v>0</v>
      </c>
      <c r="AN22">
        <v>0.59302999999999995</v>
      </c>
      <c r="AO22">
        <v>0</v>
      </c>
      <c r="AP22">
        <v>3.843</v>
      </c>
      <c r="AQ22">
        <v>31.122</v>
      </c>
      <c r="AR22">
        <v>4.4160000000000004</v>
      </c>
      <c r="AS22">
        <v>5.3807999999999998</v>
      </c>
      <c r="AT22">
        <v>13.188000000000001</v>
      </c>
      <c r="AU22">
        <v>0</v>
      </c>
      <c r="AV22">
        <v>14.7</v>
      </c>
      <c r="AW22">
        <v>42.6798</v>
      </c>
      <c r="AX22">
        <v>69.596000000000004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2812.1631189999998</v>
      </c>
    </row>
    <row r="23" spans="1:117">
      <c r="A23" t="s">
        <v>65</v>
      </c>
      <c r="B23">
        <v>0</v>
      </c>
      <c r="C23">
        <v>17.324999999999999</v>
      </c>
      <c r="D23">
        <v>0</v>
      </c>
      <c r="E23">
        <v>0</v>
      </c>
      <c r="F23">
        <v>11.946</v>
      </c>
      <c r="G23">
        <v>0</v>
      </c>
      <c r="H23">
        <v>0</v>
      </c>
      <c r="I23">
        <v>23.015999999999998</v>
      </c>
      <c r="J23">
        <v>0</v>
      </c>
      <c r="K23">
        <v>683.12912700000004</v>
      </c>
      <c r="L23">
        <v>653.15250000000003</v>
      </c>
      <c r="M23">
        <v>92</v>
      </c>
      <c r="N23">
        <v>118.125</v>
      </c>
      <c r="O23">
        <v>123.66562500000001</v>
      </c>
      <c r="P23">
        <v>123.375</v>
      </c>
      <c r="Q23">
        <v>10.911809999999999</v>
      </c>
      <c r="R23">
        <v>42.392195999999998</v>
      </c>
      <c r="S23">
        <v>26.390910000000002</v>
      </c>
      <c r="T23">
        <v>0</v>
      </c>
      <c r="U23">
        <v>418.77</v>
      </c>
      <c r="V23">
        <v>18.140333999999999</v>
      </c>
      <c r="W23">
        <v>34.799309999999998</v>
      </c>
      <c r="X23">
        <v>147.515625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16.478852</v>
      </c>
      <c r="AF23">
        <v>8.8740000000000006</v>
      </c>
      <c r="AG23">
        <v>0</v>
      </c>
      <c r="AH23">
        <v>0</v>
      </c>
      <c r="AI23">
        <v>0</v>
      </c>
      <c r="AJ23">
        <v>0</v>
      </c>
      <c r="AK23">
        <v>54.313200000000002</v>
      </c>
      <c r="AL23">
        <v>2.3239999999999998</v>
      </c>
      <c r="AM23">
        <v>0</v>
      </c>
      <c r="AN23">
        <v>0.59302999999999995</v>
      </c>
      <c r="AO23">
        <v>0</v>
      </c>
      <c r="AP23">
        <v>3.843</v>
      </c>
      <c r="AQ23">
        <v>31.122</v>
      </c>
      <c r="AR23">
        <v>4.4160000000000004</v>
      </c>
      <c r="AS23">
        <v>5.3807999999999998</v>
      </c>
      <c r="AT23">
        <v>15.00135</v>
      </c>
      <c r="AU23">
        <v>0</v>
      </c>
      <c r="AV23">
        <v>14.7</v>
      </c>
      <c r="AW23">
        <v>42.6798</v>
      </c>
      <c r="AX23">
        <v>69.596000000000004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2813.9764689999997</v>
      </c>
    </row>
    <row r="24" spans="1:117">
      <c r="A24" t="s">
        <v>66</v>
      </c>
      <c r="B24">
        <v>0</v>
      </c>
      <c r="C24">
        <v>17.324999999999999</v>
      </c>
      <c r="D24">
        <v>0</v>
      </c>
      <c r="E24">
        <v>0</v>
      </c>
      <c r="F24">
        <v>11.946</v>
      </c>
      <c r="G24">
        <v>0</v>
      </c>
      <c r="H24">
        <v>0</v>
      </c>
      <c r="I24">
        <v>23.015999999999998</v>
      </c>
      <c r="J24">
        <v>0</v>
      </c>
      <c r="K24">
        <v>683.12912700000004</v>
      </c>
      <c r="L24">
        <v>653.15250000000003</v>
      </c>
      <c r="M24">
        <v>92</v>
      </c>
      <c r="N24">
        <v>118.125</v>
      </c>
      <c r="O24">
        <v>123.66562500000001</v>
      </c>
      <c r="P24">
        <v>123.375</v>
      </c>
      <c r="Q24">
        <v>10.911809999999999</v>
      </c>
      <c r="R24">
        <v>42.392195999999998</v>
      </c>
      <c r="S24">
        <v>26.390910000000002</v>
      </c>
      <c r="T24">
        <v>0</v>
      </c>
      <c r="U24">
        <v>418.77</v>
      </c>
      <c r="V24">
        <v>18.140333999999999</v>
      </c>
      <c r="W24">
        <v>34.799309999999998</v>
      </c>
      <c r="X24">
        <v>147.515625</v>
      </c>
      <c r="Y24">
        <v>0</v>
      </c>
      <c r="Z24">
        <v>0</v>
      </c>
      <c r="AA24">
        <v>0</v>
      </c>
      <c r="AB24">
        <v>0</v>
      </c>
      <c r="AC24">
        <v>9.6778399999999998</v>
      </c>
      <c r="AD24">
        <v>0</v>
      </c>
      <c r="AE24">
        <v>16.478852</v>
      </c>
      <c r="AF24">
        <v>8.8740000000000006</v>
      </c>
      <c r="AG24">
        <v>0</v>
      </c>
      <c r="AH24">
        <v>0</v>
      </c>
      <c r="AI24">
        <v>0</v>
      </c>
      <c r="AJ24">
        <v>0</v>
      </c>
      <c r="AK24">
        <v>54.313200000000002</v>
      </c>
      <c r="AL24">
        <v>2.3239999999999998</v>
      </c>
      <c r="AM24">
        <v>0</v>
      </c>
      <c r="AN24">
        <v>0.59302999999999995</v>
      </c>
      <c r="AO24">
        <v>0</v>
      </c>
      <c r="AP24">
        <v>3.843</v>
      </c>
      <c r="AQ24">
        <v>31.122</v>
      </c>
      <c r="AR24">
        <v>4.4160000000000004</v>
      </c>
      <c r="AS24">
        <v>5.3807999999999998</v>
      </c>
      <c r="AT24">
        <v>15.00135</v>
      </c>
      <c r="AU24">
        <v>0</v>
      </c>
      <c r="AV24">
        <v>14.7</v>
      </c>
      <c r="AW24">
        <v>42.6798</v>
      </c>
      <c r="AX24">
        <v>69.596000000000004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2823.6543089999996</v>
      </c>
    </row>
    <row r="25" spans="1:117">
      <c r="A25" t="s">
        <v>67</v>
      </c>
      <c r="B25">
        <v>0</v>
      </c>
      <c r="C25">
        <v>17.324999999999999</v>
      </c>
      <c r="D25">
        <v>0</v>
      </c>
      <c r="E25">
        <v>0</v>
      </c>
      <c r="F25">
        <v>11.946</v>
      </c>
      <c r="G25">
        <v>0</v>
      </c>
      <c r="H25">
        <v>0</v>
      </c>
      <c r="I25">
        <v>23.015999999999998</v>
      </c>
      <c r="J25">
        <v>0</v>
      </c>
      <c r="K25">
        <v>683.12912700000004</v>
      </c>
      <c r="L25">
        <v>653.15250000000003</v>
      </c>
      <c r="M25">
        <v>92</v>
      </c>
      <c r="N25">
        <v>118.125</v>
      </c>
      <c r="O25">
        <v>123.66562500000001</v>
      </c>
      <c r="P25">
        <v>123.375</v>
      </c>
      <c r="Q25">
        <v>10.911809999999999</v>
      </c>
      <c r="R25">
        <v>42.392195999999998</v>
      </c>
      <c r="S25">
        <v>26.390910000000002</v>
      </c>
      <c r="T25">
        <v>0</v>
      </c>
      <c r="U25">
        <v>418.77</v>
      </c>
      <c r="V25">
        <v>18.140333999999999</v>
      </c>
      <c r="W25">
        <v>34.799309999999998</v>
      </c>
      <c r="X25">
        <v>147.515625</v>
      </c>
      <c r="Y25">
        <v>0</v>
      </c>
      <c r="Z25">
        <v>0</v>
      </c>
      <c r="AA25">
        <v>0</v>
      </c>
      <c r="AB25">
        <v>13.17004</v>
      </c>
      <c r="AC25">
        <v>9.6778399999999998</v>
      </c>
      <c r="AD25">
        <v>0</v>
      </c>
      <c r="AE25">
        <v>16.478852</v>
      </c>
      <c r="AF25">
        <v>8.8740000000000006</v>
      </c>
      <c r="AG25">
        <v>0</v>
      </c>
      <c r="AH25">
        <v>18.940000000000001</v>
      </c>
      <c r="AI25">
        <v>0</v>
      </c>
      <c r="AJ25">
        <v>0</v>
      </c>
      <c r="AK25">
        <v>54.313200000000002</v>
      </c>
      <c r="AL25">
        <v>2.3239999999999998</v>
      </c>
      <c r="AM25">
        <v>0</v>
      </c>
      <c r="AN25">
        <v>0.59302999999999995</v>
      </c>
      <c r="AO25">
        <v>0</v>
      </c>
      <c r="AP25">
        <v>3.843</v>
      </c>
      <c r="AQ25">
        <v>31.122</v>
      </c>
      <c r="AR25">
        <v>4.4160000000000004</v>
      </c>
      <c r="AS25">
        <v>5.3807999999999998</v>
      </c>
      <c r="AT25">
        <v>15.00135</v>
      </c>
      <c r="AU25">
        <v>0</v>
      </c>
      <c r="AV25">
        <v>14.7</v>
      </c>
      <c r="AW25">
        <v>42.6798</v>
      </c>
      <c r="AX25">
        <v>69.596000000000004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2855.7643489999996</v>
      </c>
    </row>
    <row r="26" spans="1:117">
      <c r="A26" t="s">
        <v>68</v>
      </c>
      <c r="B26">
        <v>0</v>
      </c>
      <c r="C26">
        <v>17.324999999999999</v>
      </c>
      <c r="D26">
        <v>0</v>
      </c>
      <c r="E26">
        <v>0</v>
      </c>
      <c r="F26">
        <v>11.946</v>
      </c>
      <c r="G26">
        <v>0</v>
      </c>
      <c r="H26">
        <v>0</v>
      </c>
      <c r="I26">
        <v>23.015999999999998</v>
      </c>
      <c r="J26">
        <v>0</v>
      </c>
      <c r="K26">
        <v>683.12912700000004</v>
      </c>
      <c r="L26">
        <v>653.15250000000003</v>
      </c>
      <c r="M26">
        <v>92</v>
      </c>
      <c r="N26">
        <v>118.125</v>
      </c>
      <c r="O26">
        <v>123.66562500000001</v>
      </c>
      <c r="P26">
        <v>123.375</v>
      </c>
      <c r="Q26">
        <v>10.911809999999999</v>
      </c>
      <c r="R26">
        <v>42.392195999999998</v>
      </c>
      <c r="S26">
        <v>26.390910000000002</v>
      </c>
      <c r="T26">
        <v>0</v>
      </c>
      <c r="U26">
        <v>418.77</v>
      </c>
      <c r="V26">
        <v>18.140333999999999</v>
      </c>
      <c r="W26">
        <v>34.799309999999998</v>
      </c>
      <c r="X26">
        <v>147.515625</v>
      </c>
      <c r="Y26">
        <v>0</v>
      </c>
      <c r="Z26">
        <v>0</v>
      </c>
      <c r="AA26">
        <v>0</v>
      </c>
      <c r="AB26">
        <v>13.17004</v>
      </c>
      <c r="AC26">
        <v>9.6778399999999998</v>
      </c>
      <c r="AD26">
        <v>6.4068500000000004</v>
      </c>
      <c r="AE26">
        <v>32.957704</v>
      </c>
      <c r="AF26">
        <v>8.8740000000000006</v>
      </c>
      <c r="AG26">
        <v>0</v>
      </c>
      <c r="AH26">
        <v>37.880000000000003</v>
      </c>
      <c r="AI26">
        <v>3.819</v>
      </c>
      <c r="AJ26">
        <v>0</v>
      </c>
      <c r="AK26">
        <v>54.313200000000002</v>
      </c>
      <c r="AL26">
        <v>2.3239999999999998</v>
      </c>
      <c r="AM26">
        <v>0</v>
      </c>
      <c r="AN26">
        <v>0.59302999999999995</v>
      </c>
      <c r="AO26">
        <v>0</v>
      </c>
      <c r="AP26">
        <v>3.843</v>
      </c>
      <c r="AQ26">
        <v>46.683</v>
      </c>
      <c r="AR26">
        <v>4.4160000000000004</v>
      </c>
      <c r="AS26">
        <v>5.3807999999999998</v>
      </c>
      <c r="AT26">
        <v>15.00135</v>
      </c>
      <c r="AU26">
        <v>0</v>
      </c>
      <c r="AV26">
        <v>14.7</v>
      </c>
      <c r="AW26">
        <v>42.6798</v>
      </c>
      <c r="AX26">
        <v>69.596000000000004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2916.9700509999993</v>
      </c>
    </row>
    <row r="27" spans="1:117">
      <c r="A27" t="s">
        <v>69</v>
      </c>
      <c r="B27">
        <v>0</v>
      </c>
      <c r="C27">
        <v>17.324999999999999</v>
      </c>
      <c r="D27">
        <v>0</v>
      </c>
      <c r="E27">
        <v>0</v>
      </c>
      <c r="F27">
        <v>11.946</v>
      </c>
      <c r="G27">
        <v>0</v>
      </c>
      <c r="H27">
        <v>0</v>
      </c>
      <c r="I27">
        <v>23.015999999999998</v>
      </c>
      <c r="J27">
        <v>0</v>
      </c>
      <c r="K27">
        <v>683.12912700000004</v>
      </c>
      <c r="L27">
        <v>653.15250000000003</v>
      </c>
      <c r="M27">
        <v>92</v>
      </c>
      <c r="N27">
        <v>118.125</v>
      </c>
      <c r="O27">
        <v>123.66562500000001</v>
      </c>
      <c r="P27">
        <v>123.375</v>
      </c>
      <c r="Q27">
        <v>10.911809999999999</v>
      </c>
      <c r="R27">
        <v>42.392195999999998</v>
      </c>
      <c r="S27">
        <v>26.390910000000002</v>
      </c>
      <c r="T27">
        <v>0</v>
      </c>
      <c r="U27">
        <v>418.77</v>
      </c>
      <c r="V27">
        <v>18.140333999999999</v>
      </c>
      <c r="W27">
        <v>34.799309999999998</v>
      </c>
      <c r="X27">
        <v>134.27199999999999</v>
      </c>
      <c r="Y27">
        <v>0</v>
      </c>
      <c r="Z27">
        <v>2.2000000000000002</v>
      </c>
      <c r="AA27">
        <v>7.0309999999999997</v>
      </c>
      <c r="AB27">
        <v>26.34008</v>
      </c>
      <c r="AC27">
        <v>19.35568</v>
      </c>
      <c r="AD27">
        <v>16.776700000000002</v>
      </c>
      <c r="AE27">
        <v>49.436556000000003</v>
      </c>
      <c r="AF27">
        <v>8.8740000000000006</v>
      </c>
      <c r="AG27">
        <v>0</v>
      </c>
      <c r="AH27">
        <v>61.555</v>
      </c>
      <c r="AI27">
        <v>16.350411999999999</v>
      </c>
      <c r="AJ27">
        <v>0</v>
      </c>
      <c r="AK27">
        <v>54.313200000000002</v>
      </c>
      <c r="AL27">
        <v>2.3239999999999998</v>
      </c>
      <c r="AM27">
        <v>3.9990000000000001</v>
      </c>
      <c r="AN27">
        <v>0.59302999999999995</v>
      </c>
      <c r="AO27">
        <v>0</v>
      </c>
      <c r="AP27">
        <v>3.843</v>
      </c>
      <c r="AQ27">
        <v>46.683</v>
      </c>
      <c r="AR27">
        <v>4.4160000000000004</v>
      </c>
      <c r="AS27">
        <v>5.3807999999999998</v>
      </c>
      <c r="AT27">
        <v>15.00135</v>
      </c>
      <c r="AU27">
        <v>0</v>
      </c>
      <c r="AV27">
        <v>14.7</v>
      </c>
      <c r="AW27">
        <v>42.462600000000002</v>
      </c>
      <c r="AX27">
        <v>69.596000000000004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3002.6422199999988</v>
      </c>
    </row>
    <row r="28" spans="1:117">
      <c r="A28" t="s">
        <v>70</v>
      </c>
      <c r="B28">
        <v>0</v>
      </c>
      <c r="C28">
        <v>17.324999999999999</v>
      </c>
      <c r="D28">
        <v>0</v>
      </c>
      <c r="E28">
        <v>0</v>
      </c>
      <c r="F28">
        <v>11.946</v>
      </c>
      <c r="G28">
        <v>0</v>
      </c>
      <c r="H28">
        <v>0</v>
      </c>
      <c r="I28">
        <v>23.015999999999998</v>
      </c>
      <c r="J28">
        <v>0</v>
      </c>
      <c r="K28">
        <v>683.12912700000004</v>
      </c>
      <c r="L28">
        <v>653.15250000000003</v>
      </c>
      <c r="M28">
        <v>92</v>
      </c>
      <c r="N28">
        <v>118.125</v>
      </c>
      <c r="O28">
        <v>123.66562500000001</v>
      </c>
      <c r="P28">
        <v>123.375</v>
      </c>
      <c r="Q28">
        <v>10.911809999999999</v>
      </c>
      <c r="R28">
        <v>42.392195999999998</v>
      </c>
      <c r="S28">
        <v>26.390910000000002</v>
      </c>
      <c r="T28">
        <v>0</v>
      </c>
      <c r="U28">
        <v>418.77</v>
      </c>
      <c r="V28">
        <v>18.140333999999999</v>
      </c>
      <c r="W28">
        <v>34.799309999999998</v>
      </c>
      <c r="X28">
        <v>134.27199999999999</v>
      </c>
      <c r="Y28">
        <v>0</v>
      </c>
      <c r="Z28">
        <v>13.041600000000001</v>
      </c>
      <c r="AA28">
        <v>27.65</v>
      </c>
      <c r="AB28">
        <v>26.34008</v>
      </c>
      <c r="AC28">
        <v>20.374400000000001</v>
      </c>
      <c r="AD28">
        <v>27.408107999999999</v>
      </c>
      <c r="AE28">
        <v>49.436556000000003</v>
      </c>
      <c r="AF28">
        <v>26.622</v>
      </c>
      <c r="AG28">
        <v>0</v>
      </c>
      <c r="AH28">
        <v>85.23</v>
      </c>
      <c r="AI28">
        <v>16.350411999999999</v>
      </c>
      <c r="AJ28">
        <v>0</v>
      </c>
      <c r="AK28">
        <v>54.313200000000002</v>
      </c>
      <c r="AL28">
        <v>2.3239999999999998</v>
      </c>
      <c r="AM28">
        <v>10.536032000000001</v>
      </c>
      <c r="AN28">
        <v>0.59302999999999995</v>
      </c>
      <c r="AO28">
        <v>0</v>
      </c>
      <c r="AP28">
        <v>3.843</v>
      </c>
      <c r="AQ28">
        <v>46.683</v>
      </c>
      <c r="AR28">
        <v>4.4160000000000004</v>
      </c>
      <c r="AS28">
        <v>5.3807999999999998</v>
      </c>
      <c r="AT28">
        <v>15.00135</v>
      </c>
      <c r="AU28">
        <v>0</v>
      </c>
      <c r="AV28">
        <v>14.7</v>
      </c>
      <c r="AW28">
        <v>42.462600000000002</v>
      </c>
      <c r="AX28">
        <v>69.596000000000004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3093.7129799999998</v>
      </c>
    </row>
    <row r="29" spans="1:117">
      <c r="A29" t="s">
        <v>71</v>
      </c>
      <c r="B29">
        <v>0</v>
      </c>
      <c r="C29">
        <v>17.324999999999999</v>
      </c>
      <c r="D29">
        <v>0</v>
      </c>
      <c r="E29">
        <v>0</v>
      </c>
      <c r="F29">
        <v>11.946</v>
      </c>
      <c r="G29">
        <v>0</v>
      </c>
      <c r="H29">
        <v>0</v>
      </c>
      <c r="I29">
        <v>23.015999999999998</v>
      </c>
      <c r="J29">
        <v>0</v>
      </c>
      <c r="K29">
        <v>683.12912700000004</v>
      </c>
      <c r="L29">
        <v>653.15250000000003</v>
      </c>
      <c r="M29">
        <v>92</v>
      </c>
      <c r="N29">
        <v>118.125</v>
      </c>
      <c r="O29">
        <v>123.66562500000001</v>
      </c>
      <c r="P29">
        <v>123.375</v>
      </c>
      <c r="Q29">
        <v>10.911809999999999</v>
      </c>
      <c r="R29">
        <v>42.392195999999998</v>
      </c>
      <c r="S29">
        <v>26.390910000000002</v>
      </c>
      <c r="T29">
        <v>0</v>
      </c>
      <c r="U29">
        <v>418.77</v>
      </c>
      <c r="V29">
        <v>18.140333999999999</v>
      </c>
      <c r="W29">
        <v>34.799309999999998</v>
      </c>
      <c r="X29">
        <v>134.27199999999999</v>
      </c>
      <c r="Y29">
        <v>0</v>
      </c>
      <c r="Z29">
        <v>13.041600000000001</v>
      </c>
      <c r="AA29">
        <v>27.65</v>
      </c>
      <c r="AB29">
        <v>26.34008</v>
      </c>
      <c r="AC29">
        <v>20.374400000000001</v>
      </c>
      <c r="AD29">
        <v>27.408107999999999</v>
      </c>
      <c r="AE29">
        <v>49.436556000000003</v>
      </c>
      <c r="AF29">
        <v>26.622</v>
      </c>
      <c r="AG29">
        <v>0</v>
      </c>
      <c r="AH29">
        <v>113.64</v>
      </c>
      <c r="AI29">
        <v>16.350411999999999</v>
      </c>
      <c r="AJ29">
        <v>0</v>
      </c>
      <c r="AK29">
        <v>54.313200000000002</v>
      </c>
      <c r="AL29">
        <v>2.3239999999999998</v>
      </c>
      <c r="AM29">
        <v>10.536032000000001</v>
      </c>
      <c r="AN29">
        <v>0.59302999999999995</v>
      </c>
      <c r="AO29">
        <v>0</v>
      </c>
      <c r="AP29">
        <v>3.843</v>
      </c>
      <c r="AQ29">
        <v>46.683</v>
      </c>
      <c r="AR29">
        <v>4.4160000000000004</v>
      </c>
      <c r="AS29">
        <v>5.3807999999999998</v>
      </c>
      <c r="AT29">
        <v>15.00135</v>
      </c>
      <c r="AU29">
        <v>0</v>
      </c>
      <c r="AV29">
        <v>14.7</v>
      </c>
      <c r="AW29">
        <v>42.462600000000002</v>
      </c>
      <c r="AX29">
        <v>69.596000000000004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3122.1229799999996</v>
      </c>
    </row>
    <row r="30" spans="1:117">
      <c r="A30" t="s">
        <v>72</v>
      </c>
      <c r="B30">
        <v>0</v>
      </c>
      <c r="C30">
        <v>17.324999999999999</v>
      </c>
      <c r="D30">
        <v>0</v>
      </c>
      <c r="E30">
        <v>0</v>
      </c>
      <c r="F30">
        <v>11.946</v>
      </c>
      <c r="G30">
        <v>0</v>
      </c>
      <c r="H30">
        <v>0</v>
      </c>
      <c r="I30">
        <v>23.015999999999998</v>
      </c>
      <c r="J30">
        <v>0</v>
      </c>
      <c r="K30">
        <v>683.12912700000004</v>
      </c>
      <c r="L30">
        <v>653.15250000000003</v>
      </c>
      <c r="M30">
        <v>92</v>
      </c>
      <c r="N30">
        <v>118.125</v>
      </c>
      <c r="O30">
        <v>123.66562500000001</v>
      </c>
      <c r="P30">
        <v>123.375</v>
      </c>
      <c r="Q30">
        <v>10.911809999999999</v>
      </c>
      <c r="R30">
        <v>42.392195999999998</v>
      </c>
      <c r="S30">
        <v>26.390910000000002</v>
      </c>
      <c r="T30">
        <v>0</v>
      </c>
      <c r="U30">
        <v>418.77</v>
      </c>
      <c r="V30">
        <v>18.140333999999999</v>
      </c>
      <c r="W30">
        <v>34.799309999999998</v>
      </c>
      <c r="X30">
        <v>134.27199999999999</v>
      </c>
      <c r="Y30">
        <v>0</v>
      </c>
      <c r="Z30">
        <v>13.041600000000001</v>
      </c>
      <c r="AA30">
        <v>27.65</v>
      </c>
      <c r="AB30">
        <v>26.34008</v>
      </c>
      <c r="AC30">
        <v>20.374400000000001</v>
      </c>
      <c r="AD30">
        <v>27.408107999999999</v>
      </c>
      <c r="AE30">
        <v>49.436556000000003</v>
      </c>
      <c r="AF30">
        <v>26.622</v>
      </c>
      <c r="AG30">
        <v>0</v>
      </c>
      <c r="AH30">
        <v>137.315</v>
      </c>
      <c r="AI30">
        <v>16.350411999999999</v>
      </c>
      <c r="AJ30">
        <v>0</v>
      </c>
      <c r="AK30">
        <v>54.313200000000002</v>
      </c>
      <c r="AL30">
        <v>2.3239999999999998</v>
      </c>
      <c r="AM30">
        <v>10.536032000000001</v>
      </c>
      <c r="AN30">
        <v>0.59302999999999995</v>
      </c>
      <c r="AO30">
        <v>0</v>
      </c>
      <c r="AP30">
        <v>3.843</v>
      </c>
      <c r="AQ30">
        <v>46.683</v>
      </c>
      <c r="AR30">
        <v>4.4160000000000004</v>
      </c>
      <c r="AS30">
        <v>5.3807999999999998</v>
      </c>
      <c r="AT30">
        <v>15.00135</v>
      </c>
      <c r="AU30">
        <v>0</v>
      </c>
      <c r="AV30">
        <v>14.7</v>
      </c>
      <c r="AW30">
        <v>42.462600000000002</v>
      </c>
      <c r="AX30">
        <v>69.596000000000004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3145.7979799999998</v>
      </c>
    </row>
    <row r="31" spans="1:117">
      <c r="A31" t="s">
        <v>73</v>
      </c>
      <c r="B31">
        <v>0</v>
      </c>
      <c r="C31">
        <v>17.324999999999999</v>
      </c>
      <c r="D31">
        <v>0</v>
      </c>
      <c r="E31">
        <v>0</v>
      </c>
      <c r="F31">
        <v>11.946</v>
      </c>
      <c r="G31">
        <v>0</v>
      </c>
      <c r="H31">
        <v>0</v>
      </c>
      <c r="I31">
        <v>23.015999999999998</v>
      </c>
      <c r="J31">
        <v>0</v>
      </c>
      <c r="K31">
        <v>683.12912700000004</v>
      </c>
      <c r="L31">
        <v>653.15250000000003</v>
      </c>
      <c r="M31">
        <v>92</v>
      </c>
      <c r="N31">
        <v>118.125</v>
      </c>
      <c r="O31">
        <v>123.66562500000001</v>
      </c>
      <c r="P31">
        <v>123.375</v>
      </c>
      <c r="Q31">
        <v>10.911809999999999</v>
      </c>
      <c r="R31">
        <v>42.392195999999998</v>
      </c>
      <c r="S31">
        <v>26.390910000000002</v>
      </c>
      <c r="T31">
        <v>0</v>
      </c>
      <c r="U31">
        <v>418.77</v>
      </c>
      <c r="V31">
        <v>18.140333999999999</v>
      </c>
      <c r="W31">
        <v>34.799309999999998</v>
      </c>
      <c r="X31">
        <v>134.27199999999999</v>
      </c>
      <c r="Y31">
        <v>0</v>
      </c>
      <c r="Z31">
        <v>13.041600000000001</v>
      </c>
      <c r="AA31">
        <v>27.65</v>
      </c>
      <c r="AB31">
        <v>26.34008</v>
      </c>
      <c r="AC31">
        <v>20.374400000000001</v>
      </c>
      <c r="AD31">
        <v>27.408107999999999</v>
      </c>
      <c r="AE31">
        <v>49.436556000000003</v>
      </c>
      <c r="AF31">
        <v>26.622</v>
      </c>
      <c r="AG31">
        <v>0</v>
      </c>
      <c r="AH31">
        <v>140.34540000000001</v>
      </c>
      <c r="AI31">
        <v>16.350411999999999</v>
      </c>
      <c r="AJ31">
        <v>0</v>
      </c>
      <c r="AK31">
        <v>54.313200000000002</v>
      </c>
      <c r="AL31">
        <v>2.3239999999999998</v>
      </c>
      <c r="AM31">
        <v>10.536032000000001</v>
      </c>
      <c r="AN31">
        <v>0.59302999999999995</v>
      </c>
      <c r="AO31">
        <v>0</v>
      </c>
      <c r="AP31">
        <v>3.843</v>
      </c>
      <c r="AQ31">
        <v>46.683</v>
      </c>
      <c r="AR31">
        <v>5.52</v>
      </c>
      <c r="AS31">
        <v>5.3807999999999998</v>
      </c>
      <c r="AT31">
        <v>15.00135</v>
      </c>
      <c r="AU31">
        <v>0</v>
      </c>
      <c r="AV31">
        <v>14.7</v>
      </c>
      <c r="AW31">
        <v>42.462600000000002</v>
      </c>
      <c r="AX31">
        <v>69.596000000000004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3149.9323799999997</v>
      </c>
    </row>
    <row r="32" spans="1:117">
      <c r="A32" t="s">
        <v>74</v>
      </c>
      <c r="B32">
        <v>0</v>
      </c>
      <c r="C32">
        <v>17.324999999999999</v>
      </c>
      <c r="D32">
        <v>0</v>
      </c>
      <c r="E32">
        <v>0</v>
      </c>
      <c r="F32">
        <v>11.946</v>
      </c>
      <c r="G32">
        <v>0</v>
      </c>
      <c r="H32">
        <v>0</v>
      </c>
      <c r="I32">
        <v>23.015999999999998</v>
      </c>
      <c r="J32">
        <v>0</v>
      </c>
      <c r="K32">
        <v>683.12912700000004</v>
      </c>
      <c r="L32">
        <v>653.15250000000003</v>
      </c>
      <c r="M32">
        <v>92</v>
      </c>
      <c r="N32">
        <v>118.125</v>
      </c>
      <c r="O32">
        <v>123.66562500000001</v>
      </c>
      <c r="P32">
        <v>123.375</v>
      </c>
      <c r="Q32">
        <v>10.911809999999999</v>
      </c>
      <c r="R32">
        <v>42.392195999999998</v>
      </c>
      <c r="S32">
        <v>26.390910000000002</v>
      </c>
      <c r="T32">
        <v>0</v>
      </c>
      <c r="U32">
        <v>418.77</v>
      </c>
      <c r="V32">
        <v>18.140333999999999</v>
      </c>
      <c r="W32">
        <v>34.799309999999998</v>
      </c>
      <c r="X32">
        <v>134.27199999999999</v>
      </c>
      <c r="Y32">
        <v>0</v>
      </c>
      <c r="Z32">
        <v>13.041600000000001</v>
      </c>
      <c r="AA32">
        <v>27.65</v>
      </c>
      <c r="AB32">
        <v>26.34008</v>
      </c>
      <c r="AC32">
        <v>20.374400000000001</v>
      </c>
      <c r="AD32">
        <v>27.408107999999999</v>
      </c>
      <c r="AE32">
        <v>49.436556000000003</v>
      </c>
      <c r="AF32">
        <v>26.622</v>
      </c>
      <c r="AG32">
        <v>0</v>
      </c>
      <c r="AH32">
        <v>140.34540000000001</v>
      </c>
      <c r="AI32">
        <v>16.350411999999999</v>
      </c>
      <c r="AJ32">
        <v>0</v>
      </c>
      <c r="AK32">
        <v>54.313200000000002</v>
      </c>
      <c r="AL32">
        <v>2.3239999999999998</v>
      </c>
      <c r="AM32">
        <v>10.536032000000001</v>
      </c>
      <c r="AN32">
        <v>0.59302999999999995</v>
      </c>
      <c r="AO32">
        <v>0</v>
      </c>
      <c r="AP32">
        <v>3.843</v>
      </c>
      <c r="AQ32">
        <v>46.683</v>
      </c>
      <c r="AR32">
        <v>39.744</v>
      </c>
      <c r="AS32">
        <v>5.3807999999999998</v>
      </c>
      <c r="AT32">
        <v>15.00135</v>
      </c>
      <c r="AU32">
        <v>0</v>
      </c>
      <c r="AV32">
        <v>14.7</v>
      </c>
      <c r="AW32">
        <v>42.462600000000002</v>
      </c>
      <c r="AX32">
        <v>69.596000000000004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3184.1563799999999</v>
      </c>
    </row>
    <row r="33" spans="1:117">
      <c r="A33" t="s">
        <v>75</v>
      </c>
      <c r="B33">
        <v>0</v>
      </c>
      <c r="C33">
        <v>17.324999999999999</v>
      </c>
      <c r="D33">
        <v>0</v>
      </c>
      <c r="E33">
        <v>0</v>
      </c>
      <c r="F33">
        <v>11.946</v>
      </c>
      <c r="G33">
        <v>0</v>
      </c>
      <c r="H33">
        <v>0</v>
      </c>
      <c r="I33">
        <v>23.015999999999998</v>
      </c>
      <c r="J33">
        <v>0</v>
      </c>
      <c r="K33">
        <v>682.82912699999997</v>
      </c>
      <c r="L33">
        <v>653.15250000000003</v>
      </c>
      <c r="M33">
        <v>92</v>
      </c>
      <c r="N33">
        <v>118.125</v>
      </c>
      <c r="O33">
        <v>123.66562500000001</v>
      </c>
      <c r="P33">
        <v>123.375</v>
      </c>
      <c r="Q33">
        <v>10.911809999999999</v>
      </c>
      <c r="R33">
        <v>42.392195999999998</v>
      </c>
      <c r="S33">
        <v>26.390910000000002</v>
      </c>
      <c r="T33">
        <v>0</v>
      </c>
      <c r="U33">
        <v>418.77</v>
      </c>
      <c r="V33">
        <v>18.140333999999999</v>
      </c>
      <c r="W33">
        <v>34.799309999999998</v>
      </c>
      <c r="X33">
        <v>134.27199999999999</v>
      </c>
      <c r="Y33">
        <v>0</v>
      </c>
      <c r="Z33">
        <v>13.041600000000001</v>
      </c>
      <c r="AA33">
        <v>27.65</v>
      </c>
      <c r="AB33">
        <v>26.34008</v>
      </c>
      <c r="AC33">
        <v>20.374400000000001</v>
      </c>
      <c r="AD33">
        <v>27.408107999999999</v>
      </c>
      <c r="AE33">
        <v>49.436556000000003</v>
      </c>
      <c r="AF33">
        <v>26.622</v>
      </c>
      <c r="AG33">
        <v>0</v>
      </c>
      <c r="AH33">
        <v>118.375</v>
      </c>
      <c r="AI33">
        <v>3.819</v>
      </c>
      <c r="AJ33">
        <v>0</v>
      </c>
      <c r="AK33">
        <v>54.313200000000002</v>
      </c>
      <c r="AL33">
        <v>2.3239999999999998</v>
      </c>
      <c r="AM33">
        <v>10.536032000000001</v>
      </c>
      <c r="AN33">
        <v>0.59302999999999995</v>
      </c>
      <c r="AO33">
        <v>0</v>
      </c>
      <c r="AP33">
        <v>2.5619999999999998</v>
      </c>
      <c r="AQ33">
        <v>46.683</v>
      </c>
      <c r="AR33">
        <v>39.744</v>
      </c>
      <c r="AS33">
        <v>5.3807999999999998</v>
      </c>
      <c r="AT33">
        <v>15.00135</v>
      </c>
      <c r="AU33">
        <v>0</v>
      </c>
      <c r="AV33">
        <v>14.7</v>
      </c>
      <c r="AW33">
        <v>42.462600000000002</v>
      </c>
      <c r="AX33">
        <v>69.596000000000004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3148.0735679999998</v>
      </c>
    </row>
    <row r="34" spans="1:117">
      <c r="A34" t="s">
        <v>76</v>
      </c>
      <c r="B34">
        <v>0</v>
      </c>
      <c r="C34">
        <v>17.324999999999999</v>
      </c>
      <c r="D34">
        <v>0</v>
      </c>
      <c r="E34">
        <v>0</v>
      </c>
      <c r="F34">
        <v>11.946</v>
      </c>
      <c r="G34">
        <v>0</v>
      </c>
      <c r="H34">
        <v>0</v>
      </c>
      <c r="I34">
        <v>23.015999999999998</v>
      </c>
      <c r="J34">
        <v>0</v>
      </c>
      <c r="K34">
        <v>682.82912699999997</v>
      </c>
      <c r="L34">
        <v>653.15250000000003</v>
      </c>
      <c r="M34">
        <v>92</v>
      </c>
      <c r="N34">
        <v>118.125</v>
      </c>
      <c r="O34">
        <v>123.66562500000001</v>
      </c>
      <c r="P34">
        <v>123.375</v>
      </c>
      <c r="Q34">
        <v>10.911809999999999</v>
      </c>
      <c r="R34">
        <v>42.392195999999998</v>
      </c>
      <c r="S34">
        <v>26.390910000000002</v>
      </c>
      <c r="T34">
        <v>0</v>
      </c>
      <c r="U34">
        <v>418.77</v>
      </c>
      <c r="V34">
        <v>18.140333999999999</v>
      </c>
      <c r="W34">
        <v>34.799309999999998</v>
      </c>
      <c r="X34">
        <v>134.27199999999999</v>
      </c>
      <c r="Y34">
        <v>0</v>
      </c>
      <c r="Z34">
        <v>6.5208000000000004</v>
      </c>
      <c r="AA34">
        <v>14.04936</v>
      </c>
      <c r="AB34">
        <v>26.34008</v>
      </c>
      <c r="AC34">
        <v>19.35568</v>
      </c>
      <c r="AD34">
        <v>18.272072000000001</v>
      </c>
      <c r="AE34">
        <v>49.436556000000003</v>
      </c>
      <c r="AF34">
        <v>17.748000000000001</v>
      </c>
      <c r="AG34">
        <v>0</v>
      </c>
      <c r="AH34">
        <v>87.408100000000005</v>
      </c>
      <c r="AI34">
        <v>0</v>
      </c>
      <c r="AJ34">
        <v>0</v>
      </c>
      <c r="AK34">
        <v>54.313200000000002</v>
      </c>
      <c r="AL34">
        <v>2.3239999999999998</v>
      </c>
      <c r="AM34">
        <v>4.9321000000000002</v>
      </c>
      <c r="AN34">
        <v>0.59302999999999995</v>
      </c>
      <c r="AO34">
        <v>0</v>
      </c>
      <c r="AP34">
        <v>2.5619999999999998</v>
      </c>
      <c r="AQ34">
        <v>46.683</v>
      </c>
      <c r="AR34">
        <v>7.7279999999999998</v>
      </c>
      <c r="AS34">
        <v>5.3807999999999998</v>
      </c>
      <c r="AT34">
        <v>15.00135</v>
      </c>
      <c r="AU34">
        <v>0</v>
      </c>
      <c r="AV34">
        <v>14.7</v>
      </c>
      <c r="AW34">
        <v>42.462600000000002</v>
      </c>
      <c r="AX34">
        <v>69.596000000000004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3036.5175399999998</v>
      </c>
    </row>
    <row r="35" spans="1:117">
      <c r="A35" t="s">
        <v>77</v>
      </c>
      <c r="B35">
        <v>0</v>
      </c>
      <c r="C35">
        <v>17.324999999999999</v>
      </c>
      <c r="D35">
        <v>0</v>
      </c>
      <c r="E35">
        <v>0</v>
      </c>
      <c r="F35">
        <v>11.946</v>
      </c>
      <c r="G35">
        <v>0</v>
      </c>
      <c r="H35">
        <v>0</v>
      </c>
      <c r="I35">
        <v>23.015999999999998</v>
      </c>
      <c r="J35">
        <v>0</v>
      </c>
      <c r="K35">
        <v>682.82912699999997</v>
      </c>
      <c r="L35">
        <v>653.15250000000003</v>
      </c>
      <c r="M35">
        <v>92</v>
      </c>
      <c r="N35">
        <v>118.125</v>
      </c>
      <c r="O35">
        <v>123.66562500000001</v>
      </c>
      <c r="P35">
        <v>123.375</v>
      </c>
      <c r="Q35">
        <v>10.911809999999999</v>
      </c>
      <c r="R35">
        <v>42.392195999999998</v>
      </c>
      <c r="S35">
        <v>26.390910000000002</v>
      </c>
      <c r="T35">
        <v>0</v>
      </c>
      <c r="U35">
        <v>418.77</v>
      </c>
      <c r="V35">
        <v>18.140333999999999</v>
      </c>
      <c r="W35">
        <v>34.799309999999998</v>
      </c>
      <c r="X35">
        <v>134.27199999999999</v>
      </c>
      <c r="Y35">
        <v>0</v>
      </c>
      <c r="Z35">
        <v>0</v>
      </c>
      <c r="AA35">
        <v>8.69</v>
      </c>
      <c r="AB35">
        <v>26.34008</v>
      </c>
      <c r="AC35">
        <v>19.35568</v>
      </c>
      <c r="AD35">
        <v>7.9260000000000002</v>
      </c>
      <c r="AE35">
        <v>49.436556000000003</v>
      </c>
      <c r="AF35">
        <v>17.748000000000001</v>
      </c>
      <c r="AG35">
        <v>0</v>
      </c>
      <c r="AH35">
        <v>75.760000000000005</v>
      </c>
      <c r="AI35">
        <v>0</v>
      </c>
      <c r="AJ35">
        <v>0</v>
      </c>
      <c r="AK35">
        <v>54.313200000000002</v>
      </c>
      <c r="AL35">
        <v>2.3239999999999998</v>
      </c>
      <c r="AM35">
        <v>0</v>
      </c>
      <c r="AN35">
        <v>0.59302999999999995</v>
      </c>
      <c r="AO35">
        <v>0</v>
      </c>
      <c r="AP35">
        <v>2.5619999999999998</v>
      </c>
      <c r="AQ35">
        <v>46.683</v>
      </c>
      <c r="AR35">
        <v>6.6239999999999997</v>
      </c>
      <c r="AS35">
        <v>5.3807999999999998</v>
      </c>
      <c r="AT35">
        <v>15.00135</v>
      </c>
      <c r="AU35">
        <v>0</v>
      </c>
      <c r="AV35">
        <v>14.7</v>
      </c>
      <c r="AW35">
        <v>42.462600000000002</v>
      </c>
      <c r="AX35">
        <v>69.596000000000004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2996.6071079999997</v>
      </c>
    </row>
    <row r="36" spans="1:117">
      <c r="A36" t="s">
        <v>78</v>
      </c>
      <c r="B36">
        <v>0</v>
      </c>
      <c r="C36">
        <v>17.324999999999999</v>
      </c>
      <c r="D36">
        <v>0</v>
      </c>
      <c r="E36">
        <v>0</v>
      </c>
      <c r="F36">
        <v>11.946</v>
      </c>
      <c r="G36">
        <v>0</v>
      </c>
      <c r="H36">
        <v>0</v>
      </c>
      <c r="I36">
        <v>23.015999999999998</v>
      </c>
      <c r="J36">
        <v>0</v>
      </c>
      <c r="K36">
        <v>683.12912700000004</v>
      </c>
      <c r="L36">
        <v>653.15250000000003</v>
      </c>
      <c r="M36">
        <v>92</v>
      </c>
      <c r="N36">
        <v>118.125</v>
      </c>
      <c r="O36">
        <v>123.66562500000001</v>
      </c>
      <c r="P36">
        <v>123.375</v>
      </c>
      <c r="Q36">
        <v>10.911809999999999</v>
      </c>
      <c r="R36">
        <v>42.392195999999998</v>
      </c>
      <c r="S36">
        <v>26.390910000000002</v>
      </c>
      <c r="T36">
        <v>0</v>
      </c>
      <c r="U36">
        <v>418.77</v>
      </c>
      <c r="V36">
        <v>18.140333999999999</v>
      </c>
      <c r="W36">
        <v>34.799309999999998</v>
      </c>
      <c r="X36">
        <v>134.27199999999999</v>
      </c>
      <c r="Y36">
        <v>0</v>
      </c>
      <c r="Z36">
        <v>0</v>
      </c>
      <c r="AA36">
        <v>0</v>
      </c>
      <c r="AB36">
        <v>26.34008</v>
      </c>
      <c r="AC36">
        <v>9.6778399999999998</v>
      </c>
      <c r="AD36">
        <v>0</v>
      </c>
      <c r="AE36">
        <v>49.436556000000003</v>
      </c>
      <c r="AF36">
        <v>17.748000000000001</v>
      </c>
      <c r="AG36">
        <v>0</v>
      </c>
      <c r="AH36">
        <v>37.880000000000003</v>
      </c>
      <c r="AI36">
        <v>0</v>
      </c>
      <c r="AJ36">
        <v>0</v>
      </c>
      <c r="AK36">
        <v>54.313200000000002</v>
      </c>
      <c r="AL36">
        <v>2.3239999999999998</v>
      </c>
      <c r="AM36">
        <v>0</v>
      </c>
      <c r="AN36">
        <v>0.59302999999999995</v>
      </c>
      <c r="AO36">
        <v>0</v>
      </c>
      <c r="AP36">
        <v>2.5619999999999998</v>
      </c>
      <c r="AQ36">
        <v>46.683</v>
      </c>
      <c r="AR36">
        <v>6.6239999999999997</v>
      </c>
      <c r="AS36">
        <v>5.3807999999999998</v>
      </c>
      <c r="AT36">
        <v>15.00135</v>
      </c>
      <c r="AU36">
        <v>0</v>
      </c>
      <c r="AV36">
        <v>14.7</v>
      </c>
      <c r="AW36">
        <v>42.462600000000002</v>
      </c>
      <c r="AX36">
        <v>69.596000000000004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2932.7332679999995</v>
      </c>
    </row>
    <row r="37" spans="1:117">
      <c r="A37" t="s">
        <v>79</v>
      </c>
      <c r="B37">
        <v>0</v>
      </c>
      <c r="C37">
        <v>17.324999999999999</v>
      </c>
      <c r="D37">
        <v>0</v>
      </c>
      <c r="E37">
        <v>0</v>
      </c>
      <c r="F37">
        <v>11.946</v>
      </c>
      <c r="G37">
        <v>0</v>
      </c>
      <c r="H37">
        <v>0</v>
      </c>
      <c r="I37">
        <v>23.015999999999998</v>
      </c>
      <c r="J37">
        <v>0</v>
      </c>
      <c r="K37">
        <v>683.12912700000004</v>
      </c>
      <c r="L37">
        <v>653.15250000000003</v>
      </c>
      <c r="M37">
        <v>92</v>
      </c>
      <c r="N37">
        <v>118.125</v>
      </c>
      <c r="O37">
        <v>123.66562500000001</v>
      </c>
      <c r="P37">
        <v>123.375</v>
      </c>
      <c r="Q37">
        <v>10.911809999999999</v>
      </c>
      <c r="R37">
        <v>42.392195999999998</v>
      </c>
      <c r="S37">
        <v>26.390910000000002</v>
      </c>
      <c r="T37">
        <v>0</v>
      </c>
      <c r="U37">
        <v>418.77</v>
      </c>
      <c r="V37">
        <v>18.140333999999999</v>
      </c>
      <c r="W37">
        <v>34.799309999999998</v>
      </c>
      <c r="X37">
        <v>134.27199999999999</v>
      </c>
      <c r="Y37">
        <v>0</v>
      </c>
      <c r="Z37">
        <v>0</v>
      </c>
      <c r="AA37">
        <v>0</v>
      </c>
      <c r="AB37">
        <v>26.34008</v>
      </c>
      <c r="AC37">
        <v>9.6778399999999998</v>
      </c>
      <c r="AD37">
        <v>0</v>
      </c>
      <c r="AE37">
        <v>49.436556000000003</v>
      </c>
      <c r="AF37">
        <v>17.748000000000001</v>
      </c>
      <c r="AG37">
        <v>0</v>
      </c>
      <c r="AH37">
        <v>23.390899999999998</v>
      </c>
      <c r="AI37">
        <v>0</v>
      </c>
      <c r="AJ37">
        <v>0</v>
      </c>
      <c r="AK37">
        <v>54.313200000000002</v>
      </c>
      <c r="AL37">
        <v>2.3239999999999998</v>
      </c>
      <c r="AM37">
        <v>0</v>
      </c>
      <c r="AN37">
        <v>0.59302999999999995</v>
      </c>
      <c r="AO37">
        <v>0</v>
      </c>
      <c r="AP37">
        <v>2.5619999999999998</v>
      </c>
      <c r="AQ37">
        <v>46.683</v>
      </c>
      <c r="AR37">
        <v>6.6239999999999997</v>
      </c>
      <c r="AS37">
        <v>5.3807999999999998</v>
      </c>
      <c r="AT37">
        <v>15.00135</v>
      </c>
      <c r="AU37">
        <v>0</v>
      </c>
      <c r="AV37">
        <v>14.7</v>
      </c>
      <c r="AW37">
        <v>42.462600000000002</v>
      </c>
      <c r="AX37">
        <v>69.596000000000004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2918.2441679999993</v>
      </c>
    </row>
    <row r="38" spans="1:117">
      <c r="A38" t="s">
        <v>80</v>
      </c>
      <c r="B38">
        <v>0</v>
      </c>
      <c r="C38">
        <v>17.324999999999999</v>
      </c>
      <c r="D38">
        <v>0</v>
      </c>
      <c r="E38">
        <v>0</v>
      </c>
      <c r="F38">
        <v>11.946</v>
      </c>
      <c r="G38">
        <v>0</v>
      </c>
      <c r="H38">
        <v>0</v>
      </c>
      <c r="I38">
        <v>23.015999999999998</v>
      </c>
      <c r="J38">
        <v>0</v>
      </c>
      <c r="K38">
        <v>683.12912700000004</v>
      </c>
      <c r="L38">
        <v>653.15250000000003</v>
      </c>
      <c r="M38">
        <v>92</v>
      </c>
      <c r="N38">
        <v>118.125</v>
      </c>
      <c r="O38">
        <v>123.66562500000001</v>
      </c>
      <c r="P38">
        <v>123.375</v>
      </c>
      <c r="Q38">
        <v>10.911809999999999</v>
      </c>
      <c r="R38">
        <v>42.392195999999998</v>
      </c>
      <c r="S38">
        <v>26.390910000000002</v>
      </c>
      <c r="T38">
        <v>0</v>
      </c>
      <c r="U38">
        <v>418.77</v>
      </c>
      <c r="V38">
        <v>18.140333999999999</v>
      </c>
      <c r="W38">
        <v>34.799309999999998</v>
      </c>
      <c r="X38">
        <v>134.27199999999999</v>
      </c>
      <c r="Y38">
        <v>0</v>
      </c>
      <c r="Z38">
        <v>0</v>
      </c>
      <c r="AA38">
        <v>0</v>
      </c>
      <c r="AB38">
        <v>13.17004</v>
      </c>
      <c r="AC38">
        <v>9.6778399999999998</v>
      </c>
      <c r="AD38">
        <v>0</v>
      </c>
      <c r="AE38">
        <v>32.957704</v>
      </c>
      <c r="AF38">
        <v>17.748000000000001</v>
      </c>
      <c r="AG38">
        <v>0</v>
      </c>
      <c r="AH38">
        <v>19.2241</v>
      </c>
      <c r="AI38">
        <v>0</v>
      </c>
      <c r="AJ38">
        <v>0</v>
      </c>
      <c r="AK38">
        <v>54.313200000000002</v>
      </c>
      <c r="AL38">
        <v>2.3239999999999998</v>
      </c>
      <c r="AM38">
        <v>0</v>
      </c>
      <c r="AN38">
        <v>0.59302999999999995</v>
      </c>
      <c r="AO38">
        <v>0</v>
      </c>
      <c r="AP38">
        <v>2.5619999999999998</v>
      </c>
      <c r="AQ38">
        <v>46.683</v>
      </c>
      <c r="AR38">
        <v>7.7279999999999998</v>
      </c>
      <c r="AS38">
        <v>5.3807999999999998</v>
      </c>
      <c r="AT38">
        <v>15.00135</v>
      </c>
      <c r="AU38">
        <v>0</v>
      </c>
      <c r="AV38">
        <v>14.7</v>
      </c>
      <c r="AW38">
        <v>42.462600000000002</v>
      </c>
      <c r="AX38">
        <v>69.596000000000004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2885.5324759999994</v>
      </c>
    </row>
    <row r="39" spans="1:117">
      <c r="A39" t="s">
        <v>81</v>
      </c>
      <c r="B39">
        <v>0</v>
      </c>
      <c r="C39">
        <v>17.324999999999999</v>
      </c>
      <c r="D39">
        <v>0</v>
      </c>
      <c r="E39">
        <v>0</v>
      </c>
      <c r="F39">
        <v>11.946</v>
      </c>
      <c r="G39">
        <v>0</v>
      </c>
      <c r="H39">
        <v>0</v>
      </c>
      <c r="I39">
        <v>23.015999999999998</v>
      </c>
      <c r="J39">
        <v>0</v>
      </c>
      <c r="K39">
        <v>683.12912700000004</v>
      </c>
      <c r="L39">
        <v>653.15250000000003</v>
      </c>
      <c r="M39">
        <v>92</v>
      </c>
      <c r="N39">
        <v>118.125</v>
      </c>
      <c r="O39">
        <v>123.66562500000001</v>
      </c>
      <c r="P39">
        <v>123.375</v>
      </c>
      <c r="Q39">
        <v>10.911809999999999</v>
      </c>
      <c r="R39">
        <v>42.392195999999998</v>
      </c>
      <c r="S39">
        <v>26.390910000000002</v>
      </c>
      <c r="T39">
        <v>0</v>
      </c>
      <c r="U39">
        <v>418.77</v>
      </c>
      <c r="V39">
        <v>18.140333999999999</v>
      </c>
      <c r="W39">
        <v>34.799309999999998</v>
      </c>
      <c r="X39">
        <v>134.27199999999999</v>
      </c>
      <c r="Y39">
        <v>0</v>
      </c>
      <c r="Z39">
        <v>0</v>
      </c>
      <c r="AA39">
        <v>0</v>
      </c>
      <c r="AB39">
        <v>13.17004</v>
      </c>
      <c r="AC39">
        <v>9.6778399999999998</v>
      </c>
      <c r="AD39">
        <v>0</v>
      </c>
      <c r="AE39">
        <v>32.957704</v>
      </c>
      <c r="AF39">
        <v>17.748000000000001</v>
      </c>
      <c r="AG39">
        <v>0</v>
      </c>
      <c r="AH39">
        <v>0</v>
      </c>
      <c r="AI39">
        <v>0</v>
      </c>
      <c r="AJ39">
        <v>0</v>
      </c>
      <c r="AK39">
        <v>54.313200000000002</v>
      </c>
      <c r="AL39">
        <v>2.3239999999999998</v>
      </c>
      <c r="AM39">
        <v>0</v>
      </c>
      <c r="AN39">
        <v>0.59302999999999995</v>
      </c>
      <c r="AO39">
        <v>0</v>
      </c>
      <c r="AP39">
        <v>2.5619999999999998</v>
      </c>
      <c r="AQ39">
        <v>46.683</v>
      </c>
      <c r="AR39">
        <v>39.744</v>
      </c>
      <c r="AS39">
        <v>24.75168</v>
      </c>
      <c r="AT39">
        <v>15.00135</v>
      </c>
      <c r="AU39">
        <v>0</v>
      </c>
      <c r="AV39">
        <v>14.7</v>
      </c>
      <c r="AW39">
        <v>42.462600000000002</v>
      </c>
      <c r="AX39">
        <v>69.596000000000004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2917.6952559999995</v>
      </c>
    </row>
    <row r="40" spans="1:117">
      <c r="A40" t="s">
        <v>82</v>
      </c>
      <c r="B40">
        <v>0</v>
      </c>
      <c r="C40">
        <v>17.324999999999999</v>
      </c>
      <c r="D40">
        <v>0</v>
      </c>
      <c r="E40">
        <v>0</v>
      </c>
      <c r="F40">
        <v>11.946</v>
      </c>
      <c r="G40">
        <v>0</v>
      </c>
      <c r="H40">
        <v>0</v>
      </c>
      <c r="I40">
        <v>23.015999999999998</v>
      </c>
      <c r="J40">
        <v>0</v>
      </c>
      <c r="K40">
        <v>683.12912700000004</v>
      </c>
      <c r="L40">
        <v>653.15250000000003</v>
      </c>
      <c r="M40">
        <v>92</v>
      </c>
      <c r="N40">
        <v>118.125</v>
      </c>
      <c r="O40">
        <v>123.66562500000001</v>
      </c>
      <c r="P40">
        <v>123.375</v>
      </c>
      <c r="Q40">
        <v>10.911809999999999</v>
      </c>
      <c r="R40">
        <v>42.392195999999998</v>
      </c>
      <c r="S40">
        <v>26.390910000000002</v>
      </c>
      <c r="T40">
        <v>0</v>
      </c>
      <c r="U40">
        <v>418.77</v>
      </c>
      <c r="V40">
        <v>18.140333999999999</v>
      </c>
      <c r="W40">
        <v>34.799309999999998</v>
      </c>
      <c r="X40">
        <v>134.27199999999999</v>
      </c>
      <c r="Y40">
        <v>0</v>
      </c>
      <c r="Z40">
        <v>0</v>
      </c>
      <c r="AA40">
        <v>0</v>
      </c>
      <c r="AB40">
        <v>13.17004</v>
      </c>
      <c r="AC40">
        <v>9.6778399999999998</v>
      </c>
      <c r="AD40">
        <v>0</v>
      </c>
      <c r="AE40">
        <v>32.957704</v>
      </c>
      <c r="AF40">
        <v>17.748000000000001</v>
      </c>
      <c r="AG40">
        <v>0</v>
      </c>
      <c r="AH40">
        <v>0</v>
      </c>
      <c r="AI40">
        <v>0</v>
      </c>
      <c r="AJ40">
        <v>0</v>
      </c>
      <c r="AK40">
        <v>54.313200000000002</v>
      </c>
      <c r="AL40">
        <v>2.3239999999999998</v>
      </c>
      <c r="AM40">
        <v>0</v>
      </c>
      <c r="AN40">
        <v>0.59302999999999995</v>
      </c>
      <c r="AO40">
        <v>0</v>
      </c>
      <c r="AP40">
        <v>2.5619999999999998</v>
      </c>
      <c r="AQ40">
        <v>46.683</v>
      </c>
      <c r="AR40">
        <v>39.744</v>
      </c>
      <c r="AS40">
        <v>24.75168</v>
      </c>
      <c r="AT40">
        <v>15.00135</v>
      </c>
      <c r="AU40">
        <v>0</v>
      </c>
      <c r="AV40">
        <v>14.7</v>
      </c>
      <c r="AW40">
        <v>42.462600000000002</v>
      </c>
      <c r="AX40">
        <v>69.596000000000004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2917.6952559999995</v>
      </c>
    </row>
    <row r="41" spans="1:117">
      <c r="A41" t="s">
        <v>83</v>
      </c>
      <c r="B41">
        <v>0</v>
      </c>
      <c r="C41">
        <v>17.324999999999999</v>
      </c>
      <c r="D41">
        <v>0</v>
      </c>
      <c r="E41">
        <v>0</v>
      </c>
      <c r="F41">
        <v>11.946</v>
      </c>
      <c r="G41">
        <v>0</v>
      </c>
      <c r="H41">
        <v>0</v>
      </c>
      <c r="I41">
        <v>23.015999999999998</v>
      </c>
      <c r="J41">
        <v>0</v>
      </c>
      <c r="K41">
        <v>683.12912700000004</v>
      </c>
      <c r="L41">
        <v>653.15250000000003</v>
      </c>
      <c r="M41">
        <v>92</v>
      </c>
      <c r="N41">
        <v>118.125</v>
      </c>
      <c r="O41">
        <v>123.66562500000001</v>
      </c>
      <c r="P41">
        <v>123.375</v>
      </c>
      <c r="Q41">
        <v>10.911809999999999</v>
      </c>
      <c r="R41">
        <v>42.392195999999998</v>
      </c>
      <c r="S41">
        <v>26.390910000000002</v>
      </c>
      <c r="T41">
        <v>0</v>
      </c>
      <c r="U41">
        <v>418.77</v>
      </c>
      <c r="V41">
        <v>18.140333999999999</v>
      </c>
      <c r="W41">
        <v>34.799309999999998</v>
      </c>
      <c r="X41">
        <v>134.27199999999999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16.478852</v>
      </c>
      <c r="AF41">
        <v>17.748000000000001</v>
      </c>
      <c r="AG41">
        <v>0</v>
      </c>
      <c r="AH41">
        <v>0</v>
      </c>
      <c r="AI41">
        <v>0</v>
      </c>
      <c r="AJ41">
        <v>0</v>
      </c>
      <c r="AK41">
        <v>54.313200000000002</v>
      </c>
      <c r="AL41">
        <v>2.3239999999999998</v>
      </c>
      <c r="AM41">
        <v>0</v>
      </c>
      <c r="AN41">
        <v>0.59302999999999995</v>
      </c>
      <c r="AO41">
        <v>0</v>
      </c>
      <c r="AP41">
        <v>2.5619999999999998</v>
      </c>
      <c r="AQ41">
        <v>46.683</v>
      </c>
      <c r="AR41">
        <v>7.7279999999999998</v>
      </c>
      <c r="AS41">
        <v>24.75168</v>
      </c>
      <c r="AT41">
        <v>15.00135</v>
      </c>
      <c r="AU41">
        <v>0</v>
      </c>
      <c r="AV41">
        <v>14.7</v>
      </c>
      <c r="AW41">
        <v>42.353999999999999</v>
      </c>
      <c r="AX41">
        <v>69.596000000000004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2846.2439239999999</v>
      </c>
    </row>
    <row r="42" spans="1:117">
      <c r="A42" t="s">
        <v>84</v>
      </c>
      <c r="B42">
        <v>0</v>
      </c>
      <c r="C42">
        <v>17.324999999999999</v>
      </c>
      <c r="D42">
        <v>0</v>
      </c>
      <c r="E42">
        <v>0</v>
      </c>
      <c r="F42">
        <v>11.946</v>
      </c>
      <c r="G42">
        <v>0</v>
      </c>
      <c r="H42">
        <v>0</v>
      </c>
      <c r="I42">
        <v>23.015999999999998</v>
      </c>
      <c r="J42">
        <v>0</v>
      </c>
      <c r="K42">
        <v>683.12912700000004</v>
      </c>
      <c r="L42">
        <v>653.15250000000003</v>
      </c>
      <c r="M42">
        <v>92</v>
      </c>
      <c r="N42">
        <v>118.125</v>
      </c>
      <c r="O42">
        <v>123.66562500000001</v>
      </c>
      <c r="P42">
        <v>123.375</v>
      </c>
      <c r="Q42">
        <v>10.911809999999999</v>
      </c>
      <c r="R42">
        <v>42.392195999999998</v>
      </c>
      <c r="S42">
        <v>26.390910000000002</v>
      </c>
      <c r="T42">
        <v>0</v>
      </c>
      <c r="U42">
        <v>418.77</v>
      </c>
      <c r="V42">
        <v>18.140333999999999</v>
      </c>
      <c r="W42">
        <v>34.799309999999998</v>
      </c>
      <c r="X42">
        <v>134.27199999999999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16.478852</v>
      </c>
      <c r="AF42">
        <v>17.748000000000001</v>
      </c>
      <c r="AG42">
        <v>0</v>
      </c>
      <c r="AH42">
        <v>0</v>
      </c>
      <c r="AI42">
        <v>0</v>
      </c>
      <c r="AJ42">
        <v>0</v>
      </c>
      <c r="AK42">
        <v>54.313200000000002</v>
      </c>
      <c r="AL42">
        <v>12.782</v>
      </c>
      <c r="AM42">
        <v>0</v>
      </c>
      <c r="AN42">
        <v>0.59302999999999995</v>
      </c>
      <c r="AO42">
        <v>0</v>
      </c>
      <c r="AP42">
        <v>2.5619999999999998</v>
      </c>
      <c r="AQ42">
        <v>31.122</v>
      </c>
      <c r="AR42">
        <v>6.6239999999999997</v>
      </c>
      <c r="AS42">
        <v>24.75168</v>
      </c>
      <c r="AT42">
        <v>15.00135</v>
      </c>
      <c r="AU42">
        <v>0</v>
      </c>
      <c r="AV42">
        <v>14.7</v>
      </c>
      <c r="AW42">
        <v>42.353999999999999</v>
      </c>
      <c r="AX42">
        <v>69.596000000000004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2840.0369239999995</v>
      </c>
    </row>
    <row r="43" spans="1:117">
      <c r="A43" t="s">
        <v>85</v>
      </c>
      <c r="B43">
        <v>0</v>
      </c>
      <c r="C43">
        <v>17.324999999999999</v>
      </c>
      <c r="D43">
        <v>0</v>
      </c>
      <c r="E43">
        <v>0</v>
      </c>
      <c r="F43">
        <v>11.946</v>
      </c>
      <c r="G43">
        <v>0</v>
      </c>
      <c r="H43">
        <v>0</v>
      </c>
      <c r="I43">
        <v>23.015999999999998</v>
      </c>
      <c r="J43">
        <v>0</v>
      </c>
      <c r="K43">
        <v>683.12912700000004</v>
      </c>
      <c r="L43">
        <v>653.15250000000003</v>
      </c>
      <c r="M43">
        <v>92</v>
      </c>
      <c r="N43">
        <v>118.125</v>
      </c>
      <c r="O43">
        <v>123.66562500000001</v>
      </c>
      <c r="P43">
        <v>123.375</v>
      </c>
      <c r="Q43">
        <v>10.911809999999999</v>
      </c>
      <c r="R43">
        <v>42.392195999999998</v>
      </c>
      <c r="S43">
        <v>26.390910000000002</v>
      </c>
      <c r="T43">
        <v>0</v>
      </c>
      <c r="U43">
        <v>418.77</v>
      </c>
      <c r="V43">
        <v>18.140333999999999</v>
      </c>
      <c r="W43">
        <v>34.799309999999998</v>
      </c>
      <c r="X43">
        <v>134.27199999999999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16.478852</v>
      </c>
      <c r="AF43">
        <v>17.748000000000001</v>
      </c>
      <c r="AG43">
        <v>0</v>
      </c>
      <c r="AH43">
        <v>0</v>
      </c>
      <c r="AI43">
        <v>0</v>
      </c>
      <c r="AJ43">
        <v>0</v>
      </c>
      <c r="AK43">
        <v>54.313200000000002</v>
      </c>
      <c r="AL43">
        <v>70.882000000000005</v>
      </c>
      <c r="AM43">
        <v>0</v>
      </c>
      <c r="AN43">
        <v>0.59302999999999995</v>
      </c>
      <c r="AO43">
        <v>0</v>
      </c>
      <c r="AP43">
        <v>2.5619999999999998</v>
      </c>
      <c r="AQ43">
        <v>15.561</v>
      </c>
      <c r="AR43">
        <v>6.6239999999999997</v>
      </c>
      <c r="AS43">
        <v>24.75168</v>
      </c>
      <c r="AT43">
        <v>15.00135</v>
      </c>
      <c r="AU43">
        <v>0</v>
      </c>
      <c r="AV43">
        <v>14.7</v>
      </c>
      <c r="AW43">
        <v>42.028199999999998</v>
      </c>
      <c r="AX43">
        <v>69.596000000000004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2882.2501240000001</v>
      </c>
    </row>
    <row r="44" spans="1:117">
      <c r="A44" t="s">
        <v>86</v>
      </c>
      <c r="B44">
        <v>0</v>
      </c>
      <c r="C44">
        <v>17.324999999999999</v>
      </c>
      <c r="D44">
        <v>0</v>
      </c>
      <c r="E44">
        <v>0</v>
      </c>
      <c r="F44">
        <v>11.946</v>
      </c>
      <c r="G44">
        <v>0</v>
      </c>
      <c r="H44">
        <v>0</v>
      </c>
      <c r="I44">
        <v>23.015999999999998</v>
      </c>
      <c r="J44">
        <v>0</v>
      </c>
      <c r="K44">
        <v>683.12912700000004</v>
      </c>
      <c r="L44">
        <v>653.15250000000003</v>
      </c>
      <c r="M44">
        <v>92</v>
      </c>
      <c r="N44">
        <v>118.125</v>
      </c>
      <c r="O44">
        <v>123.66562500000001</v>
      </c>
      <c r="P44">
        <v>123.375</v>
      </c>
      <c r="Q44">
        <v>10.911809999999999</v>
      </c>
      <c r="R44">
        <v>42.392195999999998</v>
      </c>
      <c r="S44">
        <v>26.390910000000002</v>
      </c>
      <c r="T44">
        <v>0</v>
      </c>
      <c r="U44">
        <v>418.77</v>
      </c>
      <c r="V44">
        <v>18.140333999999999</v>
      </c>
      <c r="W44">
        <v>34.799309999999998</v>
      </c>
      <c r="X44">
        <v>134.27199999999999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16.478852</v>
      </c>
      <c r="AF44">
        <v>17.748000000000001</v>
      </c>
      <c r="AG44">
        <v>0</v>
      </c>
      <c r="AH44">
        <v>0</v>
      </c>
      <c r="AI44">
        <v>0</v>
      </c>
      <c r="AJ44">
        <v>0</v>
      </c>
      <c r="AK44">
        <v>54.313200000000002</v>
      </c>
      <c r="AL44">
        <v>70.882000000000005</v>
      </c>
      <c r="AM44">
        <v>0</v>
      </c>
      <c r="AN44">
        <v>0.59302999999999995</v>
      </c>
      <c r="AO44">
        <v>0</v>
      </c>
      <c r="AP44">
        <v>2.5619999999999998</v>
      </c>
      <c r="AQ44">
        <v>15.561</v>
      </c>
      <c r="AR44">
        <v>6.6239999999999997</v>
      </c>
      <c r="AS44">
        <v>24.75168</v>
      </c>
      <c r="AT44">
        <v>15.00135</v>
      </c>
      <c r="AU44">
        <v>0</v>
      </c>
      <c r="AV44">
        <v>14.7</v>
      </c>
      <c r="AW44">
        <v>42.028199999999998</v>
      </c>
      <c r="AX44">
        <v>69.596000000000004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2882.2501240000001</v>
      </c>
    </row>
    <row r="45" spans="1:117">
      <c r="A45" t="s">
        <v>87</v>
      </c>
      <c r="B45">
        <v>0</v>
      </c>
      <c r="C45">
        <v>17.324999999999999</v>
      </c>
      <c r="D45">
        <v>0</v>
      </c>
      <c r="E45">
        <v>0</v>
      </c>
      <c r="F45">
        <v>11.946</v>
      </c>
      <c r="G45">
        <v>0</v>
      </c>
      <c r="H45">
        <v>0</v>
      </c>
      <c r="I45">
        <v>23.015999999999998</v>
      </c>
      <c r="J45">
        <v>0</v>
      </c>
      <c r="K45">
        <v>683.12912700000004</v>
      </c>
      <c r="L45">
        <v>653.15250000000003</v>
      </c>
      <c r="M45">
        <v>92</v>
      </c>
      <c r="N45">
        <v>118.125</v>
      </c>
      <c r="O45">
        <v>123.66562500000001</v>
      </c>
      <c r="P45">
        <v>123.375</v>
      </c>
      <c r="Q45">
        <v>10.911809999999999</v>
      </c>
      <c r="R45">
        <v>42.392195999999998</v>
      </c>
      <c r="S45">
        <v>26.390910000000002</v>
      </c>
      <c r="T45">
        <v>0</v>
      </c>
      <c r="U45">
        <v>418.77</v>
      </c>
      <c r="V45">
        <v>18.140333999999999</v>
      </c>
      <c r="W45">
        <v>34.799309999999998</v>
      </c>
      <c r="X45">
        <v>134.27199999999999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17.748000000000001</v>
      </c>
      <c r="AG45">
        <v>0</v>
      </c>
      <c r="AH45">
        <v>0</v>
      </c>
      <c r="AI45">
        <v>0</v>
      </c>
      <c r="AJ45">
        <v>0</v>
      </c>
      <c r="AK45">
        <v>54.313200000000002</v>
      </c>
      <c r="AL45">
        <v>70.882000000000005</v>
      </c>
      <c r="AM45">
        <v>0</v>
      </c>
      <c r="AN45">
        <v>0.59302999999999995</v>
      </c>
      <c r="AO45">
        <v>0</v>
      </c>
      <c r="AP45">
        <v>2.5619999999999998</v>
      </c>
      <c r="AQ45">
        <v>7.56</v>
      </c>
      <c r="AR45">
        <v>6.6239999999999997</v>
      </c>
      <c r="AS45">
        <v>9.4163999999999994</v>
      </c>
      <c r="AT45">
        <v>15.00135</v>
      </c>
      <c r="AU45">
        <v>0</v>
      </c>
      <c r="AV45">
        <v>14.7</v>
      </c>
      <c r="AW45">
        <v>42.028199999999998</v>
      </c>
      <c r="AX45">
        <v>69.596000000000004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2842.434992</v>
      </c>
    </row>
    <row r="46" spans="1:117">
      <c r="A46" t="s">
        <v>88</v>
      </c>
      <c r="B46">
        <v>0</v>
      </c>
      <c r="C46">
        <v>17.324999999999999</v>
      </c>
      <c r="D46">
        <v>0</v>
      </c>
      <c r="E46">
        <v>0</v>
      </c>
      <c r="F46">
        <v>11.946</v>
      </c>
      <c r="G46">
        <v>0</v>
      </c>
      <c r="H46">
        <v>0</v>
      </c>
      <c r="I46">
        <v>23.015999999999998</v>
      </c>
      <c r="J46">
        <v>0</v>
      </c>
      <c r="K46">
        <v>683.12912700000004</v>
      </c>
      <c r="L46">
        <v>653.15250000000003</v>
      </c>
      <c r="M46">
        <v>92</v>
      </c>
      <c r="N46">
        <v>118.125</v>
      </c>
      <c r="O46">
        <v>123.66562500000001</v>
      </c>
      <c r="P46">
        <v>123.375</v>
      </c>
      <c r="Q46">
        <v>10.911809999999999</v>
      </c>
      <c r="R46">
        <v>42.392195999999998</v>
      </c>
      <c r="S46">
        <v>26.390910000000002</v>
      </c>
      <c r="T46">
        <v>0</v>
      </c>
      <c r="U46">
        <v>418.77</v>
      </c>
      <c r="V46">
        <v>18.140333999999999</v>
      </c>
      <c r="W46">
        <v>34.799309999999998</v>
      </c>
      <c r="X46">
        <v>134.27199999999999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17.748000000000001</v>
      </c>
      <c r="AG46">
        <v>0</v>
      </c>
      <c r="AH46">
        <v>0</v>
      </c>
      <c r="AI46">
        <v>0</v>
      </c>
      <c r="AJ46">
        <v>0</v>
      </c>
      <c r="AK46">
        <v>54.313200000000002</v>
      </c>
      <c r="AL46">
        <v>70.882000000000005</v>
      </c>
      <c r="AM46">
        <v>0</v>
      </c>
      <c r="AN46">
        <v>0.59302999999999995</v>
      </c>
      <c r="AO46">
        <v>0</v>
      </c>
      <c r="AP46">
        <v>2.5619999999999998</v>
      </c>
      <c r="AQ46">
        <v>0</v>
      </c>
      <c r="AR46">
        <v>6.6239999999999997</v>
      </c>
      <c r="AS46">
        <v>6.726</v>
      </c>
      <c r="AT46">
        <v>15.00135</v>
      </c>
      <c r="AU46">
        <v>0</v>
      </c>
      <c r="AV46">
        <v>14.7</v>
      </c>
      <c r="AW46">
        <v>42.028199999999998</v>
      </c>
      <c r="AX46">
        <v>69.596000000000004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2832.1845920000001</v>
      </c>
    </row>
    <row r="47" spans="1:117">
      <c r="A47" t="s">
        <v>89</v>
      </c>
      <c r="B47">
        <v>0</v>
      </c>
      <c r="C47">
        <v>16.8</v>
      </c>
      <c r="D47">
        <v>0</v>
      </c>
      <c r="E47">
        <v>0</v>
      </c>
      <c r="F47">
        <v>11.946</v>
      </c>
      <c r="G47">
        <v>0</v>
      </c>
      <c r="H47">
        <v>0</v>
      </c>
      <c r="I47">
        <v>23.015999999999998</v>
      </c>
      <c r="J47">
        <v>0</v>
      </c>
      <c r="K47">
        <v>683.12912700000004</v>
      </c>
      <c r="L47">
        <v>653.15250000000003</v>
      </c>
      <c r="M47">
        <v>92</v>
      </c>
      <c r="N47">
        <v>118.125</v>
      </c>
      <c r="O47">
        <v>123.66562500000001</v>
      </c>
      <c r="P47">
        <v>123.375</v>
      </c>
      <c r="Q47">
        <v>10.911809999999999</v>
      </c>
      <c r="R47">
        <v>42.392195999999998</v>
      </c>
      <c r="S47">
        <v>26.390910000000002</v>
      </c>
      <c r="T47">
        <v>0</v>
      </c>
      <c r="U47">
        <v>418.77</v>
      </c>
      <c r="V47">
        <v>18.140333999999999</v>
      </c>
      <c r="W47">
        <v>34.799309999999998</v>
      </c>
      <c r="X47">
        <v>134.27199999999999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17.748000000000001</v>
      </c>
      <c r="AG47">
        <v>0</v>
      </c>
      <c r="AH47">
        <v>0</v>
      </c>
      <c r="AI47">
        <v>0</v>
      </c>
      <c r="AJ47">
        <v>0</v>
      </c>
      <c r="AK47">
        <v>54.313200000000002</v>
      </c>
      <c r="AL47">
        <v>12.782</v>
      </c>
      <c r="AM47">
        <v>0</v>
      </c>
      <c r="AN47">
        <v>0.59302999999999995</v>
      </c>
      <c r="AO47">
        <v>0</v>
      </c>
      <c r="AP47">
        <v>3.843</v>
      </c>
      <c r="AQ47">
        <v>0</v>
      </c>
      <c r="AR47">
        <v>6.6239999999999997</v>
      </c>
      <c r="AS47">
        <v>6.726</v>
      </c>
      <c r="AT47">
        <v>15.00135</v>
      </c>
      <c r="AU47">
        <v>0</v>
      </c>
      <c r="AV47">
        <v>14.7</v>
      </c>
      <c r="AW47">
        <v>42.028199999999998</v>
      </c>
      <c r="AX47">
        <v>69.596000000000004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2774.8405920000005</v>
      </c>
    </row>
    <row r="48" spans="1:117">
      <c r="A48" t="s">
        <v>90</v>
      </c>
      <c r="B48">
        <v>0</v>
      </c>
      <c r="C48">
        <v>16.8</v>
      </c>
      <c r="D48">
        <v>0</v>
      </c>
      <c r="E48">
        <v>0</v>
      </c>
      <c r="F48">
        <v>11.946</v>
      </c>
      <c r="G48">
        <v>0</v>
      </c>
      <c r="H48">
        <v>0</v>
      </c>
      <c r="I48">
        <v>23.015999999999998</v>
      </c>
      <c r="J48">
        <v>0</v>
      </c>
      <c r="K48">
        <v>683.12912700000004</v>
      </c>
      <c r="L48">
        <v>653.15250000000003</v>
      </c>
      <c r="M48">
        <v>92</v>
      </c>
      <c r="N48">
        <v>118.125</v>
      </c>
      <c r="O48">
        <v>123.66562500000001</v>
      </c>
      <c r="P48">
        <v>123.375</v>
      </c>
      <c r="Q48">
        <v>10.911809999999999</v>
      </c>
      <c r="R48">
        <v>42.392195999999998</v>
      </c>
      <c r="S48">
        <v>26.390910000000002</v>
      </c>
      <c r="T48">
        <v>0</v>
      </c>
      <c r="U48">
        <v>418.77</v>
      </c>
      <c r="V48">
        <v>18.140333999999999</v>
      </c>
      <c r="W48">
        <v>34.799309999999998</v>
      </c>
      <c r="X48">
        <v>134.27199999999999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17.748000000000001</v>
      </c>
      <c r="AG48">
        <v>0</v>
      </c>
      <c r="AH48">
        <v>0</v>
      </c>
      <c r="AI48">
        <v>0</v>
      </c>
      <c r="AJ48">
        <v>0</v>
      </c>
      <c r="AK48">
        <v>54.313200000000002</v>
      </c>
      <c r="AL48">
        <v>2.3239999999999998</v>
      </c>
      <c r="AM48">
        <v>0</v>
      </c>
      <c r="AN48">
        <v>0.59302999999999995</v>
      </c>
      <c r="AO48">
        <v>0</v>
      </c>
      <c r="AP48">
        <v>3.843</v>
      </c>
      <c r="AQ48">
        <v>0</v>
      </c>
      <c r="AR48">
        <v>6.6239999999999997</v>
      </c>
      <c r="AS48">
        <v>6.726</v>
      </c>
      <c r="AT48">
        <v>15.00135</v>
      </c>
      <c r="AU48">
        <v>0</v>
      </c>
      <c r="AV48">
        <v>14.7</v>
      </c>
      <c r="AW48">
        <v>42.028199999999998</v>
      </c>
      <c r="AX48">
        <v>69.596000000000004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2764.3825920000004</v>
      </c>
    </row>
    <row r="49" spans="1:117">
      <c r="A49" t="s">
        <v>91</v>
      </c>
      <c r="B49">
        <v>0</v>
      </c>
      <c r="C49">
        <v>16.8</v>
      </c>
      <c r="D49">
        <v>0</v>
      </c>
      <c r="E49">
        <v>0</v>
      </c>
      <c r="F49">
        <v>11.946</v>
      </c>
      <c r="G49">
        <v>0</v>
      </c>
      <c r="H49">
        <v>0</v>
      </c>
      <c r="I49">
        <v>23.015999999999998</v>
      </c>
      <c r="J49">
        <v>0</v>
      </c>
      <c r="K49">
        <v>683.12912700000004</v>
      </c>
      <c r="L49">
        <v>653.15250000000003</v>
      </c>
      <c r="M49">
        <v>92</v>
      </c>
      <c r="N49">
        <v>118.125</v>
      </c>
      <c r="O49">
        <v>123.66562500000001</v>
      </c>
      <c r="P49">
        <v>123.375</v>
      </c>
      <c r="Q49">
        <v>10.911809999999999</v>
      </c>
      <c r="R49">
        <v>42.392195999999998</v>
      </c>
      <c r="S49">
        <v>26.390910000000002</v>
      </c>
      <c r="T49">
        <v>0</v>
      </c>
      <c r="U49">
        <v>418.77</v>
      </c>
      <c r="V49">
        <v>18.140333999999999</v>
      </c>
      <c r="W49">
        <v>34.799309999999998</v>
      </c>
      <c r="X49">
        <v>134.27199999999999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17.748000000000001</v>
      </c>
      <c r="AG49">
        <v>0</v>
      </c>
      <c r="AH49">
        <v>0</v>
      </c>
      <c r="AI49">
        <v>0</v>
      </c>
      <c r="AJ49">
        <v>0</v>
      </c>
      <c r="AK49">
        <v>54.313200000000002</v>
      </c>
      <c r="AL49">
        <v>2.3239999999999998</v>
      </c>
      <c r="AM49">
        <v>0</v>
      </c>
      <c r="AN49">
        <v>0.59302999999999995</v>
      </c>
      <c r="AO49">
        <v>0</v>
      </c>
      <c r="AP49">
        <v>1.9215</v>
      </c>
      <c r="AQ49">
        <v>0</v>
      </c>
      <c r="AR49">
        <v>39.744</v>
      </c>
      <c r="AS49">
        <v>6.726</v>
      </c>
      <c r="AT49">
        <v>15.00135</v>
      </c>
      <c r="AU49">
        <v>0</v>
      </c>
      <c r="AV49">
        <v>14.7</v>
      </c>
      <c r="AW49">
        <v>42.028199999999998</v>
      </c>
      <c r="AX49">
        <v>69.596000000000004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2795.5810920000008</v>
      </c>
    </row>
    <row r="50" spans="1:117">
      <c r="A50" t="s">
        <v>92</v>
      </c>
      <c r="B50">
        <v>0</v>
      </c>
      <c r="C50">
        <v>16.8</v>
      </c>
      <c r="D50">
        <v>0</v>
      </c>
      <c r="E50">
        <v>0</v>
      </c>
      <c r="F50">
        <v>11.946</v>
      </c>
      <c r="G50">
        <v>0</v>
      </c>
      <c r="H50">
        <v>0</v>
      </c>
      <c r="I50">
        <v>23.015999999999998</v>
      </c>
      <c r="J50">
        <v>0</v>
      </c>
      <c r="K50">
        <v>683.12912700000004</v>
      </c>
      <c r="L50">
        <v>653.15250000000003</v>
      </c>
      <c r="M50">
        <v>92</v>
      </c>
      <c r="N50">
        <v>118.125</v>
      </c>
      <c r="O50">
        <v>123.66562500000001</v>
      </c>
      <c r="P50">
        <v>123.375</v>
      </c>
      <c r="Q50">
        <v>10.911809999999999</v>
      </c>
      <c r="R50">
        <v>42.392195999999998</v>
      </c>
      <c r="S50">
        <v>26.390910000000002</v>
      </c>
      <c r="T50">
        <v>0</v>
      </c>
      <c r="U50">
        <v>418.77</v>
      </c>
      <c r="V50">
        <v>18.140333999999999</v>
      </c>
      <c r="W50">
        <v>34.799309999999998</v>
      </c>
      <c r="X50">
        <v>134.27199999999999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17.748000000000001</v>
      </c>
      <c r="AG50">
        <v>0</v>
      </c>
      <c r="AH50">
        <v>0</v>
      </c>
      <c r="AI50">
        <v>0</v>
      </c>
      <c r="AJ50">
        <v>0</v>
      </c>
      <c r="AK50">
        <v>54.313200000000002</v>
      </c>
      <c r="AL50">
        <v>2.3239999999999998</v>
      </c>
      <c r="AM50">
        <v>0</v>
      </c>
      <c r="AN50">
        <v>0.59302999999999995</v>
      </c>
      <c r="AO50">
        <v>0</v>
      </c>
      <c r="AP50">
        <v>1.9215</v>
      </c>
      <c r="AQ50">
        <v>0</v>
      </c>
      <c r="AR50">
        <v>39.744</v>
      </c>
      <c r="AS50">
        <v>6.726</v>
      </c>
      <c r="AT50">
        <v>15.00135</v>
      </c>
      <c r="AU50">
        <v>0</v>
      </c>
      <c r="AV50">
        <v>14.7</v>
      </c>
      <c r="AW50">
        <v>42.028199999999998</v>
      </c>
      <c r="AX50">
        <v>69.596000000000004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2795.5810920000008</v>
      </c>
    </row>
    <row r="51" spans="1:117">
      <c r="A51" t="s">
        <v>93</v>
      </c>
      <c r="B51">
        <v>0</v>
      </c>
      <c r="C51">
        <v>16.8</v>
      </c>
      <c r="D51">
        <v>0</v>
      </c>
      <c r="E51">
        <v>0</v>
      </c>
      <c r="F51">
        <v>11.946</v>
      </c>
      <c r="G51">
        <v>0</v>
      </c>
      <c r="H51">
        <v>0</v>
      </c>
      <c r="I51">
        <v>23.015999999999998</v>
      </c>
      <c r="J51">
        <v>0</v>
      </c>
      <c r="K51">
        <v>683.12912700000004</v>
      </c>
      <c r="L51">
        <v>653.15250000000003</v>
      </c>
      <c r="M51">
        <v>92</v>
      </c>
      <c r="N51">
        <v>118.125</v>
      </c>
      <c r="O51">
        <v>123.66562500000001</v>
      </c>
      <c r="P51">
        <v>123.375</v>
      </c>
      <c r="Q51">
        <v>10.911809999999999</v>
      </c>
      <c r="R51">
        <v>42.392195999999998</v>
      </c>
      <c r="S51">
        <v>26.390910000000002</v>
      </c>
      <c r="T51">
        <v>0</v>
      </c>
      <c r="U51">
        <v>418.77</v>
      </c>
      <c r="V51">
        <v>18.140333999999999</v>
      </c>
      <c r="W51">
        <v>34.799309999999998</v>
      </c>
      <c r="X51">
        <v>134.27199999999999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17.748000000000001</v>
      </c>
      <c r="AG51">
        <v>0</v>
      </c>
      <c r="AH51">
        <v>0</v>
      </c>
      <c r="AI51">
        <v>0</v>
      </c>
      <c r="AJ51">
        <v>0</v>
      </c>
      <c r="AK51">
        <v>54.313200000000002</v>
      </c>
      <c r="AL51">
        <v>2.3239999999999998</v>
      </c>
      <c r="AM51">
        <v>0</v>
      </c>
      <c r="AN51">
        <v>0.59302999999999995</v>
      </c>
      <c r="AO51">
        <v>0</v>
      </c>
      <c r="AP51">
        <v>1.9215</v>
      </c>
      <c r="AQ51">
        <v>0</v>
      </c>
      <c r="AR51">
        <v>8.8320000000000007</v>
      </c>
      <c r="AS51">
        <v>6.726</v>
      </c>
      <c r="AT51">
        <v>15.00135</v>
      </c>
      <c r="AU51">
        <v>0</v>
      </c>
      <c r="AV51">
        <v>14.7</v>
      </c>
      <c r="AW51">
        <v>42.028199999999998</v>
      </c>
      <c r="AX51">
        <v>69.596000000000004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2764.6690920000005</v>
      </c>
    </row>
    <row r="52" spans="1:117">
      <c r="A52" t="s">
        <v>94</v>
      </c>
      <c r="B52">
        <v>0</v>
      </c>
      <c r="C52">
        <v>16.8</v>
      </c>
      <c r="D52">
        <v>0</v>
      </c>
      <c r="E52">
        <v>0</v>
      </c>
      <c r="F52">
        <v>11.946</v>
      </c>
      <c r="G52">
        <v>0</v>
      </c>
      <c r="H52">
        <v>0</v>
      </c>
      <c r="I52">
        <v>23.015999999999998</v>
      </c>
      <c r="J52">
        <v>0</v>
      </c>
      <c r="K52">
        <v>683.12912700000004</v>
      </c>
      <c r="L52">
        <v>653.15250000000003</v>
      </c>
      <c r="M52">
        <v>92</v>
      </c>
      <c r="N52">
        <v>118.125</v>
      </c>
      <c r="O52">
        <v>123.66562500000001</v>
      </c>
      <c r="P52">
        <v>123.375</v>
      </c>
      <c r="Q52">
        <v>10.911809999999999</v>
      </c>
      <c r="R52">
        <v>42.392195999999998</v>
      </c>
      <c r="S52">
        <v>26.390910000000002</v>
      </c>
      <c r="T52">
        <v>0</v>
      </c>
      <c r="U52">
        <v>418.77</v>
      </c>
      <c r="V52">
        <v>18.140333999999999</v>
      </c>
      <c r="W52">
        <v>34.799309999999998</v>
      </c>
      <c r="X52">
        <v>134.27199999999999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17.748000000000001</v>
      </c>
      <c r="AG52">
        <v>0</v>
      </c>
      <c r="AH52">
        <v>0</v>
      </c>
      <c r="AI52">
        <v>0</v>
      </c>
      <c r="AJ52">
        <v>0</v>
      </c>
      <c r="AK52">
        <v>54.313200000000002</v>
      </c>
      <c r="AL52">
        <v>2.3239999999999998</v>
      </c>
      <c r="AM52">
        <v>0</v>
      </c>
      <c r="AN52">
        <v>0.59302999999999995</v>
      </c>
      <c r="AO52">
        <v>0</v>
      </c>
      <c r="AP52">
        <v>1.9215</v>
      </c>
      <c r="AQ52">
        <v>0</v>
      </c>
      <c r="AR52">
        <v>6.6239999999999997</v>
      </c>
      <c r="AS52">
        <v>6.726</v>
      </c>
      <c r="AT52">
        <v>15.00135</v>
      </c>
      <c r="AU52">
        <v>0</v>
      </c>
      <c r="AV52">
        <v>14.7</v>
      </c>
      <c r="AW52">
        <v>42.028199999999998</v>
      </c>
      <c r="AX52">
        <v>69.596000000000004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2762.4610920000005</v>
      </c>
    </row>
    <row r="53" spans="1:117">
      <c r="A53" t="s">
        <v>95</v>
      </c>
      <c r="B53">
        <v>0</v>
      </c>
      <c r="C53">
        <v>16.8</v>
      </c>
      <c r="D53">
        <v>0</v>
      </c>
      <c r="E53">
        <v>0</v>
      </c>
      <c r="F53">
        <v>11.946</v>
      </c>
      <c r="G53">
        <v>0</v>
      </c>
      <c r="H53">
        <v>0</v>
      </c>
      <c r="I53">
        <v>23.015999999999998</v>
      </c>
      <c r="J53">
        <v>0</v>
      </c>
      <c r="K53">
        <v>683.12912700000004</v>
      </c>
      <c r="L53">
        <v>653.15250000000003</v>
      </c>
      <c r="M53">
        <v>92</v>
      </c>
      <c r="N53">
        <v>118.125</v>
      </c>
      <c r="O53">
        <v>123.66562500000001</v>
      </c>
      <c r="P53">
        <v>123.375</v>
      </c>
      <c r="Q53">
        <v>10.911809999999999</v>
      </c>
      <c r="R53">
        <v>42.392195999999998</v>
      </c>
      <c r="S53">
        <v>26.390910000000002</v>
      </c>
      <c r="T53">
        <v>0</v>
      </c>
      <c r="U53">
        <v>418.77</v>
      </c>
      <c r="V53">
        <v>18.140333999999999</v>
      </c>
      <c r="W53">
        <v>34.799309999999998</v>
      </c>
      <c r="X53">
        <v>134.27199999999999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17.748000000000001</v>
      </c>
      <c r="AG53">
        <v>0</v>
      </c>
      <c r="AH53">
        <v>0</v>
      </c>
      <c r="AI53">
        <v>0</v>
      </c>
      <c r="AJ53">
        <v>0</v>
      </c>
      <c r="AK53">
        <v>54.313200000000002</v>
      </c>
      <c r="AL53">
        <v>2.3239999999999998</v>
      </c>
      <c r="AM53">
        <v>0</v>
      </c>
      <c r="AN53">
        <v>0.59302999999999995</v>
      </c>
      <c r="AO53">
        <v>0</v>
      </c>
      <c r="AP53">
        <v>1.9215</v>
      </c>
      <c r="AQ53">
        <v>0</v>
      </c>
      <c r="AR53">
        <v>6.6239999999999997</v>
      </c>
      <c r="AS53">
        <v>6.726</v>
      </c>
      <c r="AT53">
        <v>15.00135</v>
      </c>
      <c r="AU53">
        <v>0</v>
      </c>
      <c r="AV53">
        <v>14.7</v>
      </c>
      <c r="AW53">
        <v>42.028199999999998</v>
      </c>
      <c r="AX53">
        <v>69.596000000000004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2762.4610920000005</v>
      </c>
    </row>
    <row r="54" spans="1:117">
      <c r="A54" t="s">
        <v>96</v>
      </c>
      <c r="B54">
        <v>0</v>
      </c>
      <c r="C54">
        <v>16.8</v>
      </c>
      <c r="D54">
        <v>0</v>
      </c>
      <c r="E54">
        <v>0</v>
      </c>
      <c r="F54">
        <v>11.946</v>
      </c>
      <c r="G54">
        <v>0</v>
      </c>
      <c r="H54">
        <v>0</v>
      </c>
      <c r="I54">
        <v>23.015999999999998</v>
      </c>
      <c r="J54">
        <v>0</v>
      </c>
      <c r="K54">
        <v>683.12912700000004</v>
      </c>
      <c r="L54">
        <v>653.15250000000003</v>
      </c>
      <c r="M54">
        <v>92</v>
      </c>
      <c r="N54">
        <v>118.125</v>
      </c>
      <c r="O54">
        <v>123.66562500000001</v>
      </c>
      <c r="P54">
        <v>123.375</v>
      </c>
      <c r="Q54">
        <v>10.911809999999999</v>
      </c>
      <c r="R54">
        <v>42.392195999999998</v>
      </c>
      <c r="S54">
        <v>26.390910000000002</v>
      </c>
      <c r="T54">
        <v>0</v>
      </c>
      <c r="U54">
        <v>418.77</v>
      </c>
      <c r="V54">
        <v>18.140333999999999</v>
      </c>
      <c r="W54">
        <v>34.799309999999998</v>
      </c>
      <c r="X54">
        <v>134.27199999999999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17.748000000000001</v>
      </c>
      <c r="AG54">
        <v>0</v>
      </c>
      <c r="AH54">
        <v>0</v>
      </c>
      <c r="AI54">
        <v>0</v>
      </c>
      <c r="AJ54">
        <v>0</v>
      </c>
      <c r="AK54">
        <v>54.313200000000002</v>
      </c>
      <c r="AL54">
        <v>2.3239999999999998</v>
      </c>
      <c r="AM54">
        <v>0</v>
      </c>
      <c r="AN54">
        <v>0.59302999999999995</v>
      </c>
      <c r="AO54">
        <v>0</v>
      </c>
      <c r="AP54">
        <v>1.9215</v>
      </c>
      <c r="AQ54">
        <v>0</v>
      </c>
      <c r="AR54">
        <v>6.6239999999999997</v>
      </c>
      <c r="AS54">
        <v>6.726</v>
      </c>
      <c r="AT54">
        <v>15.00135</v>
      </c>
      <c r="AU54">
        <v>0</v>
      </c>
      <c r="AV54">
        <v>14.7</v>
      </c>
      <c r="AW54">
        <v>42.028199999999998</v>
      </c>
      <c r="AX54">
        <v>69.596000000000004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2762.4610920000005</v>
      </c>
    </row>
    <row r="55" spans="1:117">
      <c r="A55" t="s">
        <v>97</v>
      </c>
      <c r="B55">
        <v>0</v>
      </c>
      <c r="C55">
        <v>16.8</v>
      </c>
      <c r="D55">
        <v>0</v>
      </c>
      <c r="E55">
        <v>0</v>
      </c>
      <c r="F55">
        <v>11.946</v>
      </c>
      <c r="G55">
        <v>0</v>
      </c>
      <c r="H55">
        <v>0</v>
      </c>
      <c r="I55">
        <v>23.015999999999998</v>
      </c>
      <c r="J55">
        <v>0</v>
      </c>
      <c r="K55">
        <v>683.12912700000004</v>
      </c>
      <c r="L55">
        <v>653.15250000000003</v>
      </c>
      <c r="M55">
        <v>92</v>
      </c>
      <c r="N55">
        <v>118.125</v>
      </c>
      <c r="O55">
        <v>123.66562500000001</v>
      </c>
      <c r="P55">
        <v>123.375</v>
      </c>
      <c r="Q55">
        <v>10.911809999999999</v>
      </c>
      <c r="R55">
        <v>42.392195999999998</v>
      </c>
      <c r="S55">
        <v>26.390910000000002</v>
      </c>
      <c r="T55">
        <v>0</v>
      </c>
      <c r="U55">
        <v>418.77</v>
      </c>
      <c r="V55">
        <v>18.140333999999999</v>
      </c>
      <c r="W55">
        <v>34.799309999999998</v>
      </c>
      <c r="X55">
        <v>134.27199999999999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17.748000000000001</v>
      </c>
      <c r="AG55">
        <v>0</v>
      </c>
      <c r="AH55">
        <v>0</v>
      </c>
      <c r="AI55">
        <v>0</v>
      </c>
      <c r="AJ55">
        <v>0</v>
      </c>
      <c r="AK55">
        <v>54.313200000000002</v>
      </c>
      <c r="AL55">
        <v>2.3239999999999998</v>
      </c>
      <c r="AM55">
        <v>0</v>
      </c>
      <c r="AN55">
        <v>0.59302999999999995</v>
      </c>
      <c r="AO55">
        <v>0</v>
      </c>
      <c r="AP55">
        <v>1.9215</v>
      </c>
      <c r="AQ55">
        <v>0</v>
      </c>
      <c r="AR55">
        <v>6.6239999999999997</v>
      </c>
      <c r="AS55">
        <v>6.726</v>
      </c>
      <c r="AT55">
        <v>15.00135</v>
      </c>
      <c r="AU55">
        <v>0</v>
      </c>
      <c r="AV55">
        <v>14.7</v>
      </c>
      <c r="AW55">
        <v>42.028199999999998</v>
      </c>
      <c r="AX55">
        <v>69.596000000000004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2762.4610920000005</v>
      </c>
    </row>
    <row r="56" spans="1:117">
      <c r="A56" t="s">
        <v>98</v>
      </c>
      <c r="B56">
        <v>0</v>
      </c>
      <c r="C56">
        <v>16.8</v>
      </c>
      <c r="D56">
        <v>0</v>
      </c>
      <c r="E56">
        <v>0</v>
      </c>
      <c r="F56">
        <v>11.946</v>
      </c>
      <c r="G56">
        <v>0</v>
      </c>
      <c r="H56">
        <v>0</v>
      </c>
      <c r="I56">
        <v>23.015999999999998</v>
      </c>
      <c r="J56">
        <v>0</v>
      </c>
      <c r="K56">
        <v>683.12912700000004</v>
      </c>
      <c r="L56">
        <v>653.15250000000003</v>
      </c>
      <c r="M56">
        <v>92</v>
      </c>
      <c r="N56">
        <v>118.125</v>
      </c>
      <c r="O56">
        <v>123.66562500000001</v>
      </c>
      <c r="P56">
        <v>123.375</v>
      </c>
      <c r="Q56">
        <v>10.911809999999999</v>
      </c>
      <c r="R56">
        <v>42.392195999999998</v>
      </c>
      <c r="S56">
        <v>26.390910000000002</v>
      </c>
      <c r="T56">
        <v>0</v>
      </c>
      <c r="U56">
        <v>418.77</v>
      </c>
      <c r="V56">
        <v>18.140333999999999</v>
      </c>
      <c r="W56">
        <v>34.799309999999998</v>
      </c>
      <c r="X56">
        <v>134.27199999999999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17.748000000000001</v>
      </c>
      <c r="AG56">
        <v>0</v>
      </c>
      <c r="AH56">
        <v>0</v>
      </c>
      <c r="AI56">
        <v>0</v>
      </c>
      <c r="AJ56">
        <v>0</v>
      </c>
      <c r="AK56">
        <v>54.313200000000002</v>
      </c>
      <c r="AL56">
        <v>2.3239999999999998</v>
      </c>
      <c r="AM56">
        <v>0</v>
      </c>
      <c r="AN56">
        <v>0.59302999999999995</v>
      </c>
      <c r="AO56">
        <v>0</v>
      </c>
      <c r="AP56">
        <v>1.9215</v>
      </c>
      <c r="AQ56">
        <v>0</v>
      </c>
      <c r="AR56">
        <v>6.6239999999999997</v>
      </c>
      <c r="AS56">
        <v>6.726</v>
      </c>
      <c r="AT56">
        <v>15.00135</v>
      </c>
      <c r="AU56">
        <v>0</v>
      </c>
      <c r="AV56">
        <v>14.7</v>
      </c>
      <c r="AW56">
        <v>42.028199999999998</v>
      </c>
      <c r="AX56">
        <v>69.596000000000004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2762.4610920000005</v>
      </c>
    </row>
    <row r="57" spans="1:117">
      <c r="A57" t="s">
        <v>99</v>
      </c>
      <c r="B57">
        <v>0</v>
      </c>
      <c r="C57">
        <v>16.8</v>
      </c>
      <c r="D57">
        <v>0</v>
      </c>
      <c r="E57">
        <v>0</v>
      </c>
      <c r="F57">
        <v>11.946</v>
      </c>
      <c r="G57">
        <v>0</v>
      </c>
      <c r="H57">
        <v>0</v>
      </c>
      <c r="I57">
        <v>23.015999999999998</v>
      </c>
      <c r="J57">
        <v>0</v>
      </c>
      <c r="K57">
        <v>683.12912700000004</v>
      </c>
      <c r="L57">
        <v>653.15250000000003</v>
      </c>
      <c r="M57">
        <v>92</v>
      </c>
      <c r="N57">
        <v>118.125</v>
      </c>
      <c r="O57">
        <v>123.66562500000001</v>
      </c>
      <c r="P57">
        <v>123.375</v>
      </c>
      <c r="Q57">
        <v>10.911809999999999</v>
      </c>
      <c r="R57">
        <v>42.392195999999998</v>
      </c>
      <c r="S57">
        <v>26.390910000000002</v>
      </c>
      <c r="T57">
        <v>0</v>
      </c>
      <c r="U57">
        <v>418.77</v>
      </c>
      <c r="V57">
        <v>18.140333999999999</v>
      </c>
      <c r="W57">
        <v>34.799309999999998</v>
      </c>
      <c r="X57">
        <v>134.27199999999999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17.748000000000001</v>
      </c>
      <c r="AG57">
        <v>0</v>
      </c>
      <c r="AH57">
        <v>0</v>
      </c>
      <c r="AI57">
        <v>0</v>
      </c>
      <c r="AJ57">
        <v>0</v>
      </c>
      <c r="AK57">
        <v>54.313200000000002</v>
      </c>
      <c r="AL57">
        <v>1.3944000000000001</v>
      </c>
      <c r="AM57">
        <v>0</v>
      </c>
      <c r="AN57">
        <v>0.59302999999999995</v>
      </c>
      <c r="AO57">
        <v>0</v>
      </c>
      <c r="AP57">
        <v>1.9215</v>
      </c>
      <c r="AQ57">
        <v>0</v>
      </c>
      <c r="AR57">
        <v>6.6239999999999997</v>
      </c>
      <c r="AS57">
        <v>6.726</v>
      </c>
      <c r="AT57">
        <v>15.00135</v>
      </c>
      <c r="AU57">
        <v>0</v>
      </c>
      <c r="AV57">
        <v>14.7</v>
      </c>
      <c r="AW57">
        <v>42.028199999999998</v>
      </c>
      <c r="AX57">
        <v>69.596000000000004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2761.5314920000005</v>
      </c>
    </row>
    <row r="58" spans="1:117">
      <c r="A58" t="s">
        <v>100</v>
      </c>
      <c r="B58">
        <v>0</v>
      </c>
      <c r="C58">
        <v>16.8</v>
      </c>
      <c r="D58">
        <v>0</v>
      </c>
      <c r="E58">
        <v>0</v>
      </c>
      <c r="F58">
        <v>11.946</v>
      </c>
      <c r="G58">
        <v>0</v>
      </c>
      <c r="H58">
        <v>0</v>
      </c>
      <c r="I58">
        <v>23.015999999999998</v>
      </c>
      <c r="J58">
        <v>0</v>
      </c>
      <c r="K58">
        <v>683.12912700000004</v>
      </c>
      <c r="L58">
        <v>653.15250000000003</v>
      </c>
      <c r="M58">
        <v>92</v>
      </c>
      <c r="N58">
        <v>118.125</v>
      </c>
      <c r="O58">
        <v>123.66562500000001</v>
      </c>
      <c r="P58">
        <v>123.375</v>
      </c>
      <c r="Q58">
        <v>10.911809999999999</v>
      </c>
      <c r="R58">
        <v>42.392195999999998</v>
      </c>
      <c r="S58">
        <v>26.390910000000002</v>
      </c>
      <c r="T58">
        <v>0</v>
      </c>
      <c r="U58">
        <v>418.77</v>
      </c>
      <c r="V58">
        <v>18.140333999999999</v>
      </c>
      <c r="W58">
        <v>34.799309999999998</v>
      </c>
      <c r="X58">
        <v>134.27199999999999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17.748000000000001</v>
      </c>
      <c r="AG58">
        <v>0</v>
      </c>
      <c r="AH58">
        <v>0</v>
      </c>
      <c r="AI58">
        <v>0</v>
      </c>
      <c r="AJ58">
        <v>0</v>
      </c>
      <c r="AK58">
        <v>54.313200000000002</v>
      </c>
      <c r="AL58">
        <v>1.3944000000000001</v>
      </c>
      <c r="AM58">
        <v>0</v>
      </c>
      <c r="AN58">
        <v>0.59302999999999995</v>
      </c>
      <c r="AO58">
        <v>0</v>
      </c>
      <c r="AP58">
        <v>1.9215</v>
      </c>
      <c r="AQ58">
        <v>0</v>
      </c>
      <c r="AR58">
        <v>6.6239999999999997</v>
      </c>
      <c r="AS58">
        <v>6.726</v>
      </c>
      <c r="AT58">
        <v>15.00135</v>
      </c>
      <c r="AU58">
        <v>0</v>
      </c>
      <c r="AV58">
        <v>14.7</v>
      </c>
      <c r="AW58">
        <v>42.028199999999998</v>
      </c>
      <c r="AX58">
        <v>69.596000000000004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2761.5314920000005</v>
      </c>
    </row>
    <row r="59" spans="1:117">
      <c r="A59" t="s">
        <v>101</v>
      </c>
      <c r="B59">
        <v>0</v>
      </c>
      <c r="C59">
        <v>16.8</v>
      </c>
      <c r="D59">
        <v>0</v>
      </c>
      <c r="E59">
        <v>0</v>
      </c>
      <c r="F59">
        <v>11.946</v>
      </c>
      <c r="G59">
        <v>0</v>
      </c>
      <c r="H59">
        <v>0</v>
      </c>
      <c r="I59">
        <v>23.015999999999998</v>
      </c>
      <c r="J59">
        <v>0</v>
      </c>
      <c r="K59">
        <v>683.12912700000004</v>
      </c>
      <c r="L59">
        <v>653.15250000000003</v>
      </c>
      <c r="M59">
        <v>92</v>
      </c>
      <c r="N59">
        <v>118.125</v>
      </c>
      <c r="O59">
        <v>123.66562500000001</v>
      </c>
      <c r="P59">
        <v>123.375</v>
      </c>
      <c r="Q59">
        <v>10.911809999999999</v>
      </c>
      <c r="R59">
        <v>42.392195999999998</v>
      </c>
      <c r="S59">
        <v>26.390910000000002</v>
      </c>
      <c r="T59">
        <v>0</v>
      </c>
      <c r="U59">
        <v>418.77</v>
      </c>
      <c r="V59">
        <v>18.140333999999999</v>
      </c>
      <c r="W59">
        <v>34.799309999999998</v>
      </c>
      <c r="X59">
        <v>134.27199999999999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8.8740000000000006</v>
      </c>
      <c r="AG59">
        <v>0</v>
      </c>
      <c r="AH59">
        <v>0</v>
      </c>
      <c r="AI59">
        <v>0</v>
      </c>
      <c r="AJ59">
        <v>0</v>
      </c>
      <c r="AK59">
        <v>54.313200000000002</v>
      </c>
      <c r="AL59">
        <v>1.3944000000000001</v>
      </c>
      <c r="AM59">
        <v>0</v>
      </c>
      <c r="AN59">
        <v>0.59302999999999995</v>
      </c>
      <c r="AO59">
        <v>0</v>
      </c>
      <c r="AP59">
        <v>3.843</v>
      </c>
      <c r="AQ59">
        <v>0</v>
      </c>
      <c r="AR59">
        <v>4.4160000000000004</v>
      </c>
      <c r="AS59">
        <v>6.726</v>
      </c>
      <c r="AT59">
        <v>15.00135</v>
      </c>
      <c r="AU59">
        <v>0</v>
      </c>
      <c r="AV59">
        <v>14.7</v>
      </c>
      <c r="AW59">
        <v>42.028199999999998</v>
      </c>
      <c r="AX59">
        <v>69.596000000000004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2752.3709920000006</v>
      </c>
    </row>
    <row r="60" spans="1:117">
      <c r="A60" t="s">
        <v>102</v>
      </c>
      <c r="B60">
        <v>0</v>
      </c>
      <c r="C60">
        <v>16.8</v>
      </c>
      <c r="D60">
        <v>0</v>
      </c>
      <c r="E60">
        <v>0</v>
      </c>
      <c r="F60">
        <v>11.946</v>
      </c>
      <c r="G60">
        <v>0</v>
      </c>
      <c r="H60">
        <v>0</v>
      </c>
      <c r="I60">
        <v>23.015999999999998</v>
      </c>
      <c r="J60">
        <v>0</v>
      </c>
      <c r="K60">
        <v>683.12912700000004</v>
      </c>
      <c r="L60">
        <v>653.15250000000003</v>
      </c>
      <c r="M60">
        <v>92</v>
      </c>
      <c r="N60">
        <v>118.125</v>
      </c>
      <c r="O60">
        <v>123.66562500000001</v>
      </c>
      <c r="P60">
        <v>123.375</v>
      </c>
      <c r="Q60">
        <v>10.911809999999999</v>
      </c>
      <c r="R60">
        <v>42.392195999999998</v>
      </c>
      <c r="S60">
        <v>26.390910000000002</v>
      </c>
      <c r="T60">
        <v>0</v>
      </c>
      <c r="U60">
        <v>418.77</v>
      </c>
      <c r="V60">
        <v>18.140333999999999</v>
      </c>
      <c r="W60">
        <v>34.799309999999998</v>
      </c>
      <c r="X60">
        <v>134.27199999999999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8.8740000000000006</v>
      </c>
      <c r="AG60">
        <v>0</v>
      </c>
      <c r="AH60">
        <v>0</v>
      </c>
      <c r="AI60">
        <v>0</v>
      </c>
      <c r="AJ60">
        <v>0</v>
      </c>
      <c r="AK60">
        <v>54.313200000000002</v>
      </c>
      <c r="AL60">
        <v>1.3944000000000001</v>
      </c>
      <c r="AM60">
        <v>0</v>
      </c>
      <c r="AN60">
        <v>0.59302999999999995</v>
      </c>
      <c r="AO60">
        <v>0</v>
      </c>
      <c r="AP60">
        <v>3.843</v>
      </c>
      <c r="AQ60">
        <v>0</v>
      </c>
      <c r="AR60">
        <v>4.4160000000000004</v>
      </c>
      <c r="AS60">
        <v>6.726</v>
      </c>
      <c r="AT60">
        <v>15.00135</v>
      </c>
      <c r="AU60">
        <v>0</v>
      </c>
      <c r="AV60">
        <v>14.7</v>
      </c>
      <c r="AW60">
        <v>42.028199999999998</v>
      </c>
      <c r="AX60">
        <v>69.596000000000004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2752.3709920000006</v>
      </c>
    </row>
    <row r="61" spans="1:117">
      <c r="A61" t="s">
        <v>103</v>
      </c>
      <c r="B61">
        <v>0</v>
      </c>
      <c r="C61">
        <v>16.8</v>
      </c>
      <c r="D61">
        <v>0</v>
      </c>
      <c r="E61">
        <v>0</v>
      </c>
      <c r="F61">
        <v>11.946</v>
      </c>
      <c r="G61">
        <v>0</v>
      </c>
      <c r="H61">
        <v>0</v>
      </c>
      <c r="I61">
        <v>23.015999999999998</v>
      </c>
      <c r="J61">
        <v>0</v>
      </c>
      <c r="K61">
        <v>683.12912700000004</v>
      </c>
      <c r="L61">
        <v>653.15250000000003</v>
      </c>
      <c r="M61">
        <v>92</v>
      </c>
      <c r="N61">
        <v>118.125</v>
      </c>
      <c r="O61">
        <v>123.66562500000001</v>
      </c>
      <c r="P61">
        <v>123.375</v>
      </c>
      <c r="Q61">
        <v>10.911809999999999</v>
      </c>
      <c r="R61">
        <v>42.392195999999998</v>
      </c>
      <c r="S61">
        <v>26.390910000000002</v>
      </c>
      <c r="T61">
        <v>0</v>
      </c>
      <c r="U61">
        <v>418.77</v>
      </c>
      <c r="V61">
        <v>18.140333999999999</v>
      </c>
      <c r="W61">
        <v>34.799309999999998</v>
      </c>
      <c r="X61">
        <v>134.27199999999999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8.8740000000000006</v>
      </c>
      <c r="AG61">
        <v>0</v>
      </c>
      <c r="AH61">
        <v>0</v>
      </c>
      <c r="AI61">
        <v>0</v>
      </c>
      <c r="AJ61">
        <v>0</v>
      </c>
      <c r="AK61">
        <v>54.313200000000002</v>
      </c>
      <c r="AL61">
        <v>1.3944000000000001</v>
      </c>
      <c r="AM61">
        <v>0</v>
      </c>
      <c r="AN61">
        <v>0.59302999999999995</v>
      </c>
      <c r="AO61">
        <v>0</v>
      </c>
      <c r="AP61">
        <v>3.843</v>
      </c>
      <c r="AQ61">
        <v>0</v>
      </c>
      <c r="AR61">
        <v>4.4160000000000004</v>
      </c>
      <c r="AS61">
        <v>6.726</v>
      </c>
      <c r="AT61">
        <v>15.00135</v>
      </c>
      <c r="AU61">
        <v>0</v>
      </c>
      <c r="AV61">
        <v>14.7</v>
      </c>
      <c r="AW61">
        <v>42.028199999999998</v>
      </c>
      <c r="AX61">
        <v>69.596000000000004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2752.3709920000006</v>
      </c>
    </row>
    <row r="62" spans="1:117">
      <c r="A62" t="s">
        <v>104</v>
      </c>
      <c r="B62">
        <v>0</v>
      </c>
      <c r="C62">
        <v>16.8</v>
      </c>
      <c r="D62">
        <v>0</v>
      </c>
      <c r="E62">
        <v>0</v>
      </c>
      <c r="F62">
        <v>11.946</v>
      </c>
      <c r="G62">
        <v>0</v>
      </c>
      <c r="H62">
        <v>0</v>
      </c>
      <c r="I62">
        <v>23.015999999999998</v>
      </c>
      <c r="J62">
        <v>0</v>
      </c>
      <c r="K62">
        <v>683.12912700000004</v>
      </c>
      <c r="L62">
        <v>653.15250000000003</v>
      </c>
      <c r="M62">
        <v>92</v>
      </c>
      <c r="N62">
        <v>118.125</v>
      </c>
      <c r="O62">
        <v>123.66562500000001</v>
      </c>
      <c r="P62">
        <v>123.375</v>
      </c>
      <c r="Q62">
        <v>10.911809999999999</v>
      </c>
      <c r="R62">
        <v>42.392195999999998</v>
      </c>
      <c r="S62">
        <v>26.390910000000002</v>
      </c>
      <c r="T62">
        <v>0</v>
      </c>
      <c r="U62">
        <v>418.77</v>
      </c>
      <c r="V62">
        <v>18.140333999999999</v>
      </c>
      <c r="W62">
        <v>34.799309999999998</v>
      </c>
      <c r="X62">
        <v>134.27199999999999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8.8740000000000006</v>
      </c>
      <c r="AG62">
        <v>0</v>
      </c>
      <c r="AH62">
        <v>0</v>
      </c>
      <c r="AI62">
        <v>0</v>
      </c>
      <c r="AJ62">
        <v>0</v>
      </c>
      <c r="AK62">
        <v>54.313200000000002</v>
      </c>
      <c r="AL62">
        <v>1.3944000000000001</v>
      </c>
      <c r="AM62">
        <v>0</v>
      </c>
      <c r="AN62">
        <v>0.59302999999999995</v>
      </c>
      <c r="AO62">
        <v>0</v>
      </c>
      <c r="AP62">
        <v>3.843</v>
      </c>
      <c r="AQ62">
        <v>0</v>
      </c>
      <c r="AR62">
        <v>4.4160000000000004</v>
      </c>
      <c r="AS62">
        <v>6.726</v>
      </c>
      <c r="AT62">
        <v>15.00135</v>
      </c>
      <c r="AU62">
        <v>0</v>
      </c>
      <c r="AV62">
        <v>14.7</v>
      </c>
      <c r="AW62">
        <v>42.028199999999998</v>
      </c>
      <c r="AX62">
        <v>69.596000000000004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2752.3709920000006</v>
      </c>
    </row>
    <row r="63" spans="1:117">
      <c r="A63" t="s">
        <v>105</v>
      </c>
      <c r="B63">
        <v>0</v>
      </c>
      <c r="C63">
        <v>16.8</v>
      </c>
      <c r="D63">
        <v>0</v>
      </c>
      <c r="E63">
        <v>0</v>
      </c>
      <c r="F63">
        <v>11.946</v>
      </c>
      <c r="G63">
        <v>0</v>
      </c>
      <c r="H63">
        <v>0</v>
      </c>
      <c r="I63">
        <v>23.015999999999998</v>
      </c>
      <c r="J63">
        <v>0</v>
      </c>
      <c r="K63">
        <v>683.12912700000004</v>
      </c>
      <c r="L63">
        <v>653.15250000000003</v>
      </c>
      <c r="M63">
        <v>92</v>
      </c>
      <c r="N63">
        <v>118.125</v>
      </c>
      <c r="O63">
        <v>123.66562500000001</v>
      </c>
      <c r="P63">
        <v>123.375</v>
      </c>
      <c r="Q63">
        <v>10.911809999999999</v>
      </c>
      <c r="R63">
        <v>42.392195999999998</v>
      </c>
      <c r="S63">
        <v>26.390910000000002</v>
      </c>
      <c r="T63">
        <v>0</v>
      </c>
      <c r="U63">
        <v>418.77</v>
      </c>
      <c r="V63">
        <v>18.140333999999999</v>
      </c>
      <c r="W63">
        <v>34.799309999999998</v>
      </c>
      <c r="X63">
        <v>134.27199999999999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8.8740000000000006</v>
      </c>
      <c r="AG63">
        <v>0</v>
      </c>
      <c r="AH63">
        <v>0</v>
      </c>
      <c r="AI63">
        <v>0</v>
      </c>
      <c r="AJ63">
        <v>0</v>
      </c>
      <c r="AK63">
        <v>54.313200000000002</v>
      </c>
      <c r="AL63">
        <v>1.3944000000000001</v>
      </c>
      <c r="AM63">
        <v>0</v>
      </c>
      <c r="AN63">
        <v>0.59302999999999995</v>
      </c>
      <c r="AO63">
        <v>0</v>
      </c>
      <c r="AP63">
        <v>3.843</v>
      </c>
      <c r="AQ63">
        <v>0</v>
      </c>
      <c r="AR63">
        <v>4.4160000000000004</v>
      </c>
      <c r="AS63">
        <v>6.726</v>
      </c>
      <c r="AT63">
        <v>15.00135</v>
      </c>
      <c r="AU63">
        <v>0</v>
      </c>
      <c r="AV63">
        <v>14.7</v>
      </c>
      <c r="AW63">
        <v>42.028199999999998</v>
      </c>
      <c r="AX63">
        <v>69.596000000000004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2752.3709920000006</v>
      </c>
    </row>
    <row r="64" spans="1:117">
      <c r="A64" t="s">
        <v>106</v>
      </c>
      <c r="B64">
        <v>0</v>
      </c>
      <c r="C64">
        <v>16.8</v>
      </c>
      <c r="D64">
        <v>0</v>
      </c>
      <c r="E64">
        <v>0</v>
      </c>
      <c r="F64">
        <v>11.946</v>
      </c>
      <c r="G64">
        <v>0</v>
      </c>
      <c r="H64">
        <v>0</v>
      </c>
      <c r="I64">
        <v>23.015999999999998</v>
      </c>
      <c r="J64">
        <v>0</v>
      </c>
      <c r="K64">
        <v>683.12912700000004</v>
      </c>
      <c r="L64">
        <v>653.15250000000003</v>
      </c>
      <c r="M64">
        <v>92</v>
      </c>
      <c r="N64">
        <v>118.125</v>
      </c>
      <c r="O64">
        <v>123.66562500000001</v>
      </c>
      <c r="P64">
        <v>123.375</v>
      </c>
      <c r="Q64">
        <v>10.911809999999999</v>
      </c>
      <c r="R64">
        <v>42.392195999999998</v>
      </c>
      <c r="S64">
        <v>26.390910000000002</v>
      </c>
      <c r="T64">
        <v>0</v>
      </c>
      <c r="U64">
        <v>418.77</v>
      </c>
      <c r="V64">
        <v>18.140333999999999</v>
      </c>
      <c r="W64">
        <v>34.799309999999998</v>
      </c>
      <c r="X64">
        <v>134.27199999999999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8.8740000000000006</v>
      </c>
      <c r="AG64">
        <v>0</v>
      </c>
      <c r="AH64">
        <v>0</v>
      </c>
      <c r="AI64">
        <v>0</v>
      </c>
      <c r="AJ64">
        <v>0</v>
      </c>
      <c r="AK64">
        <v>54.313200000000002</v>
      </c>
      <c r="AL64">
        <v>1.3944000000000001</v>
      </c>
      <c r="AM64">
        <v>0</v>
      </c>
      <c r="AN64">
        <v>0.59302999999999995</v>
      </c>
      <c r="AO64">
        <v>0</v>
      </c>
      <c r="AP64">
        <v>3.843</v>
      </c>
      <c r="AQ64">
        <v>0</v>
      </c>
      <c r="AR64">
        <v>4.4160000000000004</v>
      </c>
      <c r="AS64">
        <v>6.726</v>
      </c>
      <c r="AT64">
        <v>15.00135</v>
      </c>
      <c r="AU64">
        <v>0</v>
      </c>
      <c r="AV64">
        <v>14.7</v>
      </c>
      <c r="AW64">
        <v>42.028199999999998</v>
      </c>
      <c r="AX64">
        <v>69.596000000000004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2752.3709920000006</v>
      </c>
    </row>
    <row r="65" spans="1:117">
      <c r="A65" t="s">
        <v>107</v>
      </c>
      <c r="B65">
        <v>0</v>
      </c>
      <c r="C65">
        <v>16.8</v>
      </c>
      <c r="D65">
        <v>0</v>
      </c>
      <c r="E65">
        <v>0</v>
      </c>
      <c r="F65">
        <v>11.946</v>
      </c>
      <c r="G65">
        <v>0</v>
      </c>
      <c r="H65">
        <v>0</v>
      </c>
      <c r="I65">
        <v>23.015999999999998</v>
      </c>
      <c r="J65">
        <v>0</v>
      </c>
      <c r="K65">
        <v>683.12912700000004</v>
      </c>
      <c r="L65">
        <v>653.15250000000003</v>
      </c>
      <c r="M65">
        <v>92</v>
      </c>
      <c r="N65">
        <v>118.125</v>
      </c>
      <c r="O65">
        <v>123.66562500000001</v>
      </c>
      <c r="P65">
        <v>123.375</v>
      </c>
      <c r="Q65">
        <v>10.911809999999999</v>
      </c>
      <c r="R65">
        <v>42.392195999999998</v>
      </c>
      <c r="S65">
        <v>26.390910000000002</v>
      </c>
      <c r="T65">
        <v>0</v>
      </c>
      <c r="U65">
        <v>418.77</v>
      </c>
      <c r="V65">
        <v>18.140333999999999</v>
      </c>
      <c r="W65">
        <v>34.799309999999998</v>
      </c>
      <c r="X65">
        <v>134.27199999999999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8.8740000000000006</v>
      </c>
      <c r="AG65">
        <v>0</v>
      </c>
      <c r="AH65">
        <v>0</v>
      </c>
      <c r="AI65">
        <v>0</v>
      </c>
      <c r="AJ65">
        <v>0</v>
      </c>
      <c r="AK65">
        <v>54.313200000000002</v>
      </c>
      <c r="AL65">
        <v>1.3944000000000001</v>
      </c>
      <c r="AM65">
        <v>0</v>
      </c>
      <c r="AN65">
        <v>0.59302999999999995</v>
      </c>
      <c r="AO65">
        <v>0</v>
      </c>
      <c r="AP65">
        <v>8.3264999999999993</v>
      </c>
      <c r="AQ65">
        <v>0</v>
      </c>
      <c r="AR65">
        <v>4.4160000000000004</v>
      </c>
      <c r="AS65">
        <v>6.726</v>
      </c>
      <c r="AT65">
        <v>15.00135</v>
      </c>
      <c r="AU65">
        <v>0</v>
      </c>
      <c r="AV65">
        <v>14.7</v>
      </c>
      <c r="AW65">
        <v>42.028199999999998</v>
      </c>
      <c r="AX65">
        <v>69.596000000000004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2756.8544920000008</v>
      </c>
    </row>
    <row r="66" spans="1:117">
      <c r="A66" t="s">
        <v>108</v>
      </c>
      <c r="B66">
        <v>0</v>
      </c>
      <c r="C66">
        <v>16.8</v>
      </c>
      <c r="D66">
        <v>0</v>
      </c>
      <c r="E66">
        <v>0</v>
      </c>
      <c r="F66">
        <v>11.946</v>
      </c>
      <c r="G66">
        <v>0</v>
      </c>
      <c r="H66">
        <v>0</v>
      </c>
      <c r="I66">
        <v>23.015999999999998</v>
      </c>
      <c r="J66">
        <v>0</v>
      </c>
      <c r="K66">
        <v>683.12912700000004</v>
      </c>
      <c r="L66">
        <v>653.15250000000003</v>
      </c>
      <c r="M66">
        <v>92</v>
      </c>
      <c r="N66">
        <v>118.125</v>
      </c>
      <c r="O66">
        <v>123.66562500000001</v>
      </c>
      <c r="P66">
        <v>123.375</v>
      </c>
      <c r="Q66">
        <v>10.911809999999999</v>
      </c>
      <c r="R66">
        <v>42.392195999999998</v>
      </c>
      <c r="S66">
        <v>26.390910000000002</v>
      </c>
      <c r="T66">
        <v>0</v>
      </c>
      <c r="U66">
        <v>418.77</v>
      </c>
      <c r="V66">
        <v>18.140333999999999</v>
      </c>
      <c r="W66">
        <v>34.799309999999998</v>
      </c>
      <c r="X66">
        <v>134.27199999999999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8.8740000000000006</v>
      </c>
      <c r="AG66">
        <v>0</v>
      </c>
      <c r="AH66">
        <v>0</v>
      </c>
      <c r="AI66">
        <v>0</v>
      </c>
      <c r="AJ66">
        <v>0</v>
      </c>
      <c r="AK66">
        <v>54.313200000000002</v>
      </c>
      <c r="AL66">
        <v>1.3944000000000001</v>
      </c>
      <c r="AM66">
        <v>0</v>
      </c>
      <c r="AN66">
        <v>0.59302999999999995</v>
      </c>
      <c r="AO66">
        <v>0</v>
      </c>
      <c r="AP66">
        <v>8.3264999999999993</v>
      </c>
      <c r="AQ66">
        <v>0</v>
      </c>
      <c r="AR66">
        <v>4.4160000000000004</v>
      </c>
      <c r="AS66">
        <v>6.726</v>
      </c>
      <c r="AT66">
        <v>15.00135</v>
      </c>
      <c r="AU66">
        <v>0</v>
      </c>
      <c r="AV66">
        <v>14.7</v>
      </c>
      <c r="AW66">
        <v>42.028199999999998</v>
      </c>
      <c r="AX66">
        <v>69.596000000000004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2756.8544920000008</v>
      </c>
    </row>
    <row r="67" spans="1:117">
      <c r="A67" t="s">
        <v>109</v>
      </c>
      <c r="B67">
        <v>0</v>
      </c>
      <c r="C67">
        <v>16.8</v>
      </c>
      <c r="D67">
        <v>0</v>
      </c>
      <c r="E67">
        <v>0</v>
      </c>
      <c r="F67">
        <v>11.946</v>
      </c>
      <c r="G67">
        <v>0</v>
      </c>
      <c r="H67">
        <v>0</v>
      </c>
      <c r="I67">
        <v>23.015999999999998</v>
      </c>
      <c r="J67">
        <v>0</v>
      </c>
      <c r="K67">
        <v>683.12912700000004</v>
      </c>
      <c r="L67">
        <v>653.15250000000003</v>
      </c>
      <c r="M67">
        <v>92</v>
      </c>
      <c r="N67">
        <v>118.125</v>
      </c>
      <c r="O67">
        <v>123.66562500000001</v>
      </c>
      <c r="P67">
        <v>123.375</v>
      </c>
      <c r="Q67">
        <v>10.911809999999999</v>
      </c>
      <c r="R67">
        <v>42.392195999999998</v>
      </c>
      <c r="S67">
        <v>26.390910000000002</v>
      </c>
      <c r="T67">
        <v>0</v>
      </c>
      <c r="U67">
        <v>418.77</v>
      </c>
      <c r="V67">
        <v>18.140333999999999</v>
      </c>
      <c r="W67">
        <v>34.799309999999998</v>
      </c>
      <c r="X67">
        <v>134.27199999999999</v>
      </c>
      <c r="Y67">
        <v>0</v>
      </c>
      <c r="Z67">
        <v>0</v>
      </c>
      <c r="AA67">
        <v>0</v>
      </c>
      <c r="AB67">
        <v>0</v>
      </c>
      <c r="AC67">
        <v>9.6778399999999998</v>
      </c>
      <c r="AD67">
        <v>0</v>
      </c>
      <c r="AE67">
        <v>0</v>
      </c>
      <c r="AF67">
        <v>8.8740000000000006</v>
      </c>
      <c r="AG67">
        <v>0</v>
      </c>
      <c r="AH67">
        <v>0</v>
      </c>
      <c r="AI67">
        <v>0</v>
      </c>
      <c r="AJ67">
        <v>0</v>
      </c>
      <c r="AK67">
        <v>54.313200000000002</v>
      </c>
      <c r="AL67">
        <v>1.3944000000000001</v>
      </c>
      <c r="AM67">
        <v>0</v>
      </c>
      <c r="AN67">
        <v>0.59302999999999995</v>
      </c>
      <c r="AO67">
        <v>0</v>
      </c>
      <c r="AP67">
        <v>8.3264999999999993</v>
      </c>
      <c r="AQ67">
        <v>0</v>
      </c>
      <c r="AR67">
        <v>4.4160000000000004</v>
      </c>
      <c r="AS67">
        <v>6.726</v>
      </c>
      <c r="AT67">
        <v>15.00135</v>
      </c>
      <c r="AU67">
        <v>0</v>
      </c>
      <c r="AV67">
        <v>14.7</v>
      </c>
      <c r="AW67">
        <v>42.028199999999998</v>
      </c>
      <c r="AX67">
        <v>69.596000000000004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2766.5323320000007</v>
      </c>
    </row>
    <row r="68" spans="1:117">
      <c r="A68" t="s">
        <v>110</v>
      </c>
      <c r="B68">
        <v>0</v>
      </c>
      <c r="C68">
        <v>16.8</v>
      </c>
      <c r="D68">
        <v>0</v>
      </c>
      <c r="E68">
        <v>0</v>
      </c>
      <c r="F68">
        <v>11.946</v>
      </c>
      <c r="G68">
        <v>0</v>
      </c>
      <c r="H68">
        <v>0</v>
      </c>
      <c r="I68">
        <v>23.015999999999998</v>
      </c>
      <c r="J68">
        <v>0</v>
      </c>
      <c r="K68">
        <v>683.12912700000004</v>
      </c>
      <c r="L68">
        <v>653.15250000000003</v>
      </c>
      <c r="M68">
        <v>92</v>
      </c>
      <c r="N68">
        <v>118.125</v>
      </c>
      <c r="O68">
        <v>123.66562500000001</v>
      </c>
      <c r="P68">
        <v>123.375</v>
      </c>
      <c r="Q68">
        <v>10.911809999999999</v>
      </c>
      <c r="R68">
        <v>42.392195999999998</v>
      </c>
      <c r="S68">
        <v>26.390910000000002</v>
      </c>
      <c r="T68">
        <v>0</v>
      </c>
      <c r="U68">
        <v>418.77</v>
      </c>
      <c r="V68">
        <v>18.140333999999999</v>
      </c>
      <c r="W68">
        <v>34.799309999999998</v>
      </c>
      <c r="X68">
        <v>134.27199999999999</v>
      </c>
      <c r="Y68">
        <v>0</v>
      </c>
      <c r="Z68">
        <v>0</v>
      </c>
      <c r="AA68">
        <v>0</v>
      </c>
      <c r="AB68">
        <v>13.17004</v>
      </c>
      <c r="AC68">
        <v>9.6778399999999998</v>
      </c>
      <c r="AD68">
        <v>0</v>
      </c>
      <c r="AE68">
        <v>0</v>
      </c>
      <c r="AF68">
        <v>8.8740000000000006</v>
      </c>
      <c r="AG68">
        <v>0</v>
      </c>
      <c r="AH68">
        <v>0</v>
      </c>
      <c r="AI68">
        <v>0</v>
      </c>
      <c r="AJ68">
        <v>0</v>
      </c>
      <c r="AK68">
        <v>54.313200000000002</v>
      </c>
      <c r="AL68">
        <v>1.3944000000000001</v>
      </c>
      <c r="AM68">
        <v>0</v>
      </c>
      <c r="AN68">
        <v>0.59302999999999995</v>
      </c>
      <c r="AO68">
        <v>0</v>
      </c>
      <c r="AP68">
        <v>8.3264999999999993</v>
      </c>
      <c r="AQ68">
        <v>12.6</v>
      </c>
      <c r="AR68">
        <v>4.4160000000000004</v>
      </c>
      <c r="AS68">
        <v>6.726</v>
      </c>
      <c r="AT68">
        <v>15.00135</v>
      </c>
      <c r="AU68">
        <v>0</v>
      </c>
      <c r="AV68">
        <v>14.7</v>
      </c>
      <c r="AW68">
        <v>42.028199999999998</v>
      </c>
      <c r="AX68">
        <v>69.596000000000004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2792.3023720000006</v>
      </c>
    </row>
    <row r="69" spans="1:117">
      <c r="A69" t="s">
        <v>111</v>
      </c>
      <c r="B69">
        <v>0</v>
      </c>
      <c r="C69">
        <v>16.8</v>
      </c>
      <c r="D69">
        <v>0</v>
      </c>
      <c r="E69">
        <v>0</v>
      </c>
      <c r="F69">
        <v>11.946</v>
      </c>
      <c r="G69">
        <v>0</v>
      </c>
      <c r="H69">
        <v>0</v>
      </c>
      <c r="I69">
        <v>23.015999999999998</v>
      </c>
      <c r="J69">
        <v>0</v>
      </c>
      <c r="K69">
        <v>683.12912700000004</v>
      </c>
      <c r="L69">
        <v>653.15250000000003</v>
      </c>
      <c r="M69">
        <v>92</v>
      </c>
      <c r="N69">
        <v>118.125</v>
      </c>
      <c r="O69">
        <v>123.66562500000001</v>
      </c>
      <c r="P69">
        <v>123.375</v>
      </c>
      <c r="Q69">
        <v>10.911809999999999</v>
      </c>
      <c r="R69">
        <v>42.392195999999998</v>
      </c>
      <c r="S69">
        <v>26.390910000000002</v>
      </c>
      <c r="T69">
        <v>0</v>
      </c>
      <c r="U69">
        <v>418.77</v>
      </c>
      <c r="V69">
        <v>18.140333999999999</v>
      </c>
      <c r="W69">
        <v>34.799309999999998</v>
      </c>
      <c r="X69">
        <v>134.27199999999999</v>
      </c>
      <c r="Y69">
        <v>0</v>
      </c>
      <c r="Z69">
        <v>0</v>
      </c>
      <c r="AA69">
        <v>0</v>
      </c>
      <c r="AB69">
        <v>13.17004</v>
      </c>
      <c r="AC69">
        <v>9.6778399999999998</v>
      </c>
      <c r="AD69">
        <v>0</v>
      </c>
      <c r="AE69">
        <v>0</v>
      </c>
      <c r="AF69">
        <v>8.8740000000000006</v>
      </c>
      <c r="AG69">
        <v>0</v>
      </c>
      <c r="AH69">
        <v>18.940000000000001</v>
      </c>
      <c r="AI69">
        <v>0</v>
      </c>
      <c r="AJ69">
        <v>0</v>
      </c>
      <c r="AK69">
        <v>54.313200000000002</v>
      </c>
      <c r="AL69">
        <v>1.3944000000000001</v>
      </c>
      <c r="AM69">
        <v>0</v>
      </c>
      <c r="AN69">
        <v>0.59302999999999995</v>
      </c>
      <c r="AO69">
        <v>0</v>
      </c>
      <c r="AP69">
        <v>8.3264999999999993</v>
      </c>
      <c r="AQ69">
        <v>31.122</v>
      </c>
      <c r="AR69">
        <v>4.4160000000000004</v>
      </c>
      <c r="AS69">
        <v>6.726</v>
      </c>
      <c r="AT69">
        <v>15.00135</v>
      </c>
      <c r="AU69">
        <v>0</v>
      </c>
      <c r="AV69">
        <v>14.7</v>
      </c>
      <c r="AW69">
        <v>42.028199999999998</v>
      </c>
      <c r="AX69">
        <v>69.596000000000004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2829.7643720000005</v>
      </c>
    </row>
    <row r="70" spans="1:117">
      <c r="A70" t="s">
        <v>112</v>
      </c>
      <c r="B70">
        <v>0</v>
      </c>
      <c r="C70">
        <v>16.8</v>
      </c>
      <c r="D70">
        <v>0</v>
      </c>
      <c r="E70">
        <v>0</v>
      </c>
      <c r="F70">
        <v>11.946</v>
      </c>
      <c r="G70">
        <v>0</v>
      </c>
      <c r="H70">
        <v>0</v>
      </c>
      <c r="I70">
        <v>23.015999999999998</v>
      </c>
      <c r="J70">
        <v>0</v>
      </c>
      <c r="K70">
        <v>683.12912700000004</v>
      </c>
      <c r="L70">
        <v>653.15250000000003</v>
      </c>
      <c r="M70">
        <v>92</v>
      </c>
      <c r="N70">
        <v>118.125</v>
      </c>
      <c r="O70">
        <v>123.66562500000001</v>
      </c>
      <c r="P70">
        <v>123.375</v>
      </c>
      <c r="Q70">
        <v>10.911809999999999</v>
      </c>
      <c r="R70">
        <v>42.392195999999998</v>
      </c>
      <c r="S70">
        <v>26.390910000000002</v>
      </c>
      <c r="T70">
        <v>0</v>
      </c>
      <c r="U70">
        <v>418.77</v>
      </c>
      <c r="V70">
        <v>18.140333999999999</v>
      </c>
      <c r="W70">
        <v>34.799309999999998</v>
      </c>
      <c r="X70">
        <v>134.27199999999999</v>
      </c>
      <c r="Y70">
        <v>0</v>
      </c>
      <c r="Z70">
        <v>0</v>
      </c>
      <c r="AA70">
        <v>0</v>
      </c>
      <c r="AB70">
        <v>13.17004</v>
      </c>
      <c r="AC70">
        <v>9.6778399999999998</v>
      </c>
      <c r="AD70">
        <v>0</v>
      </c>
      <c r="AE70">
        <v>0</v>
      </c>
      <c r="AF70">
        <v>8.8740000000000006</v>
      </c>
      <c r="AG70">
        <v>0</v>
      </c>
      <c r="AH70">
        <v>46.781799999999997</v>
      </c>
      <c r="AI70">
        <v>0</v>
      </c>
      <c r="AJ70">
        <v>0</v>
      </c>
      <c r="AK70">
        <v>54.313200000000002</v>
      </c>
      <c r="AL70">
        <v>1.3944000000000001</v>
      </c>
      <c r="AM70">
        <v>0</v>
      </c>
      <c r="AN70">
        <v>0.59302999999999995</v>
      </c>
      <c r="AO70">
        <v>0</v>
      </c>
      <c r="AP70">
        <v>8.3264999999999993</v>
      </c>
      <c r="AQ70">
        <v>31.122</v>
      </c>
      <c r="AR70">
        <v>4.4160000000000004</v>
      </c>
      <c r="AS70">
        <v>6.726</v>
      </c>
      <c r="AT70">
        <v>15.00135</v>
      </c>
      <c r="AU70">
        <v>0</v>
      </c>
      <c r="AV70">
        <v>14.7</v>
      </c>
      <c r="AW70">
        <v>42.028199999999998</v>
      </c>
      <c r="AX70">
        <v>69.596000000000004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2857.6061720000007</v>
      </c>
    </row>
    <row r="71" spans="1:117">
      <c r="A71" t="s">
        <v>113</v>
      </c>
      <c r="B71">
        <v>0</v>
      </c>
      <c r="C71">
        <v>16.8</v>
      </c>
      <c r="D71">
        <v>0</v>
      </c>
      <c r="E71">
        <v>0</v>
      </c>
      <c r="F71">
        <v>11.946</v>
      </c>
      <c r="G71">
        <v>0</v>
      </c>
      <c r="H71">
        <v>0</v>
      </c>
      <c r="I71">
        <v>23.015999999999998</v>
      </c>
      <c r="J71">
        <v>0</v>
      </c>
      <c r="K71">
        <v>682.82912699999997</v>
      </c>
      <c r="L71">
        <v>653.15250000000003</v>
      </c>
      <c r="M71">
        <v>92</v>
      </c>
      <c r="N71">
        <v>118.125</v>
      </c>
      <c r="O71">
        <v>123.66562500000001</v>
      </c>
      <c r="P71">
        <v>123.375</v>
      </c>
      <c r="Q71">
        <v>10.911809999999999</v>
      </c>
      <c r="R71">
        <v>42.392195999999998</v>
      </c>
      <c r="S71">
        <v>26.390910000000002</v>
      </c>
      <c r="T71">
        <v>0</v>
      </c>
      <c r="U71">
        <v>418.77</v>
      </c>
      <c r="V71">
        <v>18.140333999999999</v>
      </c>
      <c r="W71">
        <v>34.799309999999998</v>
      </c>
      <c r="X71">
        <v>134.27199999999999</v>
      </c>
      <c r="Y71">
        <v>0</v>
      </c>
      <c r="Z71">
        <v>0</v>
      </c>
      <c r="AA71">
        <v>0</v>
      </c>
      <c r="AB71">
        <v>13.17004</v>
      </c>
      <c r="AC71">
        <v>9.6778399999999998</v>
      </c>
      <c r="AD71">
        <v>0</v>
      </c>
      <c r="AE71">
        <v>16.478852</v>
      </c>
      <c r="AF71">
        <v>8.8740000000000006</v>
      </c>
      <c r="AG71">
        <v>0</v>
      </c>
      <c r="AH71">
        <v>70.172700000000006</v>
      </c>
      <c r="AI71">
        <v>0</v>
      </c>
      <c r="AJ71">
        <v>0</v>
      </c>
      <c r="AK71">
        <v>54.313200000000002</v>
      </c>
      <c r="AL71">
        <v>1.3944000000000001</v>
      </c>
      <c r="AM71">
        <v>0</v>
      </c>
      <c r="AN71">
        <v>0.59302999999999995</v>
      </c>
      <c r="AO71">
        <v>0</v>
      </c>
      <c r="AP71">
        <v>6.2769000000000004</v>
      </c>
      <c r="AQ71">
        <v>31.122</v>
      </c>
      <c r="AR71">
        <v>4.4160000000000004</v>
      </c>
      <c r="AS71">
        <v>6.726</v>
      </c>
      <c r="AT71">
        <v>15.00135</v>
      </c>
      <c r="AU71">
        <v>0</v>
      </c>
      <c r="AV71">
        <v>15.225</v>
      </c>
      <c r="AW71">
        <v>42.028199999999998</v>
      </c>
      <c r="AX71">
        <v>69.596000000000004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2895.6513240000004</v>
      </c>
    </row>
    <row r="72" spans="1:117">
      <c r="A72" t="s">
        <v>114</v>
      </c>
      <c r="B72">
        <v>0</v>
      </c>
      <c r="C72">
        <v>16.8</v>
      </c>
      <c r="D72">
        <v>0</v>
      </c>
      <c r="E72">
        <v>0</v>
      </c>
      <c r="F72">
        <v>11.946</v>
      </c>
      <c r="G72">
        <v>0</v>
      </c>
      <c r="H72">
        <v>0</v>
      </c>
      <c r="I72">
        <v>23.015999999999998</v>
      </c>
      <c r="J72">
        <v>0</v>
      </c>
      <c r="K72">
        <v>682.82912699999997</v>
      </c>
      <c r="L72">
        <v>653.15250000000003</v>
      </c>
      <c r="M72">
        <v>92</v>
      </c>
      <c r="N72">
        <v>118.125</v>
      </c>
      <c r="O72">
        <v>123.66562500000001</v>
      </c>
      <c r="P72">
        <v>123.375</v>
      </c>
      <c r="Q72">
        <v>10.911809999999999</v>
      </c>
      <c r="R72">
        <v>42.392195999999998</v>
      </c>
      <c r="S72">
        <v>26.390910000000002</v>
      </c>
      <c r="T72">
        <v>0</v>
      </c>
      <c r="U72">
        <v>418.77</v>
      </c>
      <c r="V72">
        <v>18.140333999999999</v>
      </c>
      <c r="W72">
        <v>34.799309999999998</v>
      </c>
      <c r="X72">
        <v>134.27199999999999</v>
      </c>
      <c r="Y72">
        <v>0</v>
      </c>
      <c r="Z72">
        <v>0</v>
      </c>
      <c r="AA72">
        <v>0</v>
      </c>
      <c r="AB72">
        <v>13.17004</v>
      </c>
      <c r="AC72">
        <v>9.6778399999999998</v>
      </c>
      <c r="AD72">
        <v>0</v>
      </c>
      <c r="AE72">
        <v>16.478852</v>
      </c>
      <c r="AF72">
        <v>8.8740000000000006</v>
      </c>
      <c r="AG72">
        <v>0</v>
      </c>
      <c r="AH72">
        <v>93.563599999999994</v>
      </c>
      <c r="AI72">
        <v>0</v>
      </c>
      <c r="AJ72">
        <v>0</v>
      </c>
      <c r="AK72">
        <v>54.313200000000002</v>
      </c>
      <c r="AL72">
        <v>1.3944000000000001</v>
      </c>
      <c r="AM72">
        <v>4.5321999999999996</v>
      </c>
      <c r="AN72">
        <v>0.59302999999999995</v>
      </c>
      <c r="AO72">
        <v>0</v>
      </c>
      <c r="AP72">
        <v>6.2769000000000004</v>
      </c>
      <c r="AQ72">
        <v>46.683</v>
      </c>
      <c r="AR72">
        <v>5.52</v>
      </c>
      <c r="AS72">
        <v>6.726</v>
      </c>
      <c r="AT72">
        <v>15.00135</v>
      </c>
      <c r="AU72">
        <v>0</v>
      </c>
      <c r="AV72">
        <v>15.225</v>
      </c>
      <c r="AW72">
        <v>42.028199999999998</v>
      </c>
      <c r="AX72">
        <v>69.596000000000004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2940.2394240000003</v>
      </c>
    </row>
    <row r="73" spans="1:117">
      <c r="A73" t="s">
        <v>115</v>
      </c>
      <c r="B73">
        <v>0</v>
      </c>
      <c r="C73">
        <v>16.8</v>
      </c>
      <c r="D73">
        <v>0</v>
      </c>
      <c r="E73">
        <v>0</v>
      </c>
      <c r="F73">
        <v>11.946</v>
      </c>
      <c r="G73">
        <v>0</v>
      </c>
      <c r="H73">
        <v>0</v>
      </c>
      <c r="I73">
        <v>23.015999999999998</v>
      </c>
      <c r="J73">
        <v>0</v>
      </c>
      <c r="K73">
        <v>682.82912699999997</v>
      </c>
      <c r="L73">
        <v>653.15250000000003</v>
      </c>
      <c r="M73">
        <v>92</v>
      </c>
      <c r="N73">
        <v>118.125</v>
      </c>
      <c r="O73">
        <v>123.66562500000001</v>
      </c>
      <c r="P73">
        <v>123.375</v>
      </c>
      <c r="Q73">
        <v>10.911809999999999</v>
      </c>
      <c r="R73">
        <v>42.392195999999998</v>
      </c>
      <c r="S73">
        <v>26.390910000000002</v>
      </c>
      <c r="T73">
        <v>0</v>
      </c>
      <c r="U73">
        <v>418.77</v>
      </c>
      <c r="V73">
        <v>18.140333999999999</v>
      </c>
      <c r="W73">
        <v>34.799309999999998</v>
      </c>
      <c r="X73">
        <v>134.27199999999999</v>
      </c>
      <c r="Y73">
        <v>0</v>
      </c>
      <c r="Z73">
        <v>2.2000000000000002</v>
      </c>
      <c r="AA73">
        <v>7.0309999999999997</v>
      </c>
      <c r="AB73">
        <v>13.17004</v>
      </c>
      <c r="AC73">
        <v>19.35568</v>
      </c>
      <c r="AD73">
        <v>7.9260000000000002</v>
      </c>
      <c r="AE73">
        <v>16.478852</v>
      </c>
      <c r="AF73">
        <v>8.8740000000000006</v>
      </c>
      <c r="AG73">
        <v>0</v>
      </c>
      <c r="AH73">
        <v>118.375</v>
      </c>
      <c r="AI73">
        <v>3.819</v>
      </c>
      <c r="AJ73">
        <v>0</v>
      </c>
      <c r="AK73">
        <v>54.313200000000002</v>
      </c>
      <c r="AL73">
        <v>1.3944000000000001</v>
      </c>
      <c r="AM73">
        <v>10.536032000000001</v>
      </c>
      <c r="AN73">
        <v>0.59302999999999995</v>
      </c>
      <c r="AO73">
        <v>0</v>
      </c>
      <c r="AP73">
        <v>1.7934000000000001</v>
      </c>
      <c r="AQ73">
        <v>46.683</v>
      </c>
      <c r="AR73">
        <v>5.52</v>
      </c>
      <c r="AS73">
        <v>6.726</v>
      </c>
      <c r="AT73">
        <v>15.00135</v>
      </c>
      <c r="AU73">
        <v>0</v>
      </c>
      <c r="AV73">
        <v>15.225</v>
      </c>
      <c r="AW73">
        <v>42.028199999999998</v>
      </c>
      <c r="AX73">
        <v>69.596000000000004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2997.2249960000004</v>
      </c>
    </row>
    <row r="74" spans="1:117">
      <c r="A74" t="s">
        <v>116</v>
      </c>
      <c r="B74">
        <v>0</v>
      </c>
      <c r="C74">
        <v>16.8</v>
      </c>
      <c r="D74">
        <v>0</v>
      </c>
      <c r="E74">
        <v>0</v>
      </c>
      <c r="F74">
        <v>11.946</v>
      </c>
      <c r="G74">
        <v>0</v>
      </c>
      <c r="H74">
        <v>0</v>
      </c>
      <c r="I74">
        <v>23.015999999999998</v>
      </c>
      <c r="J74">
        <v>0</v>
      </c>
      <c r="K74">
        <v>682.82912699999997</v>
      </c>
      <c r="L74">
        <v>653.15250000000003</v>
      </c>
      <c r="M74">
        <v>92</v>
      </c>
      <c r="N74">
        <v>118.125</v>
      </c>
      <c r="O74">
        <v>123.66562500000001</v>
      </c>
      <c r="P74">
        <v>123.375</v>
      </c>
      <c r="Q74">
        <v>10.911809999999999</v>
      </c>
      <c r="R74">
        <v>42.392195999999998</v>
      </c>
      <c r="S74">
        <v>26.390910000000002</v>
      </c>
      <c r="T74">
        <v>0</v>
      </c>
      <c r="U74">
        <v>418.77</v>
      </c>
      <c r="V74">
        <v>18.140333999999999</v>
      </c>
      <c r="W74">
        <v>34.799309999999998</v>
      </c>
      <c r="X74">
        <v>134.27199999999999</v>
      </c>
      <c r="Y74">
        <v>0</v>
      </c>
      <c r="Z74">
        <v>13.041600000000001</v>
      </c>
      <c r="AA74">
        <v>13.904</v>
      </c>
      <c r="AB74">
        <v>26.34008</v>
      </c>
      <c r="AC74">
        <v>20.374400000000001</v>
      </c>
      <c r="AD74">
        <v>18.272072000000001</v>
      </c>
      <c r="AE74">
        <v>49.436556000000003</v>
      </c>
      <c r="AF74">
        <v>26.622</v>
      </c>
      <c r="AG74">
        <v>0</v>
      </c>
      <c r="AH74">
        <v>118.375</v>
      </c>
      <c r="AI74">
        <v>16.350411999999999</v>
      </c>
      <c r="AJ74">
        <v>0</v>
      </c>
      <c r="AK74">
        <v>54.313200000000002</v>
      </c>
      <c r="AL74">
        <v>1.3944000000000001</v>
      </c>
      <c r="AM74">
        <v>10.536032000000001</v>
      </c>
      <c r="AN74">
        <v>0.59302999999999995</v>
      </c>
      <c r="AO74">
        <v>0</v>
      </c>
      <c r="AP74">
        <v>0.51239999999999997</v>
      </c>
      <c r="AQ74">
        <v>46.683</v>
      </c>
      <c r="AR74">
        <v>6.6239999999999997</v>
      </c>
      <c r="AS74">
        <v>6.726</v>
      </c>
      <c r="AT74">
        <v>15.00135</v>
      </c>
      <c r="AU74">
        <v>0</v>
      </c>
      <c r="AV74">
        <v>15.225</v>
      </c>
      <c r="AW74">
        <v>42.028199999999998</v>
      </c>
      <c r="AX74">
        <v>69.596000000000004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3102.5345440000006</v>
      </c>
    </row>
    <row r="75" spans="1:117">
      <c r="A75" t="s">
        <v>117</v>
      </c>
      <c r="B75">
        <v>0</v>
      </c>
      <c r="C75">
        <v>16.8</v>
      </c>
      <c r="D75">
        <v>0</v>
      </c>
      <c r="E75">
        <v>0</v>
      </c>
      <c r="F75">
        <v>11.946</v>
      </c>
      <c r="G75">
        <v>0</v>
      </c>
      <c r="H75">
        <v>0</v>
      </c>
      <c r="I75">
        <v>23.015999999999998</v>
      </c>
      <c r="J75">
        <v>0</v>
      </c>
      <c r="K75">
        <v>682.82912699999997</v>
      </c>
      <c r="L75">
        <v>653.15250000000003</v>
      </c>
      <c r="M75">
        <v>92</v>
      </c>
      <c r="N75">
        <v>118.125</v>
      </c>
      <c r="O75">
        <v>123.66562500000001</v>
      </c>
      <c r="P75">
        <v>123.375</v>
      </c>
      <c r="Q75">
        <v>10.911809999999999</v>
      </c>
      <c r="R75">
        <v>42.392195999999998</v>
      </c>
      <c r="S75">
        <v>26.390910000000002</v>
      </c>
      <c r="T75">
        <v>0</v>
      </c>
      <c r="U75">
        <v>418.77</v>
      </c>
      <c r="V75">
        <v>18.140333999999999</v>
      </c>
      <c r="W75">
        <v>34.799309999999998</v>
      </c>
      <c r="X75">
        <v>134.27199999999999</v>
      </c>
      <c r="Y75">
        <v>0</v>
      </c>
      <c r="Z75">
        <v>13.041600000000001</v>
      </c>
      <c r="AA75">
        <v>22.12</v>
      </c>
      <c r="AB75">
        <v>26.34008</v>
      </c>
      <c r="AC75">
        <v>20.374400000000001</v>
      </c>
      <c r="AD75">
        <v>27.408107999999999</v>
      </c>
      <c r="AE75">
        <v>49.436556000000003</v>
      </c>
      <c r="AF75">
        <v>26.622</v>
      </c>
      <c r="AG75">
        <v>0</v>
      </c>
      <c r="AH75">
        <v>140.34540000000001</v>
      </c>
      <c r="AI75">
        <v>16.350411999999999</v>
      </c>
      <c r="AJ75">
        <v>0</v>
      </c>
      <c r="AK75">
        <v>54.313200000000002</v>
      </c>
      <c r="AL75">
        <v>1.3944000000000001</v>
      </c>
      <c r="AM75">
        <v>10.536032000000001</v>
      </c>
      <c r="AN75">
        <v>0.59302999999999995</v>
      </c>
      <c r="AO75">
        <v>0</v>
      </c>
      <c r="AP75">
        <v>0.51239999999999997</v>
      </c>
      <c r="AQ75">
        <v>46.683</v>
      </c>
      <c r="AR75">
        <v>39.744</v>
      </c>
      <c r="AS75">
        <v>6.726</v>
      </c>
      <c r="AT75">
        <v>15.00135</v>
      </c>
      <c r="AU75">
        <v>0</v>
      </c>
      <c r="AV75">
        <v>15.225</v>
      </c>
      <c r="AW75">
        <v>42.028199999999998</v>
      </c>
      <c r="AX75">
        <v>69.596000000000004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3174.9769800000008</v>
      </c>
    </row>
    <row r="76" spans="1:117">
      <c r="A76" t="s">
        <v>118</v>
      </c>
      <c r="B76">
        <v>0</v>
      </c>
      <c r="C76">
        <v>16.8</v>
      </c>
      <c r="D76">
        <v>0</v>
      </c>
      <c r="E76">
        <v>0</v>
      </c>
      <c r="F76">
        <v>11.946</v>
      </c>
      <c r="G76">
        <v>0</v>
      </c>
      <c r="H76">
        <v>0</v>
      </c>
      <c r="I76">
        <v>23.125599999999999</v>
      </c>
      <c r="J76">
        <v>0</v>
      </c>
      <c r="K76">
        <v>682.82912699999997</v>
      </c>
      <c r="L76">
        <v>653.15250000000003</v>
      </c>
      <c r="M76">
        <v>92</v>
      </c>
      <c r="N76">
        <v>118.125</v>
      </c>
      <c r="O76">
        <v>123.66562500000001</v>
      </c>
      <c r="P76">
        <v>123.375</v>
      </c>
      <c r="Q76">
        <v>10.911809999999999</v>
      </c>
      <c r="R76">
        <v>42.392195999999998</v>
      </c>
      <c r="S76">
        <v>26.390910000000002</v>
      </c>
      <c r="T76">
        <v>0</v>
      </c>
      <c r="U76">
        <v>418.77</v>
      </c>
      <c r="V76">
        <v>18.140333999999999</v>
      </c>
      <c r="W76">
        <v>34.799309999999998</v>
      </c>
      <c r="X76">
        <v>134.27199999999999</v>
      </c>
      <c r="Y76">
        <v>0</v>
      </c>
      <c r="Z76">
        <v>13.041600000000001</v>
      </c>
      <c r="AA76">
        <v>26.07</v>
      </c>
      <c r="AB76">
        <v>26.34008</v>
      </c>
      <c r="AC76">
        <v>20.374400000000001</v>
      </c>
      <c r="AD76">
        <v>36.544144000000003</v>
      </c>
      <c r="AE76">
        <v>49.436556000000003</v>
      </c>
      <c r="AF76">
        <v>26.622</v>
      </c>
      <c r="AG76">
        <v>0</v>
      </c>
      <c r="AH76">
        <v>140.34540000000001</v>
      </c>
      <c r="AI76">
        <v>16.350411999999999</v>
      </c>
      <c r="AJ76">
        <v>0</v>
      </c>
      <c r="AK76">
        <v>54.313200000000002</v>
      </c>
      <c r="AL76">
        <v>1.3944000000000001</v>
      </c>
      <c r="AM76">
        <v>10.536032000000001</v>
      </c>
      <c r="AN76">
        <v>0.59302999999999995</v>
      </c>
      <c r="AO76">
        <v>0</v>
      </c>
      <c r="AP76">
        <v>0.51239999999999997</v>
      </c>
      <c r="AQ76">
        <v>46.683</v>
      </c>
      <c r="AR76">
        <v>39.744</v>
      </c>
      <c r="AS76">
        <v>6.726</v>
      </c>
      <c r="AT76">
        <v>15.00135</v>
      </c>
      <c r="AU76">
        <v>0</v>
      </c>
      <c r="AV76">
        <v>15.225</v>
      </c>
      <c r="AW76">
        <v>42.028199999999998</v>
      </c>
      <c r="AX76">
        <v>69.486400000000003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3188.063016000001</v>
      </c>
    </row>
    <row r="77" spans="1:117">
      <c r="A77" t="s">
        <v>119</v>
      </c>
      <c r="B77">
        <v>0</v>
      </c>
      <c r="C77">
        <v>16.8</v>
      </c>
      <c r="D77">
        <v>0</v>
      </c>
      <c r="E77">
        <v>0</v>
      </c>
      <c r="F77">
        <v>11.946</v>
      </c>
      <c r="G77">
        <v>0</v>
      </c>
      <c r="H77">
        <v>0</v>
      </c>
      <c r="I77">
        <v>23.125599999999999</v>
      </c>
      <c r="J77">
        <v>0</v>
      </c>
      <c r="K77">
        <v>682.82912699999997</v>
      </c>
      <c r="L77">
        <v>653.15250000000003</v>
      </c>
      <c r="M77">
        <v>92</v>
      </c>
      <c r="N77">
        <v>118.125</v>
      </c>
      <c r="O77">
        <v>123.66562500000001</v>
      </c>
      <c r="P77">
        <v>123.375</v>
      </c>
      <c r="Q77">
        <v>10.911809999999999</v>
      </c>
      <c r="R77">
        <v>42.392195999999998</v>
      </c>
      <c r="S77">
        <v>26.390910000000002</v>
      </c>
      <c r="T77">
        <v>0</v>
      </c>
      <c r="U77">
        <v>418.77</v>
      </c>
      <c r="V77">
        <v>18.140333999999999</v>
      </c>
      <c r="W77">
        <v>34.799309999999998</v>
      </c>
      <c r="X77">
        <v>147.515625</v>
      </c>
      <c r="Y77">
        <v>0</v>
      </c>
      <c r="Z77">
        <v>13.041600000000001</v>
      </c>
      <c r="AA77">
        <v>26.07</v>
      </c>
      <c r="AB77">
        <v>26.34008</v>
      </c>
      <c r="AC77">
        <v>20.374400000000001</v>
      </c>
      <c r="AD77">
        <v>36.544144000000003</v>
      </c>
      <c r="AE77">
        <v>49.436556000000003</v>
      </c>
      <c r="AF77">
        <v>26.622</v>
      </c>
      <c r="AG77">
        <v>0</v>
      </c>
      <c r="AH77">
        <v>140.34540000000001</v>
      </c>
      <c r="AI77">
        <v>16.350411999999999</v>
      </c>
      <c r="AJ77">
        <v>0</v>
      </c>
      <c r="AK77">
        <v>54.313200000000002</v>
      </c>
      <c r="AL77">
        <v>1.3944000000000001</v>
      </c>
      <c r="AM77">
        <v>10.536032000000001</v>
      </c>
      <c r="AN77">
        <v>0.59302999999999995</v>
      </c>
      <c r="AO77">
        <v>0</v>
      </c>
      <c r="AP77">
        <v>0.51239999999999997</v>
      </c>
      <c r="AQ77">
        <v>46.683</v>
      </c>
      <c r="AR77">
        <v>5.52</v>
      </c>
      <c r="AS77">
        <v>6.726</v>
      </c>
      <c r="AT77">
        <v>15.00135</v>
      </c>
      <c r="AU77">
        <v>0</v>
      </c>
      <c r="AV77">
        <v>15.225</v>
      </c>
      <c r="AW77">
        <v>42.028199999999998</v>
      </c>
      <c r="AX77">
        <v>69.486400000000003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3167.0826410000009</v>
      </c>
    </row>
    <row r="78" spans="1:117">
      <c r="A78" t="s">
        <v>120</v>
      </c>
      <c r="B78">
        <v>0</v>
      </c>
      <c r="C78">
        <v>16.8</v>
      </c>
      <c r="D78">
        <v>0</v>
      </c>
      <c r="E78">
        <v>0</v>
      </c>
      <c r="F78">
        <v>11.946</v>
      </c>
      <c r="G78">
        <v>0</v>
      </c>
      <c r="H78">
        <v>0</v>
      </c>
      <c r="I78">
        <v>23.125599999999999</v>
      </c>
      <c r="J78">
        <v>0</v>
      </c>
      <c r="K78">
        <v>682.82912699999997</v>
      </c>
      <c r="L78">
        <v>653.15250000000003</v>
      </c>
      <c r="M78">
        <v>92</v>
      </c>
      <c r="N78">
        <v>118.125</v>
      </c>
      <c r="O78">
        <v>123.66562500000001</v>
      </c>
      <c r="P78">
        <v>123.375</v>
      </c>
      <c r="Q78">
        <v>10.911809999999999</v>
      </c>
      <c r="R78">
        <v>42.392195999999998</v>
      </c>
      <c r="S78">
        <v>26.390910000000002</v>
      </c>
      <c r="T78">
        <v>0</v>
      </c>
      <c r="U78">
        <v>418.77</v>
      </c>
      <c r="V78">
        <v>18.140333999999999</v>
      </c>
      <c r="W78">
        <v>34.799309999999998</v>
      </c>
      <c r="X78">
        <v>147.515625</v>
      </c>
      <c r="Y78">
        <v>0</v>
      </c>
      <c r="Z78">
        <v>13.041600000000001</v>
      </c>
      <c r="AA78">
        <v>26.07</v>
      </c>
      <c r="AB78">
        <v>26.34008</v>
      </c>
      <c r="AC78">
        <v>20.374400000000001</v>
      </c>
      <c r="AD78">
        <v>36.544144000000003</v>
      </c>
      <c r="AE78">
        <v>49.436556000000003</v>
      </c>
      <c r="AF78">
        <v>26.622</v>
      </c>
      <c r="AG78">
        <v>0</v>
      </c>
      <c r="AH78">
        <v>140.34540000000001</v>
      </c>
      <c r="AI78">
        <v>16.350411999999999</v>
      </c>
      <c r="AJ78">
        <v>0</v>
      </c>
      <c r="AK78">
        <v>54.313200000000002</v>
      </c>
      <c r="AL78">
        <v>13.944000000000001</v>
      </c>
      <c r="AM78">
        <v>10.536032000000001</v>
      </c>
      <c r="AN78">
        <v>0.59302999999999995</v>
      </c>
      <c r="AO78">
        <v>0</v>
      </c>
      <c r="AP78">
        <v>0.51239999999999997</v>
      </c>
      <c r="AQ78">
        <v>46.683</v>
      </c>
      <c r="AR78">
        <v>4.4160000000000004</v>
      </c>
      <c r="AS78">
        <v>6.726</v>
      </c>
      <c r="AT78">
        <v>15.00135</v>
      </c>
      <c r="AU78">
        <v>0</v>
      </c>
      <c r="AV78">
        <v>15.225</v>
      </c>
      <c r="AW78">
        <v>42.028199999999998</v>
      </c>
      <c r="AX78">
        <v>69.486400000000003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3178.5282410000009</v>
      </c>
    </row>
    <row r="79" spans="1:117">
      <c r="A79" t="s">
        <v>121</v>
      </c>
      <c r="B79">
        <v>0</v>
      </c>
      <c r="C79">
        <v>17.324999999999999</v>
      </c>
      <c r="D79">
        <v>0</v>
      </c>
      <c r="E79">
        <v>0</v>
      </c>
      <c r="F79">
        <v>11.946</v>
      </c>
      <c r="G79">
        <v>0</v>
      </c>
      <c r="H79">
        <v>0</v>
      </c>
      <c r="I79">
        <v>23.125599999999999</v>
      </c>
      <c r="J79">
        <v>0</v>
      </c>
      <c r="K79">
        <v>682.82912699999997</v>
      </c>
      <c r="L79">
        <v>653.15250000000003</v>
      </c>
      <c r="M79">
        <v>92</v>
      </c>
      <c r="N79">
        <v>118.125</v>
      </c>
      <c r="O79">
        <v>92.337000000000003</v>
      </c>
      <c r="P79">
        <v>123.375</v>
      </c>
      <c r="Q79">
        <v>10.911809999999999</v>
      </c>
      <c r="R79">
        <v>42.392195999999998</v>
      </c>
      <c r="S79">
        <v>26.390910000000002</v>
      </c>
      <c r="T79">
        <v>0</v>
      </c>
      <c r="U79">
        <v>418.77</v>
      </c>
      <c r="V79">
        <v>18.140333999999999</v>
      </c>
      <c r="W79">
        <v>34.799309999999998</v>
      </c>
      <c r="X79">
        <v>147.515625</v>
      </c>
      <c r="Y79">
        <v>0</v>
      </c>
      <c r="Z79">
        <v>13.041600000000001</v>
      </c>
      <c r="AA79">
        <v>26.07</v>
      </c>
      <c r="AB79">
        <v>26.34008</v>
      </c>
      <c r="AC79">
        <v>20.374400000000001</v>
      </c>
      <c r="AD79">
        <v>36.544144000000003</v>
      </c>
      <c r="AE79">
        <v>49.436556000000003</v>
      </c>
      <c r="AF79">
        <v>26.622</v>
      </c>
      <c r="AG79">
        <v>0</v>
      </c>
      <c r="AH79">
        <v>122.3524</v>
      </c>
      <c r="AI79">
        <v>16.350411999999999</v>
      </c>
      <c r="AJ79">
        <v>0</v>
      </c>
      <c r="AK79">
        <v>54.313200000000002</v>
      </c>
      <c r="AL79">
        <v>70.882000000000005</v>
      </c>
      <c r="AM79">
        <v>10.536032000000001</v>
      </c>
      <c r="AN79">
        <v>0.59302999999999995</v>
      </c>
      <c r="AO79">
        <v>0</v>
      </c>
      <c r="AP79">
        <v>6.2769000000000004</v>
      </c>
      <c r="AQ79">
        <v>46.683</v>
      </c>
      <c r="AR79">
        <v>4.4160000000000004</v>
      </c>
      <c r="AS79">
        <v>6.726</v>
      </c>
      <c r="AT79">
        <v>15.00135</v>
      </c>
      <c r="AU79">
        <v>0</v>
      </c>
      <c r="AV79">
        <v>15.225</v>
      </c>
      <c r="AW79">
        <v>42.462600000000002</v>
      </c>
      <c r="AX79">
        <v>69.486400000000003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3192.8685160000005</v>
      </c>
    </row>
    <row r="80" spans="1:117">
      <c r="A80" t="s">
        <v>122</v>
      </c>
      <c r="B80">
        <v>0</v>
      </c>
      <c r="C80">
        <v>17.324999999999999</v>
      </c>
      <c r="D80">
        <v>0</v>
      </c>
      <c r="E80">
        <v>0</v>
      </c>
      <c r="F80">
        <v>11.946</v>
      </c>
      <c r="G80">
        <v>0</v>
      </c>
      <c r="H80">
        <v>0</v>
      </c>
      <c r="I80">
        <v>23.125599999999999</v>
      </c>
      <c r="J80">
        <v>0</v>
      </c>
      <c r="K80">
        <v>682.82912699999997</v>
      </c>
      <c r="L80">
        <v>653.15250000000003</v>
      </c>
      <c r="M80">
        <v>92</v>
      </c>
      <c r="N80">
        <v>118.125</v>
      </c>
      <c r="O80">
        <v>92.337000000000003</v>
      </c>
      <c r="P80">
        <v>123.375</v>
      </c>
      <c r="Q80">
        <v>10.911809999999999</v>
      </c>
      <c r="R80">
        <v>42.392195999999998</v>
      </c>
      <c r="S80">
        <v>26.390910000000002</v>
      </c>
      <c r="T80">
        <v>0</v>
      </c>
      <c r="U80">
        <v>418.77</v>
      </c>
      <c r="V80">
        <v>18.140333999999999</v>
      </c>
      <c r="W80">
        <v>34.799309999999998</v>
      </c>
      <c r="X80">
        <v>147.515625</v>
      </c>
      <c r="Y80">
        <v>0</v>
      </c>
      <c r="Z80">
        <v>1.1000000000000001</v>
      </c>
      <c r="AA80">
        <v>14.04936</v>
      </c>
      <c r="AB80">
        <v>26.34008</v>
      </c>
      <c r="AC80">
        <v>19.35568</v>
      </c>
      <c r="AD80">
        <v>27.476800000000001</v>
      </c>
      <c r="AE80">
        <v>49.436556000000003</v>
      </c>
      <c r="AF80">
        <v>9.86</v>
      </c>
      <c r="AG80">
        <v>0</v>
      </c>
      <c r="AH80">
        <v>93.563599999999994</v>
      </c>
      <c r="AI80">
        <v>3.819</v>
      </c>
      <c r="AJ80">
        <v>0</v>
      </c>
      <c r="AK80">
        <v>54.313200000000002</v>
      </c>
      <c r="AL80">
        <v>70.882000000000005</v>
      </c>
      <c r="AM80">
        <v>4.6654999999999998</v>
      </c>
      <c r="AN80">
        <v>0.59302999999999995</v>
      </c>
      <c r="AO80">
        <v>0</v>
      </c>
      <c r="AP80">
        <v>6.2769000000000004</v>
      </c>
      <c r="AQ80">
        <v>46.683</v>
      </c>
      <c r="AR80">
        <v>6.6239999999999997</v>
      </c>
      <c r="AS80">
        <v>6.726</v>
      </c>
      <c r="AT80">
        <v>15.00135</v>
      </c>
      <c r="AU80">
        <v>0</v>
      </c>
      <c r="AV80">
        <v>15.225</v>
      </c>
      <c r="AW80">
        <v>42.462600000000002</v>
      </c>
      <c r="AX80">
        <v>69.486400000000003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3097.075468</v>
      </c>
    </row>
    <row r="81" spans="1:117">
      <c r="A81" t="s">
        <v>123</v>
      </c>
      <c r="B81">
        <v>0</v>
      </c>
      <c r="C81">
        <v>17.324999999999999</v>
      </c>
      <c r="D81">
        <v>0</v>
      </c>
      <c r="E81">
        <v>0</v>
      </c>
      <c r="F81">
        <v>11.946</v>
      </c>
      <c r="G81">
        <v>0</v>
      </c>
      <c r="H81">
        <v>0</v>
      </c>
      <c r="I81">
        <v>23.125599999999999</v>
      </c>
      <c r="J81">
        <v>0</v>
      </c>
      <c r="K81">
        <v>683.12912700000004</v>
      </c>
      <c r="L81">
        <v>653.15250000000003</v>
      </c>
      <c r="M81">
        <v>92</v>
      </c>
      <c r="N81">
        <v>118.125</v>
      </c>
      <c r="O81">
        <v>92.337000000000003</v>
      </c>
      <c r="P81">
        <v>123.375</v>
      </c>
      <c r="Q81">
        <v>10.911809999999999</v>
      </c>
      <c r="R81">
        <v>42.392195999999998</v>
      </c>
      <c r="S81">
        <v>26.390910000000002</v>
      </c>
      <c r="T81">
        <v>0</v>
      </c>
      <c r="U81">
        <v>418.77</v>
      </c>
      <c r="V81">
        <v>18.140333999999999</v>
      </c>
      <c r="W81">
        <v>34.799309999999998</v>
      </c>
      <c r="X81">
        <v>147.515625</v>
      </c>
      <c r="Y81">
        <v>0</v>
      </c>
      <c r="Z81">
        <v>1.1000000000000001</v>
      </c>
      <c r="AA81">
        <v>6.32</v>
      </c>
      <c r="AB81">
        <v>26.34008</v>
      </c>
      <c r="AC81">
        <v>19.35568</v>
      </c>
      <c r="AD81">
        <v>7.9260000000000002</v>
      </c>
      <c r="AE81">
        <v>32.957704</v>
      </c>
      <c r="AF81">
        <v>0</v>
      </c>
      <c r="AG81">
        <v>0</v>
      </c>
      <c r="AH81">
        <v>70.172700000000006</v>
      </c>
      <c r="AI81">
        <v>0</v>
      </c>
      <c r="AJ81">
        <v>0</v>
      </c>
      <c r="AK81">
        <v>54.313200000000002</v>
      </c>
      <c r="AL81">
        <v>70.882000000000005</v>
      </c>
      <c r="AM81">
        <v>4.6654999999999998</v>
      </c>
      <c r="AN81">
        <v>0.59302999999999995</v>
      </c>
      <c r="AO81">
        <v>0</v>
      </c>
      <c r="AP81">
        <v>6.2769000000000004</v>
      </c>
      <c r="AQ81">
        <v>46.683</v>
      </c>
      <c r="AR81">
        <v>39.744</v>
      </c>
      <c r="AS81">
        <v>6.726</v>
      </c>
      <c r="AT81">
        <v>15.00135</v>
      </c>
      <c r="AU81">
        <v>0</v>
      </c>
      <c r="AV81">
        <v>15.225</v>
      </c>
      <c r="AW81">
        <v>42.462600000000002</v>
      </c>
      <c r="AX81">
        <v>69.486400000000003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3049.6665560000001</v>
      </c>
    </row>
    <row r="82" spans="1:117">
      <c r="A82" t="s">
        <v>124</v>
      </c>
      <c r="B82">
        <v>0</v>
      </c>
      <c r="C82">
        <v>17.324999999999999</v>
      </c>
      <c r="D82">
        <v>0</v>
      </c>
      <c r="E82">
        <v>0</v>
      </c>
      <c r="F82">
        <v>11.946</v>
      </c>
      <c r="G82">
        <v>0</v>
      </c>
      <c r="H82">
        <v>0</v>
      </c>
      <c r="I82">
        <v>23.125599999999999</v>
      </c>
      <c r="J82">
        <v>0</v>
      </c>
      <c r="K82">
        <v>683.12912700000004</v>
      </c>
      <c r="L82">
        <v>653.15250000000003</v>
      </c>
      <c r="M82">
        <v>92</v>
      </c>
      <c r="N82">
        <v>118.125</v>
      </c>
      <c r="O82">
        <v>92.337000000000003</v>
      </c>
      <c r="P82">
        <v>123.375</v>
      </c>
      <c r="Q82">
        <v>10.911809999999999</v>
      </c>
      <c r="R82">
        <v>42.392195999999998</v>
      </c>
      <c r="S82">
        <v>26.390910000000002</v>
      </c>
      <c r="T82">
        <v>0</v>
      </c>
      <c r="U82">
        <v>418.77</v>
      </c>
      <c r="V82">
        <v>18.140333999999999</v>
      </c>
      <c r="W82">
        <v>34.799309999999998</v>
      </c>
      <c r="X82">
        <v>147.515625</v>
      </c>
      <c r="Y82">
        <v>0</v>
      </c>
      <c r="Z82">
        <v>1.1000000000000001</v>
      </c>
      <c r="AA82">
        <v>0</v>
      </c>
      <c r="AB82">
        <v>26.34008</v>
      </c>
      <c r="AC82">
        <v>9.6778399999999998</v>
      </c>
      <c r="AD82">
        <v>7.9260000000000002</v>
      </c>
      <c r="AE82">
        <v>32.957704</v>
      </c>
      <c r="AF82">
        <v>0</v>
      </c>
      <c r="AG82">
        <v>0</v>
      </c>
      <c r="AH82">
        <v>46.781799999999997</v>
      </c>
      <c r="AI82">
        <v>0</v>
      </c>
      <c r="AJ82">
        <v>0</v>
      </c>
      <c r="AK82">
        <v>54.313200000000002</v>
      </c>
      <c r="AL82">
        <v>70.882000000000005</v>
      </c>
      <c r="AM82">
        <v>0</v>
      </c>
      <c r="AN82">
        <v>0.59302999999999995</v>
      </c>
      <c r="AO82">
        <v>0</v>
      </c>
      <c r="AP82">
        <v>6.2769000000000004</v>
      </c>
      <c r="AQ82">
        <v>46.683</v>
      </c>
      <c r="AR82">
        <v>39.744</v>
      </c>
      <c r="AS82">
        <v>6.726</v>
      </c>
      <c r="AT82">
        <v>15.00135</v>
      </c>
      <c r="AU82">
        <v>0</v>
      </c>
      <c r="AV82">
        <v>15.225</v>
      </c>
      <c r="AW82">
        <v>42.462600000000002</v>
      </c>
      <c r="AX82">
        <v>69.486400000000003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3005.6123159999997</v>
      </c>
    </row>
    <row r="83" spans="1:117">
      <c r="A83" t="s">
        <v>125</v>
      </c>
      <c r="B83">
        <v>0</v>
      </c>
      <c r="C83">
        <v>17.324999999999999</v>
      </c>
      <c r="D83">
        <v>0</v>
      </c>
      <c r="E83">
        <v>0</v>
      </c>
      <c r="F83">
        <v>11.946</v>
      </c>
      <c r="G83">
        <v>0</v>
      </c>
      <c r="H83">
        <v>0</v>
      </c>
      <c r="I83">
        <v>23.125599999999999</v>
      </c>
      <c r="J83">
        <v>0</v>
      </c>
      <c r="K83">
        <v>683.12912700000004</v>
      </c>
      <c r="L83">
        <v>653.15250000000003</v>
      </c>
      <c r="M83">
        <v>92</v>
      </c>
      <c r="N83">
        <v>118.125</v>
      </c>
      <c r="O83">
        <v>92.337000000000003</v>
      </c>
      <c r="P83">
        <v>123.375</v>
      </c>
      <c r="Q83">
        <v>10.911809999999999</v>
      </c>
      <c r="R83">
        <v>42.392195999999998</v>
      </c>
      <c r="S83">
        <v>26.390910000000002</v>
      </c>
      <c r="T83">
        <v>0</v>
      </c>
      <c r="U83">
        <v>418.77</v>
      </c>
      <c r="V83">
        <v>18.140333999999999</v>
      </c>
      <c r="W83">
        <v>34.799309999999998</v>
      </c>
      <c r="X83">
        <v>147.515625</v>
      </c>
      <c r="Y83">
        <v>0</v>
      </c>
      <c r="Z83">
        <v>1.1000000000000001</v>
      </c>
      <c r="AA83">
        <v>0</v>
      </c>
      <c r="AB83">
        <v>13.17004</v>
      </c>
      <c r="AC83">
        <v>9.6778399999999998</v>
      </c>
      <c r="AD83">
        <v>0</v>
      </c>
      <c r="AE83">
        <v>16.478852</v>
      </c>
      <c r="AF83">
        <v>0</v>
      </c>
      <c r="AG83">
        <v>0</v>
      </c>
      <c r="AH83">
        <v>23.390899999999998</v>
      </c>
      <c r="AI83">
        <v>0</v>
      </c>
      <c r="AJ83">
        <v>0</v>
      </c>
      <c r="AK83">
        <v>54.313200000000002</v>
      </c>
      <c r="AL83">
        <v>12.782</v>
      </c>
      <c r="AM83">
        <v>0</v>
      </c>
      <c r="AN83">
        <v>0.59302999999999995</v>
      </c>
      <c r="AO83">
        <v>0</v>
      </c>
      <c r="AP83">
        <v>0.51239999999999997</v>
      </c>
      <c r="AQ83">
        <v>46.683</v>
      </c>
      <c r="AR83">
        <v>7.7279999999999998</v>
      </c>
      <c r="AS83">
        <v>6.726</v>
      </c>
      <c r="AT83">
        <v>15.00135</v>
      </c>
      <c r="AU83">
        <v>0</v>
      </c>
      <c r="AV83">
        <v>15.225</v>
      </c>
      <c r="AW83">
        <v>42.462600000000002</v>
      </c>
      <c r="AX83">
        <v>69.486400000000003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2848.7660240000005</v>
      </c>
    </row>
    <row r="84" spans="1:117">
      <c r="A84" t="s">
        <v>126</v>
      </c>
      <c r="B84">
        <v>0</v>
      </c>
      <c r="C84">
        <v>17.324999999999999</v>
      </c>
      <c r="D84">
        <v>0</v>
      </c>
      <c r="E84">
        <v>0</v>
      </c>
      <c r="F84">
        <v>11.946</v>
      </c>
      <c r="G84">
        <v>0</v>
      </c>
      <c r="H84">
        <v>0</v>
      </c>
      <c r="I84">
        <v>23.125599999999999</v>
      </c>
      <c r="J84">
        <v>0</v>
      </c>
      <c r="K84">
        <v>683.12912700000004</v>
      </c>
      <c r="L84">
        <v>653.15250000000003</v>
      </c>
      <c r="M84">
        <v>92</v>
      </c>
      <c r="N84">
        <v>118.125</v>
      </c>
      <c r="O84">
        <v>92.337000000000003</v>
      </c>
      <c r="P84">
        <v>123.375</v>
      </c>
      <c r="Q84">
        <v>10.911809999999999</v>
      </c>
      <c r="R84">
        <v>42.392195999999998</v>
      </c>
      <c r="S84">
        <v>26.390910000000002</v>
      </c>
      <c r="T84">
        <v>0</v>
      </c>
      <c r="U84">
        <v>418.77</v>
      </c>
      <c r="V84">
        <v>18.140333999999999</v>
      </c>
      <c r="W84">
        <v>34.799309999999998</v>
      </c>
      <c r="X84">
        <v>147.515625</v>
      </c>
      <c r="Y84">
        <v>0</v>
      </c>
      <c r="Z84">
        <v>1.1000000000000001</v>
      </c>
      <c r="AA84">
        <v>0</v>
      </c>
      <c r="AB84">
        <v>13.17004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54.313200000000002</v>
      </c>
      <c r="AL84">
        <v>1.3944000000000001</v>
      </c>
      <c r="AM84">
        <v>0</v>
      </c>
      <c r="AN84">
        <v>0.59302999999999995</v>
      </c>
      <c r="AO84">
        <v>0</v>
      </c>
      <c r="AP84">
        <v>0.51239999999999997</v>
      </c>
      <c r="AQ84">
        <v>46.683</v>
      </c>
      <c r="AR84">
        <v>6.6239999999999997</v>
      </c>
      <c r="AS84">
        <v>6.726</v>
      </c>
      <c r="AT84">
        <v>15.00135</v>
      </c>
      <c r="AU84">
        <v>0</v>
      </c>
      <c r="AV84">
        <v>15.225</v>
      </c>
      <c r="AW84">
        <v>42.462600000000002</v>
      </c>
      <c r="AX84">
        <v>69.486400000000003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2786.7268320000003</v>
      </c>
    </row>
    <row r="85" spans="1:117">
      <c r="A85" t="s">
        <v>127</v>
      </c>
      <c r="B85">
        <v>0</v>
      </c>
      <c r="C85">
        <v>17.324999999999999</v>
      </c>
      <c r="D85">
        <v>0</v>
      </c>
      <c r="E85">
        <v>0</v>
      </c>
      <c r="F85">
        <v>11.946</v>
      </c>
      <c r="G85">
        <v>0</v>
      </c>
      <c r="H85">
        <v>0</v>
      </c>
      <c r="I85">
        <v>23.125599999999999</v>
      </c>
      <c r="J85">
        <v>0</v>
      </c>
      <c r="K85">
        <v>683.12912700000004</v>
      </c>
      <c r="L85">
        <v>653.15250000000003</v>
      </c>
      <c r="M85">
        <v>92</v>
      </c>
      <c r="N85">
        <v>118.125</v>
      </c>
      <c r="O85">
        <v>92.337000000000003</v>
      </c>
      <c r="P85">
        <v>123.375</v>
      </c>
      <c r="Q85">
        <v>10.911809999999999</v>
      </c>
      <c r="R85">
        <v>42.392195999999998</v>
      </c>
      <c r="S85">
        <v>26.390910000000002</v>
      </c>
      <c r="T85">
        <v>0</v>
      </c>
      <c r="U85">
        <v>418.77</v>
      </c>
      <c r="V85">
        <v>18.140333999999999</v>
      </c>
      <c r="W85">
        <v>34.799309999999998</v>
      </c>
      <c r="X85">
        <v>147.515625</v>
      </c>
      <c r="Y85">
        <v>0</v>
      </c>
      <c r="Z85">
        <v>1.1000000000000001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54.313200000000002</v>
      </c>
      <c r="AL85">
        <v>1.3944000000000001</v>
      </c>
      <c r="AM85">
        <v>0</v>
      </c>
      <c r="AN85">
        <v>0.59302999999999995</v>
      </c>
      <c r="AO85">
        <v>0</v>
      </c>
      <c r="AP85">
        <v>0.51239999999999997</v>
      </c>
      <c r="AQ85">
        <v>46.683</v>
      </c>
      <c r="AR85">
        <v>6.6239999999999997</v>
      </c>
      <c r="AS85">
        <v>6.726</v>
      </c>
      <c r="AT85">
        <v>15.00135</v>
      </c>
      <c r="AU85">
        <v>0</v>
      </c>
      <c r="AV85">
        <v>15.225</v>
      </c>
      <c r="AW85">
        <v>42.462600000000002</v>
      </c>
      <c r="AX85">
        <v>69.486400000000003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2773.5567920000003</v>
      </c>
    </row>
    <row r="86" spans="1:117">
      <c r="A86" t="s">
        <v>128</v>
      </c>
      <c r="B86">
        <v>0</v>
      </c>
      <c r="C86">
        <v>17.324999999999999</v>
      </c>
      <c r="D86">
        <v>0</v>
      </c>
      <c r="E86">
        <v>0</v>
      </c>
      <c r="F86">
        <v>11.946</v>
      </c>
      <c r="G86">
        <v>0</v>
      </c>
      <c r="H86">
        <v>0</v>
      </c>
      <c r="I86">
        <v>23.125599999999999</v>
      </c>
      <c r="J86">
        <v>0</v>
      </c>
      <c r="K86">
        <v>683.12912700000004</v>
      </c>
      <c r="L86">
        <v>653.15250000000003</v>
      </c>
      <c r="M86">
        <v>92</v>
      </c>
      <c r="N86">
        <v>118.125</v>
      </c>
      <c r="O86">
        <v>92.337000000000003</v>
      </c>
      <c r="P86">
        <v>123.375</v>
      </c>
      <c r="Q86">
        <v>10.911809999999999</v>
      </c>
      <c r="R86">
        <v>42.392195999999998</v>
      </c>
      <c r="S86">
        <v>26.390910000000002</v>
      </c>
      <c r="T86">
        <v>0</v>
      </c>
      <c r="U86">
        <v>418.77</v>
      </c>
      <c r="V86">
        <v>18.140333999999999</v>
      </c>
      <c r="W86">
        <v>34.799309999999998</v>
      </c>
      <c r="X86">
        <v>147.515625</v>
      </c>
      <c r="Y86">
        <v>0</v>
      </c>
      <c r="Z86">
        <v>1.1000000000000001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54.313200000000002</v>
      </c>
      <c r="AL86">
        <v>1.3944000000000001</v>
      </c>
      <c r="AM86">
        <v>0</v>
      </c>
      <c r="AN86">
        <v>0.59302999999999995</v>
      </c>
      <c r="AO86">
        <v>0</v>
      </c>
      <c r="AP86">
        <v>0.51239999999999997</v>
      </c>
      <c r="AQ86">
        <v>46.683</v>
      </c>
      <c r="AR86">
        <v>12.144</v>
      </c>
      <c r="AS86">
        <v>6.726</v>
      </c>
      <c r="AT86">
        <v>15.00135</v>
      </c>
      <c r="AU86">
        <v>0</v>
      </c>
      <c r="AV86">
        <v>15.225</v>
      </c>
      <c r="AW86">
        <v>42.462600000000002</v>
      </c>
      <c r="AX86">
        <v>69.486400000000003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2779.0767919999998</v>
      </c>
    </row>
    <row r="87" spans="1:117">
      <c r="A87" t="s">
        <v>129</v>
      </c>
      <c r="B87">
        <v>0</v>
      </c>
      <c r="C87">
        <v>17.324999999999999</v>
      </c>
      <c r="D87">
        <v>0</v>
      </c>
      <c r="E87">
        <v>0</v>
      </c>
      <c r="F87">
        <v>11.946</v>
      </c>
      <c r="G87">
        <v>0</v>
      </c>
      <c r="H87">
        <v>0</v>
      </c>
      <c r="I87">
        <v>23.125599999999999</v>
      </c>
      <c r="J87">
        <v>0</v>
      </c>
      <c r="K87">
        <v>683.12912700000004</v>
      </c>
      <c r="L87">
        <v>653.15250000000003</v>
      </c>
      <c r="M87">
        <v>92</v>
      </c>
      <c r="N87">
        <v>118.125</v>
      </c>
      <c r="O87">
        <v>110.8044</v>
      </c>
      <c r="P87">
        <v>123.375</v>
      </c>
      <c r="Q87">
        <v>10.911809999999999</v>
      </c>
      <c r="R87">
        <v>42.392195999999998</v>
      </c>
      <c r="S87">
        <v>26.390910000000002</v>
      </c>
      <c r="T87">
        <v>0</v>
      </c>
      <c r="U87">
        <v>418.77</v>
      </c>
      <c r="V87">
        <v>18.140333999999999</v>
      </c>
      <c r="W87">
        <v>34.799309999999998</v>
      </c>
      <c r="X87">
        <v>147.515625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54.313200000000002</v>
      </c>
      <c r="AL87">
        <v>1.3944000000000001</v>
      </c>
      <c r="AM87">
        <v>0</v>
      </c>
      <c r="AN87">
        <v>0.59302999999999995</v>
      </c>
      <c r="AO87">
        <v>0</v>
      </c>
      <c r="AP87">
        <v>0.51239999999999997</v>
      </c>
      <c r="AQ87">
        <v>46.683</v>
      </c>
      <c r="AR87">
        <v>15.456</v>
      </c>
      <c r="AS87">
        <v>6.726</v>
      </c>
      <c r="AT87">
        <v>15.00135</v>
      </c>
      <c r="AU87">
        <v>0</v>
      </c>
      <c r="AV87">
        <v>15.225</v>
      </c>
      <c r="AW87">
        <v>42.462600000000002</v>
      </c>
      <c r="AX87">
        <v>69.486400000000003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2799.7561920000007</v>
      </c>
    </row>
    <row r="88" spans="1:117">
      <c r="A88" t="s">
        <v>130</v>
      </c>
      <c r="B88">
        <v>0</v>
      </c>
      <c r="C88">
        <v>17.324999999999999</v>
      </c>
      <c r="D88">
        <v>0</v>
      </c>
      <c r="E88">
        <v>0</v>
      </c>
      <c r="F88">
        <v>11.946</v>
      </c>
      <c r="G88">
        <v>0</v>
      </c>
      <c r="H88">
        <v>0</v>
      </c>
      <c r="I88">
        <v>23.125599999999999</v>
      </c>
      <c r="J88">
        <v>0</v>
      </c>
      <c r="K88">
        <v>683.12912700000004</v>
      </c>
      <c r="L88">
        <v>653.15250000000003</v>
      </c>
      <c r="M88">
        <v>92</v>
      </c>
      <c r="N88">
        <v>118.125</v>
      </c>
      <c r="O88">
        <v>123.66562500000001</v>
      </c>
      <c r="P88">
        <v>123.375</v>
      </c>
      <c r="Q88">
        <v>10.911809999999999</v>
      </c>
      <c r="R88">
        <v>42.392195999999998</v>
      </c>
      <c r="S88">
        <v>26.390910000000002</v>
      </c>
      <c r="T88">
        <v>0</v>
      </c>
      <c r="U88">
        <v>418.77</v>
      </c>
      <c r="V88">
        <v>18.140333999999999</v>
      </c>
      <c r="W88">
        <v>34.799309999999998</v>
      </c>
      <c r="X88">
        <v>147.515625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54.313200000000002</v>
      </c>
      <c r="AL88">
        <v>1.3944000000000001</v>
      </c>
      <c r="AM88">
        <v>0</v>
      </c>
      <c r="AN88">
        <v>0.59302999999999995</v>
      </c>
      <c r="AO88">
        <v>0</v>
      </c>
      <c r="AP88">
        <v>0.51239999999999997</v>
      </c>
      <c r="AQ88">
        <v>46.683</v>
      </c>
      <c r="AR88">
        <v>15.456</v>
      </c>
      <c r="AS88">
        <v>6.726</v>
      </c>
      <c r="AT88">
        <v>15.00135</v>
      </c>
      <c r="AU88">
        <v>0</v>
      </c>
      <c r="AV88">
        <v>15.225</v>
      </c>
      <c r="AW88">
        <v>42.462600000000002</v>
      </c>
      <c r="AX88">
        <v>69.486400000000003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2812.6174170000004</v>
      </c>
    </row>
    <row r="89" spans="1:117">
      <c r="A89" t="s">
        <v>131</v>
      </c>
      <c r="B89">
        <v>0</v>
      </c>
      <c r="C89">
        <v>17.324999999999999</v>
      </c>
      <c r="D89">
        <v>0</v>
      </c>
      <c r="E89">
        <v>0</v>
      </c>
      <c r="F89">
        <v>11.946</v>
      </c>
      <c r="G89">
        <v>0</v>
      </c>
      <c r="H89">
        <v>0</v>
      </c>
      <c r="I89">
        <v>23.125599999999999</v>
      </c>
      <c r="J89">
        <v>0</v>
      </c>
      <c r="K89">
        <v>683.12912700000004</v>
      </c>
      <c r="L89">
        <v>653.15250000000003</v>
      </c>
      <c r="M89">
        <v>92</v>
      </c>
      <c r="N89">
        <v>118.125</v>
      </c>
      <c r="O89">
        <v>123.66562500000001</v>
      </c>
      <c r="P89">
        <v>123.375</v>
      </c>
      <c r="Q89">
        <v>10.911809999999999</v>
      </c>
      <c r="R89">
        <v>42.392195999999998</v>
      </c>
      <c r="S89">
        <v>26.390910000000002</v>
      </c>
      <c r="T89">
        <v>0</v>
      </c>
      <c r="U89">
        <v>418.77</v>
      </c>
      <c r="V89">
        <v>18.140333999999999</v>
      </c>
      <c r="W89">
        <v>34.799309999999998</v>
      </c>
      <c r="X89">
        <v>147.515625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54.313200000000002</v>
      </c>
      <c r="AL89">
        <v>1.3944000000000001</v>
      </c>
      <c r="AM89">
        <v>0</v>
      </c>
      <c r="AN89">
        <v>0.59302999999999995</v>
      </c>
      <c r="AO89">
        <v>0</v>
      </c>
      <c r="AP89">
        <v>0.51239999999999997</v>
      </c>
      <c r="AQ89">
        <v>46.683</v>
      </c>
      <c r="AR89">
        <v>15.456</v>
      </c>
      <c r="AS89">
        <v>7.3986000000000001</v>
      </c>
      <c r="AT89">
        <v>15.00135</v>
      </c>
      <c r="AU89">
        <v>0</v>
      </c>
      <c r="AV89">
        <v>15.225</v>
      </c>
      <c r="AW89">
        <v>42.571199999999997</v>
      </c>
      <c r="AX89">
        <v>69.486400000000003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2813.3986170000007</v>
      </c>
    </row>
    <row r="90" spans="1:117">
      <c r="A90" t="s">
        <v>132</v>
      </c>
      <c r="B90">
        <v>0</v>
      </c>
      <c r="C90">
        <v>17.324999999999999</v>
      </c>
      <c r="D90">
        <v>0</v>
      </c>
      <c r="E90">
        <v>0</v>
      </c>
      <c r="F90">
        <v>11.946</v>
      </c>
      <c r="G90">
        <v>0</v>
      </c>
      <c r="H90">
        <v>0</v>
      </c>
      <c r="I90">
        <v>23.125599999999999</v>
      </c>
      <c r="J90">
        <v>0</v>
      </c>
      <c r="K90">
        <v>683.12912700000004</v>
      </c>
      <c r="L90">
        <v>653.15250000000003</v>
      </c>
      <c r="M90">
        <v>92</v>
      </c>
      <c r="N90">
        <v>118.125</v>
      </c>
      <c r="O90">
        <v>123.66562500000001</v>
      </c>
      <c r="P90">
        <v>123.375</v>
      </c>
      <c r="Q90">
        <v>10.911809999999999</v>
      </c>
      <c r="R90">
        <v>42.392195999999998</v>
      </c>
      <c r="S90">
        <v>26.390910000000002</v>
      </c>
      <c r="T90">
        <v>0</v>
      </c>
      <c r="U90">
        <v>418.77</v>
      </c>
      <c r="V90">
        <v>18.140333999999999</v>
      </c>
      <c r="W90">
        <v>34.799309999999998</v>
      </c>
      <c r="X90">
        <v>147.515625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54.313200000000002</v>
      </c>
      <c r="AL90">
        <v>1.3944000000000001</v>
      </c>
      <c r="AM90">
        <v>0</v>
      </c>
      <c r="AN90">
        <v>0.59302999999999995</v>
      </c>
      <c r="AO90">
        <v>0</v>
      </c>
      <c r="AP90">
        <v>2.5619999999999998</v>
      </c>
      <c r="AQ90">
        <v>35.343000000000004</v>
      </c>
      <c r="AR90">
        <v>15.456</v>
      </c>
      <c r="AS90">
        <v>7.3986000000000001</v>
      </c>
      <c r="AT90">
        <v>15.00135</v>
      </c>
      <c r="AU90">
        <v>0</v>
      </c>
      <c r="AV90">
        <v>15.225</v>
      </c>
      <c r="AW90">
        <v>42.571199999999997</v>
      </c>
      <c r="AX90">
        <v>69.486400000000003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2804.108217</v>
      </c>
    </row>
    <row r="91" spans="1:117">
      <c r="A91" t="s">
        <v>133</v>
      </c>
      <c r="B91">
        <v>0</v>
      </c>
      <c r="C91">
        <v>17.324999999999999</v>
      </c>
      <c r="D91">
        <v>0</v>
      </c>
      <c r="E91">
        <v>0</v>
      </c>
      <c r="F91">
        <v>11.946</v>
      </c>
      <c r="G91">
        <v>0</v>
      </c>
      <c r="H91">
        <v>0</v>
      </c>
      <c r="I91">
        <v>23.125599999999999</v>
      </c>
      <c r="J91">
        <v>0</v>
      </c>
      <c r="K91">
        <v>683.12912700000004</v>
      </c>
      <c r="L91">
        <v>653.15250000000003</v>
      </c>
      <c r="M91">
        <v>92</v>
      </c>
      <c r="N91">
        <v>118.125</v>
      </c>
      <c r="O91">
        <v>123.66562500000001</v>
      </c>
      <c r="P91">
        <v>123.375</v>
      </c>
      <c r="Q91">
        <v>10.911809999999999</v>
      </c>
      <c r="R91">
        <v>42.392195999999998</v>
      </c>
      <c r="S91">
        <v>26.390910000000002</v>
      </c>
      <c r="T91">
        <v>0</v>
      </c>
      <c r="U91">
        <v>418.77</v>
      </c>
      <c r="V91">
        <v>18.140333999999999</v>
      </c>
      <c r="W91">
        <v>34.799309999999998</v>
      </c>
      <c r="X91">
        <v>147.515625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54.313200000000002</v>
      </c>
      <c r="AL91">
        <v>1.3944000000000001</v>
      </c>
      <c r="AM91">
        <v>0</v>
      </c>
      <c r="AN91">
        <v>0.59302999999999995</v>
      </c>
      <c r="AO91">
        <v>0</v>
      </c>
      <c r="AP91">
        <v>2.5619999999999998</v>
      </c>
      <c r="AQ91">
        <v>31.122</v>
      </c>
      <c r="AR91">
        <v>15.456</v>
      </c>
      <c r="AS91">
        <v>7.3986000000000001</v>
      </c>
      <c r="AT91">
        <v>15.00135</v>
      </c>
      <c r="AU91">
        <v>0</v>
      </c>
      <c r="AV91">
        <v>15.225</v>
      </c>
      <c r="AW91">
        <v>42.571199999999997</v>
      </c>
      <c r="AX91">
        <v>69.486400000000003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2799.8872170000004</v>
      </c>
    </row>
    <row r="92" spans="1:117">
      <c r="A92" t="s">
        <v>134</v>
      </c>
      <c r="B92">
        <v>0</v>
      </c>
      <c r="C92">
        <v>17.324999999999999</v>
      </c>
      <c r="D92">
        <v>0</v>
      </c>
      <c r="E92">
        <v>0</v>
      </c>
      <c r="F92">
        <v>11.946</v>
      </c>
      <c r="G92">
        <v>0</v>
      </c>
      <c r="H92">
        <v>0</v>
      </c>
      <c r="I92">
        <v>23.125599999999999</v>
      </c>
      <c r="J92">
        <v>0</v>
      </c>
      <c r="K92">
        <v>683.12912700000004</v>
      </c>
      <c r="L92">
        <v>653.15250000000003</v>
      </c>
      <c r="M92">
        <v>92</v>
      </c>
      <c r="N92">
        <v>118.125</v>
      </c>
      <c r="O92">
        <v>123.66562500000001</v>
      </c>
      <c r="P92">
        <v>123.375</v>
      </c>
      <c r="Q92">
        <v>10.911809999999999</v>
      </c>
      <c r="R92">
        <v>42.392195999999998</v>
      </c>
      <c r="S92">
        <v>26.390910000000002</v>
      </c>
      <c r="T92">
        <v>0</v>
      </c>
      <c r="U92">
        <v>418.77</v>
      </c>
      <c r="V92">
        <v>18.140333999999999</v>
      </c>
      <c r="W92">
        <v>34.799309999999998</v>
      </c>
      <c r="X92">
        <v>147.515625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54.313200000000002</v>
      </c>
      <c r="AL92">
        <v>1.3944000000000001</v>
      </c>
      <c r="AM92">
        <v>0</v>
      </c>
      <c r="AN92">
        <v>0.59302999999999995</v>
      </c>
      <c r="AO92">
        <v>0</v>
      </c>
      <c r="AP92">
        <v>2.5619999999999998</v>
      </c>
      <c r="AQ92">
        <v>31.122</v>
      </c>
      <c r="AR92">
        <v>15.456</v>
      </c>
      <c r="AS92">
        <v>7.3986000000000001</v>
      </c>
      <c r="AT92">
        <v>15.00135</v>
      </c>
      <c r="AU92">
        <v>0</v>
      </c>
      <c r="AV92">
        <v>15.225</v>
      </c>
      <c r="AW92">
        <v>42.571199999999997</v>
      </c>
      <c r="AX92">
        <v>69.486400000000003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2799.8872170000004</v>
      </c>
    </row>
    <row r="93" spans="1:117">
      <c r="A93" t="s">
        <v>135</v>
      </c>
      <c r="B93">
        <v>0</v>
      </c>
      <c r="C93">
        <v>17.850000000000001</v>
      </c>
      <c r="D93">
        <v>0</v>
      </c>
      <c r="E93">
        <v>0</v>
      </c>
      <c r="F93">
        <v>11.946</v>
      </c>
      <c r="G93">
        <v>0</v>
      </c>
      <c r="H93">
        <v>0</v>
      </c>
      <c r="I93">
        <v>23.125599999999999</v>
      </c>
      <c r="J93">
        <v>0</v>
      </c>
      <c r="K93">
        <v>683.12912700000004</v>
      </c>
      <c r="L93">
        <v>653.15250000000003</v>
      </c>
      <c r="M93">
        <v>92</v>
      </c>
      <c r="N93">
        <v>118.125</v>
      </c>
      <c r="O93">
        <v>123.66562500000001</v>
      </c>
      <c r="P93">
        <v>123.375</v>
      </c>
      <c r="Q93">
        <v>10.911809999999999</v>
      </c>
      <c r="R93">
        <v>42.392195999999998</v>
      </c>
      <c r="S93">
        <v>26.390910000000002</v>
      </c>
      <c r="T93">
        <v>0</v>
      </c>
      <c r="U93">
        <v>418.77</v>
      </c>
      <c r="V93">
        <v>18.140333999999999</v>
      </c>
      <c r="W93">
        <v>34.799309999999998</v>
      </c>
      <c r="X93">
        <v>147.515625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8.8740000000000006</v>
      </c>
      <c r="AG93">
        <v>0</v>
      </c>
      <c r="AH93">
        <v>0</v>
      </c>
      <c r="AI93">
        <v>0</v>
      </c>
      <c r="AJ93">
        <v>0</v>
      </c>
      <c r="AK93">
        <v>54.313200000000002</v>
      </c>
      <c r="AL93">
        <v>1.3944000000000001</v>
      </c>
      <c r="AM93">
        <v>0</v>
      </c>
      <c r="AN93">
        <v>0.59302999999999995</v>
      </c>
      <c r="AO93">
        <v>0</v>
      </c>
      <c r="AP93">
        <v>2.5619999999999998</v>
      </c>
      <c r="AQ93">
        <v>31.122</v>
      </c>
      <c r="AR93">
        <v>15.456</v>
      </c>
      <c r="AS93">
        <v>9.4163999999999994</v>
      </c>
      <c r="AT93">
        <v>15.00135</v>
      </c>
      <c r="AU93">
        <v>0</v>
      </c>
      <c r="AV93">
        <v>15.225</v>
      </c>
      <c r="AW93">
        <v>42.571199999999997</v>
      </c>
      <c r="AX93">
        <v>69.486400000000003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2811.3040170000004</v>
      </c>
    </row>
    <row r="94" spans="1:117">
      <c r="A94" t="s">
        <v>136</v>
      </c>
      <c r="B94">
        <v>0</v>
      </c>
      <c r="C94">
        <v>17.850000000000001</v>
      </c>
      <c r="D94">
        <v>0</v>
      </c>
      <c r="E94">
        <v>0</v>
      </c>
      <c r="F94">
        <v>11.946</v>
      </c>
      <c r="G94">
        <v>0</v>
      </c>
      <c r="H94">
        <v>0</v>
      </c>
      <c r="I94">
        <v>23.125599999999999</v>
      </c>
      <c r="J94">
        <v>0</v>
      </c>
      <c r="K94">
        <v>683.12912700000004</v>
      </c>
      <c r="L94">
        <v>653.15250000000003</v>
      </c>
      <c r="M94">
        <v>92</v>
      </c>
      <c r="N94">
        <v>118.125</v>
      </c>
      <c r="O94">
        <v>123.66562500000001</v>
      </c>
      <c r="P94">
        <v>123.375</v>
      </c>
      <c r="Q94">
        <v>10.911809999999999</v>
      </c>
      <c r="R94">
        <v>42.392195999999998</v>
      </c>
      <c r="S94">
        <v>26.390910000000002</v>
      </c>
      <c r="T94">
        <v>0</v>
      </c>
      <c r="U94">
        <v>418.77</v>
      </c>
      <c r="V94">
        <v>18.140333999999999</v>
      </c>
      <c r="W94">
        <v>34.799309999999998</v>
      </c>
      <c r="X94">
        <v>147.515625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8.8740000000000006</v>
      </c>
      <c r="AG94">
        <v>0</v>
      </c>
      <c r="AH94">
        <v>0</v>
      </c>
      <c r="AI94">
        <v>0</v>
      </c>
      <c r="AJ94">
        <v>0</v>
      </c>
      <c r="AK94">
        <v>54.313200000000002</v>
      </c>
      <c r="AL94">
        <v>1.3944000000000001</v>
      </c>
      <c r="AM94">
        <v>0</v>
      </c>
      <c r="AN94">
        <v>0.59302999999999995</v>
      </c>
      <c r="AO94">
        <v>0</v>
      </c>
      <c r="AP94">
        <v>2.5619999999999998</v>
      </c>
      <c r="AQ94">
        <v>31.122</v>
      </c>
      <c r="AR94">
        <v>15.456</v>
      </c>
      <c r="AS94">
        <v>9.4163999999999994</v>
      </c>
      <c r="AT94">
        <v>15.00135</v>
      </c>
      <c r="AU94">
        <v>0</v>
      </c>
      <c r="AV94">
        <v>15.225</v>
      </c>
      <c r="AW94">
        <v>42.571199999999997</v>
      </c>
      <c r="AX94">
        <v>69.486400000000003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2811.3040170000004</v>
      </c>
    </row>
    <row r="95" spans="1:117">
      <c r="A95" t="s">
        <v>137</v>
      </c>
      <c r="B95">
        <v>0</v>
      </c>
      <c r="C95">
        <v>17.850000000000001</v>
      </c>
      <c r="D95">
        <v>0</v>
      </c>
      <c r="E95">
        <v>0</v>
      </c>
      <c r="F95">
        <v>11.946</v>
      </c>
      <c r="G95">
        <v>0</v>
      </c>
      <c r="H95">
        <v>0</v>
      </c>
      <c r="I95">
        <v>23.125599999999999</v>
      </c>
      <c r="J95">
        <v>0</v>
      </c>
      <c r="K95">
        <v>683.12912700000004</v>
      </c>
      <c r="L95">
        <v>653.15250000000003</v>
      </c>
      <c r="M95">
        <v>92</v>
      </c>
      <c r="N95">
        <v>118.125</v>
      </c>
      <c r="O95">
        <v>123.66562500000001</v>
      </c>
      <c r="P95">
        <v>123.375</v>
      </c>
      <c r="Q95">
        <v>10.911809999999999</v>
      </c>
      <c r="R95">
        <v>42.392195999999998</v>
      </c>
      <c r="S95">
        <v>26.390910000000002</v>
      </c>
      <c r="T95">
        <v>0</v>
      </c>
      <c r="U95">
        <v>418.77</v>
      </c>
      <c r="V95">
        <v>18.140333999999999</v>
      </c>
      <c r="W95">
        <v>34.799309999999998</v>
      </c>
      <c r="X95">
        <v>147.515625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8.8740000000000006</v>
      </c>
      <c r="AG95">
        <v>0</v>
      </c>
      <c r="AH95">
        <v>0</v>
      </c>
      <c r="AI95">
        <v>0</v>
      </c>
      <c r="AJ95">
        <v>0</v>
      </c>
      <c r="AK95">
        <v>54.313200000000002</v>
      </c>
      <c r="AL95">
        <v>1.3944000000000001</v>
      </c>
      <c r="AM95">
        <v>0</v>
      </c>
      <c r="AN95">
        <v>0.59302999999999995</v>
      </c>
      <c r="AO95">
        <v>0</v>
      </c>
      <c r="AP95">
        <v>2.5619999999999998</v>
      </c>
      <c r="AQ95">
        <v>15.561</v>
      </c>
      <c r="AR95">
        <v>12.144</v>
      </c>
      <c r="AS95">
        <v>9.4163999999999994</v>
      </c>
      <c r="AT95">
        <v>15.00135</v>
      </c>
      <c r="AU95">
        <v>0</v>
      </c>
      <c r="AV95">
        <v>15.225</v>
      </c>
      <c r="AW95">
        <v>42.571199999999997</v>
      </c>
      <c r="AX95">
        <v>69.486400000000003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2792.4310169999999</v>
      </c>
    </row>
    <row r="96" spans="1:117">
      <c r="A96" t="s">
        <v>138</v>
      </c>
      <c r="B96">
        <v>0</v>
      </c>
      <c r="C96">
        <v>17.850000000000001</v>
      </c>
      <c r="D96">
        <v>0</v>
      </c>
      <c r="E96">
        <v>0</v>
      </c>
      <c r="F96">
        <v>11.946</v>
      </c>
      <c r="G96">
        <v>0</v>
      </c>
      <c r="H96">
        <v>0</v>
      </c>
      <c r="I96">
        <v>23.125599999999999</v>
      </c>
      <c r="J96">
        <v>0</v>
      </c>
      <c r="K96">
        <v>683.12912700000004</v>
      </c>
      <c r="L96">
        <v>653.15250000000003</v>
      </c>
      <c r="M96">
        <v>92</v>
      </c>
      <c r="N96">
        <v>118.125</v>
      </c>
      <c r="O96">
        <v>123.66562500000001</v>
      </c>
      <c r="P96">
        <v>123.375</v>
      </c>
      <c r="Q96">
        <v>10.911809999999999</v>
      </c>
      <c r="R96">
        <v>42.392195999999998</v>
      </c>
      <c r="S96">
        <v>26.390910000000002</v>
      </c>
      <c r="T96">
        <v>0</v>
      </c>
      <c r="U96">
        <v>418.77</v>
      </c>
      <c r="V96">
        <v>18.140333999999999</v>
      </c>
      <c r="W96">
        <v>34.799309999999998</v>
      </c>
      <c r="X96">
        <v>147.515625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8.8740000000000006</v>
      </c>
      <c r="AG96">
        <v>0</v>
      </c>
      <c r="AH96">
        <v>0</v>
      </c>
      <c r="AI96">
        <v>0</v>
      </c>
      <c r="AJ96">
        <v>0</v>
      </c>
      <c r="AK96">
        <v>54.313200000000002</v>
      </c>
      <c r="AL96">
        <v>1.3944000000000001</v>
      </c>
      <c r="AM96">
        <v>0</v>
      </c>
      <c r="AN96">
        <v>0.59302999999999995</v>
      </c>
      <c r="AO96">
        <v>0</v>
      </c>
      <c r="AP96">
        <v>2.5619999999999998</v>
      </c>
      <c r="AQ96">
        <v>15.561</v>
      </c>
      <c r="AR96">
        <v>12.144</v>
      </c>
      <c r="AS96">
        <v>9.4163999999999994</v>
      </c>
      <c r="AT96">
        <v>15.00135</v>
      </c>
      <c r="AU96">
        <v>0</v>
      </c>
      <c r="AV96">
        <v>15.225</v>
      </c>
      <c r="AW96">
        <v>42.571199999999997</v>
      </c>
      <c r="AX96">
        <v>69.486400000000003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2792.4310169999999</v>
      </c>
    </row>
    <row r="97" spans="1:117">
      <c r="A97" t="s">
        <v>139</v>
      </c>
      <c r="B97">
        <v>0</v>
      </c>
      <c r="C97">
        <v>17.850000000000001</v>
      </c>
      <c r="D97">
        <v>0</v>
      </c>
      <c r="E97">
        <v>0</v>
      </c>
      <c r="F97">
        <v>11.946</v>
      </c>
      <c r="G97">
        <v>0</v>
      </c>
      <c r="H97">
        <v>0</v>
      </c>
      <c r="I97">
        <v>23.125599999999999</v>
      </c>
      <c r="J97">
        <v>0</v>
      </c>
      <c r="K97">
        <v>683.12912700000004</v>
      </c>
      <c r="L97">
        <v>653.15250000000003</v>
      </c>
      <c r="M97">
        <v>92</v>
      </c>
      <c r="N97">
        <v>118.125</v>
      </c>
      <c r="O97">
        <v>123.66562500000001</v>
      </c>
      <c r="P97">
        <v>123.375</v>
      </c>
      <c r="Q97">
        <v>10.911809999999999</v>
      </c>
      <c r="R97">
        <v>42.392195999999998</v>
      </c>
      <c r="S97">
        <v>26.390910000000002</v>
      </c>
      <c r="T97">
        <v>0</v>
      </c>
      <c r="U97">
        <v>418.77</v>
      </c>
      <c r="V97">
        <v>18.140333999999999</v>
      </c>
      <c r="W97">
        <v>34.799309999999998</v>
      </c>
      <c r="X97">
        <v>147.515625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8.8740000000000006</v>
      </c>
      <c r="AG97">
        <v>0</v>
      </c>
      <c r="AH97">
        <v>0</v>
      </c>
      <c r="AI97">
        <v>0</v>
      </c>
      <c r="AJ97">
        <v>0</v>
      </c>
      <c r="AK97">
        <v>54.313200000000002</v>
      </c>
      <c r="AL97">
        <v>1.3944000000000001</v>
      </c>
      <c r="AM97">
        <v>0</v>
      </c>
      <c r="AN97">
        <v>0.59302999999999995</v>
      </c>
      <c r="AO97">
        <v>0</v>
      </c>
      <c r="AP97">
        <v>2.5619999999999998</v>
      </c>
      <c r="AQ97">
        <v>15.561</v>
      </c>
      <c r="AR97">
        <v>12.144</v>
      </c>
      <c r="AS97">
        <v>9.4163999999999994</v>
      </c>
      <c r="AT97">
        <v>15.00135</v>
      </c>
      <c r="AU97">
        <v>0</v>
      </c>
      <c r="AV97">
        <v>15.225</v>
      </c>
      <c r="AW97">
        <v>42.571199999999997</v>
      </c>
      <c r="AX97">
        <v>69.486400000000003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2792.4310169999999</v>
      </c>
    </row>
    <row r="98" spans="1:117">
      <c r="A98" t="s">
        <v>140</v>
      </c>
      <c r="B98">
        <v>0</v>
      </c>
      <c r="C98">
        <v>9.4499999999999993</v>
      </c>
      <c r="D98">
        <v>0</v>
      </c>
      <c r="E98">
        <v>0</v>
      </c>
      <c r="F98">
        <v>11.946</v>
      </c>
      <c r="G98">
        <v>0</v>
      </c>
      <c r="H98">
        <v>0</v>
      </c>
      <c r="I98">
        <v>23.125599999999999</v>
      </c>
      <c r="J98">
        <v>0</v>
      </c>
      <c r="K98">
        <v>683.12912700000004</v>
      </c>
      <c r="L98">
        <v>653.15250000000003</v>
      </c>
      <c r="M98">
        <v>92</v>
      </c>
      <c r="N98">
        <v>118.125</v>
      </c>
      <c r="O98">
        <v>123.66562500000001</v>
      </c>
      <c r="P98">
        <v>123.375</v>
      </c>
      <c r="Q98">
        <v>10.911809999999999</v>
      </c>
      <c r="R98">
        <v>42.392195999999998</v>
      </c>
      <c r="S98">
        <v>26.390910000000002</v>
      </c>
      <c r="T98">
        <v>0</v>
      </c>
      <c r="U98">
        <v>418.77</v>
      </c>
      <c r="V98">
        <v>18.140333999999999</v>
      </c>
      <c r="W98">
        <v>34.799309999999998</v>
      </c>
      <c r="X98">
        <v>147.515625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8.8740000000000006</v>
      </c>
      <c r="AG98">
        <v>0</v>
      </c>
      <c r="AH98">
        <v>0</v>
      </c>
      <c r="AI98">
        <v>0</v>
      </c>
      <c r="AJ98">
        <v>0</v>
      </c>
      <c r="AK98">
        <v>54.313200000000002</v>
      </c>
      <c r="AL98">
        <v>1.3944000000000001</v>
      </c>
      <c r="AM98">
        <v>0</v>
      </c>
      <c r="AN98">
        <v>0.59302999999999995</v>
      </c>
      <c r="AO98">
        <v>0</v>
      </c>
      <c r="AP98">
        <v>2.5619999999999998</v>
      </c>
      <c r="AQ98">
        <v>15.561</v>
      </c>
      <c r="AR98">
        <v>12.144</v>
      </c>
      <c r="AS98">
        <v>10.7616</v>
      </c>
      <c r="AT98">
        <v>15.00135</v>
      </c>
      <c r="AU98">
        <v>0</v>
      </c>
      <c r="AV98">
        <v>9.4499999999999993</v>
      </c>
      <c r="AW98">
        <v>42.571199999999997</v>
      </c>
      <c r="AX98">
        <v>69.486400000000003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2779.6012169999995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0.4113374999999998</v>
      </c>
      <c r="D99">
        <f t="shared" si="2"/>
        <v>0</v>
      </c>
      <c r="E99">
        <f t="shared" si="2"/>
        <v>0</v>
      </c>
      <c r="F99">
        <f t="shared" si="2"/>
        <v>0.28670400000000018</v>
      </c>
      <c r="G99">
        <f t="shared" si="2"/>
        <v>0</v>
      </c>
      <c r="H99">
        <f t="shared" si="2"/>
        <v>0</v>
      </c>
      <c r="I99">
        <f t="shared" si="2"/>
        <v>0.55301420000000046</v>
      </c>
      <c r="J99">
        <f t="shared" si="2"/>
        <v>0</v>
      </c>
      <c r="K99">
        <f t="shared" si="2"/>
        <v>16.394124047999995</v>
      </c>
      <c r="L99">
        <f t="shared" si="2"/>
        <v>15.675659999999962</v>
      </c>
      <c r="M99">
        <f t="shared" si="2"/>
        <v>2.2080000000000002</v>
      </c>
      <c r="N99">
        <f t="shared" si="2"/>
        <v>2.835</v>
      </c>
      <c r="O99">
        <f t="shared" si="2"/>
        <v>2.9021024437499952</v>
      </c>
      <c r="P99">
        <f t="shared" si="2"/>
        <v>2.9609999999999999</v>
      </c>
      <c r="Q99">
        <f t="shared" si="2"/>
        <v>0.26188343999999941</v>
      </c>
      <c r="R99">
        <f t="shared" si="2"/>
        <v>1.0174127039999976</v>
      </c>
      <c r="S99">
        <f t="shared" si="2"/>
        <v>0.63338184000000097</v>
      </c>
      <c r="T99">
        <f t="shared" si="2"/>
        <v>0</v>
      </c>
      <c r="U99">
        <f t="shared" si="2"/>
        <v>10.050479999999991</v>
      </c>
      <c r="V99">
        <f t="shared" si="2"/>
        <v>0.43536801599999975</v>
      </c>
      <c r="W99">
        <f t="shared" si="2"/>
        <v>0.83518343999999956</v>
      </c>
      <c r="X99">
        <f t="shared" si="2"/>
        <v>3.3748296875000028</v>
      </c>
      <c r="Y99">
        <f t="shared" si="2"/>
        <v>0</v>
      </c>
      <c r="Z99">
        <f t="shared" si="2"/>
        <v>4.3779999999999979E-2</v>
      </c>
      <c r="AA99">
        <f t="shared" si="2"/>
        <v>9.0843679999999996E-2</v>
      </c>
      <c r="AB99">
        <f t="shared" si="2"/>
        <v>0.17450302999999986</v>
      </c>
      <c r="AC99">
        <f t="shared" si="2"/>
        <v>0.12886808</v>
      </c>
      <c r="AD99">
        <f t="shared" si="2"/>
        <v>0.11423545650000001</v>
      </c>
      <c r="AE99">
        <f t="shared" si="2"/>
        <v>0.33369675300000007</v>
      </c>
      <c r="AF99">
        <f t="shared" si="2"/>
        <v>0.29530700000000032</v>
      </c>
      <c r="AG99">
        <f t="shared" si="2"/>
        <v>0</v>
      </c>
      <c r="AH99">
        <f t="shared" si="2"/>
        <v>0.62028500000000009</v>
      </c>
      <c r="AI99">
        <f t="shared" si="2"/>
        <v>5.2870236000000008E-2</v>
      </c>
      <c r="AJ99">
        <f t="shared" si="2"/>
        <v>0</v>
      </c>
      <c r="AK99">
        <f t="shared" si="2"/>
        <v>1.3035167999999988</v>
      </c>
      <c r="AL99">
        <f t="shared" si="2"/>
        <v>0.26598179999999977</v>
      </c>
      <c r="AM99">
        <f t="shared" si="2"/>
        <v>3.9940679000000021E-2</v>
      </c>
      <c r="AN99">
        <f t="shared" si="2"/>
        <v>1.4232719999999982E-2</v>
      </c>
      <c r="AO99">
        <f t="shared" si="2"/>
        <v>0</v>
      </c>
      <c r="AP99">
        <f t="shared" si="2"/>
        <v>7.9678200000000143E-2</v>
      </c>
      <c r="AQ99">
        <f t="shared" si="2"/>
        <v>0.5544</v>
      </c>
      <c r="AR99">
        <f t="shared" si="2"/>
        <v>0.26302800000000037</v>
      </c>
      <c r="AS99">
        <f t="shared" si="2"/>
        <v>0.21112913999999999</v>
      </c>
      <c r="AT99">
        <f t="shared" si="2"/>
        <v>0.35096564999999996</v>
      </c>
      <c r="AU99">
        <f t="shared" si="2"/>
        <v>0</v>
      </c>
      <c r="AV99">
        <f t="shared" si="2"/>
        <v>0.3550312499999998</v>
      </c>
      <c r="AW99">
        <f t="shared" si="2"/>
        <v>1.0167132000000008</v>
      </c>
      <c r="AX99">
        <f t="shared" si="2"/>
        <v>1.6696737999999973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0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68.814161793750046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AD3" activePane="bottomRight" state="frozen"/>
      <selection sqref="A1:D35"/>
      <selection pane="topRight" sqref="A1:D35"/>
      <selection pane="bottomLeft" sqref="A1:D35"/>
      <selection pane="bottomRight" activeCell="AT3" sqref="AT3:AT98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 ht="30">
      <c r="A2" s="21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199" t="s">
        <v>43</v>
      </c>
      <c r="AT2" s="199" t="s">
        <v>340</v>
      </c>
      <c r="AU2" s="126"/>
      <c r="AV2" s="199" t="s">
        <v>347</v>
      </c>
      <c r="AW2" s="199" t="s">
        <v>348</v>
      </c>
      <c r="AX2" s="199" t="s">
        <v>349</v>
      </c>
      <c r="AY2" t="s">
        <v>416</v>
      </c>
      <c r="AZ2" t="s">
        <v>417</v>
      </c>
      <c r="BA2" t="s">
        <v>423</v>
      </c>
      <c r="BB2" t="s">
        <v>427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351</v>
      </c>
      <c r="L3">
        <v>118</v>
      </c>
      <c r="M3">
        <v>92</v>
      </c>
      <c r="N3">
        <v>118.125</v>
      </c>
      <c r="O3">
        <v>123.66562500000001</v>
      </c>
      <c r="P3">
        <v>123.375</v>
      </c>
      <c r="Q3">
        <v>3</v>
      </c>
      <c r="R3">
        <v>19.755399000000001</v>
      </c>
      <c r="S3">
        <v>4</v>
      </c>
      <c r="T3">
        <v>0</v>
      </c>
      <c r="U3">
        <v>418.77</v>
      </c>
      <c r="V3">
        <v>5.6220970000000001</v>
      </c>
      <c r="W3">
        <v>25.284199999999998</v>
      </c>
      <c r="X3">
        <v>97.790800000000004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16.478852</v>
      </c>
      <c r="AF3">
        <v>8.8740000000000006</v>
      </c>
      <c r="AG3">
        <v>0</v>
      </c>
      <c r="AH3">
        <v>0</v>
      </c>
      <c r="AI3">
        <v>0</v>
      </c>
      <c r="AJ3">
        <v>0</v>
      </c>
      <c r="AK3">
        <v>54.313200000000002</v>
      </c>
      <c r="AL3">
        <v>1.3944000000000001</v>
      </c>
      <c r="AM3">
        <v>0</v>
      </c>
      <c r="AN3">
        <v>0.59302999999999995</v>
      </c>
      <c r="AO3">
        <v>0</v>
      </c>
      <c r="AP3">
        <v>3.843</v>
      </c>
      <c r="AQ3">
        <v>15.561</v>
      </c>
      <c r="AR3">
        <v>39.744</v>
      </c>
      <c r="AS3">
        <v>24.75168</v>
      </c>
      <c r="AT3">
        <v>13.188000000000001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1679.129283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351</v>
      </c>
      <c r="L4">
        <v>118</v>
      </c>
      <c r="M4">
        <v>92</v>
      </c>
      <c r="N4">
        <v>118.125</v>
      </c>
      <c r="O4">
        <v>123.66562500000001</v>
      </c>
      <c r="P4">
        <v>123.375</v>
      </c>
      <c r="Q4">
        <v>3</v>
      </c>
      <c r="R4">
        <v>12</v>
      </c>
      <c r="S4">
        <v>4</v>
      </c>
      <c r="T4">
        <v>0</v>
      </c>
      <c r="U4">
        <v>418.77</v>
      </c>
      <c r="V4">
        <v>4</v>
      </c>
      <c r="W4">
        <v>25.284199999999998</v>
      </c>
      <c r="X4">
        <v>127.7908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16.478852</v>
      </c>
      <c r="AF4">
        <v>8.8740000000000006</v>
      </c>
      <c r="AG4">
        <v>0</v>
      </c>
      <c r="AH4">
        <v>0</v>
      </c>
      <c r="AI4">
        <v>0</v>
      </c>
      <c r="AJ4">
        <v>0</v>
      </c>
      <c r="AK4">
        <v>54.313200000000002</v>
      </c>
      <c r="AL4">
        <v>1.3944000000000001</v>
      </c>
      <c r="AM4">
        <v>0</v>
      </c>
      <c r="AN4">
        <v>0.59302999999999995</v>
      </c>
      <c r="AO4">
        <v>0</v>
      </c>
      <c r="AP4">
        <v>3.843</v>
      </c>
      <c r="AQ4">
        <v>15.561</v>
      </c>
      <c r="AR4">
        <v>39.744</v>
      </c>
      <c r="AS4">
        <v>24.75168</v>
      </c>
      <c r="AT4">
        <v>13.188000000000001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1699.7517870000001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351</v>
      </c>
      <c r="L5">
        <v>118</v>
      </c>
      <c r="M5">
        <v>92</v>
      </c>
      <c r="N5">
        <v>118.125</v>
      </c>
      <c r="O5">
        <v>123.66562500000001</v>
      </c>
      <c r="P5">
        <v>123.375</v>
      </c>
      <c r="Q5">
        <v>3</v>
      </c>
      <c r="R5">
        <v>12</v>
      </c>
      <c r="S5">
        <v>4</v>
      </c>
      <c r="T5">
        <v>0</v>
      </c>
      <c r="U5">
        <v>418.77</v>
      </c>
      <c r="V5">
        <v>4</v>
      </c>
      <c r="W5">
        <v>25.284199999999998</v>
      </c>
      <c r="X5">
        <v>127.7908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8.8740000000000006</v>
      </c>
      <c r="AG5">
        <v>0</v>
      </c>
      <c r="AH5">
        <v>0</v>
      </c>
      <c r="AI5">
        <v>0</v>
      </c>
      <c r="AJ5">
        <v>0</v>
      </c>
      <c r="AK5">
        <v>54.313200000000002</v>
      </c>
      <c r="AL5">
        <v>12.782</v>
      </c>
      <c r="AM5">
        <v>0</v>
      </c>
      <c r="AN5">
        <v>0.59302999999999995</v>
      </c>
      <c r="AO5">
        <v>0</v>
      </c>
      <c r="AP5">
        <v>3.843</v>
      </c>
      <c r="AQ5">
        <v>0</v>
      </c>
      <c r="AR5">
        <v>4.968</v>
      </c>
      <c r="AS5">
        <v>24.75168</v>
      </c>
      <c r="AT5">
        <v>13.188000000000001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1644.3235350000004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351</v>
      </c>
      <c r="L6">
        <v>118</v>
      </c>
      <c r="M6">
        <v>92</v>
      </c>
      <c r="N6">
        <v>118.125</v>
      </c>
      <c r="O6">
        <v>123.66562500000001</v>
      </c>
      <c r="P6">
        <v>123.375</v>
      </c>
      <c r="Q6">
        <v>3</v>
      </c>
      <c r="R6">
        <v>12</v>
      </c>
      <c r="S6">
        <v>4</v>
      </c>
      <c r="T6">
        <v>0</v>
      </c>
      <c r="U6">
        <v>418.77</v>
      </c>
      <c r="V6">
        <v>4</v>
      </c>
      <c r="W6">
        <v>25.284199999999998</v>
      </c>
      <c r="X6">
        <v>127.7908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8.8740000000000006</v>
      </c>
      <c r="AG6">
        <v>0</v>
      </c>
      <c r="AH6">
        <v>0</v>
      </c>
      <c r="AI6">
        <v>0</v>
      </c>
      <c r="AJ6">
        <v>0</v>
      </c>
      <c r="AK6">
        <v>54.313200000000002</v>
      </c>
      <c r="AL6">
        <v>70.882000000000005</v>
      </c>
      <c r="AM6">
        <v>0</v>
      </c>
      <c r="AN6">
        <v>0.59302999999999995</v>
      </c>
      <c r="AO6">
        <v>0</v>
      </c>
      <c r="AP6">
        <v>3.843</v>
      </c>
      <c r="AQ6">
        <v>0</v>
      </c>
      <c r="AR6">
        <v>4.968</v>
      </c>
      <c r="AS6">
        <v>24.75168</v>
      </c>
      <c r="AT6">
        <v>13.188000000000001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1702.4235350000006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351</v>
      </c>
      <c r="L7">
        <v>118</v>
      </c>
      <c r="M7">
        <v>92</v>
      </c>
      <c r="N7">
        <v>118.125</v>
      </c>
      <c r="O7">
        <v>123.66562500000001</v>
      </c>
      <c r="P7">
        <v>123.375</v>
      </c>
      <c r="Q7">
        <v>3</v>
      </c>
      <c r="R7">
        <v>12</v>
      </c>
      <c r="S7">
        <v>4</v>
      </c>
      <c r="T7">
        <v>0</v>
      </c>
      <c r="U7">
        <v>418.77</v>
      </c>
      <c r="V7">
        <v>4</v>
      </c>
      <c r="W7">
        <v>25.284199999999998</v>
      </c>
      <c r="X7">
        <v>127.7908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8.8740000000000006</v>
      </c>
      <c r="AG7">
        <v>0</v>
      </c>
      <c r="AH7">
        <v>0</v>
      </c>
      <c r="AI7">
        <v>0</v>
      </c>
      <c r="AJ7">
        <v>0</v>
      </c>
      <c r="AK7">
        <v>54.313200000000002</v>
      </c>
      <c r="AL7">
        <v>70.882000000000005</v>
      </c>
      <c r="AM7">
        <v>0</v>
      </c>
      <c r="AN7">
        <v>0.59302999999999995</v>
      </c>
      <c r="AO7">
        <v>0</v>
      </c>
      <c r="AP7">
        <v>3.843</v>
      </c>
      <c r="AQ7">
        <v>0</v>
      </c>
      <c r="AR7">
        <v>4.968</v>
      </c>
      <c r="AS7">
        <v>24.75168</v>
      </c>
      <c r="AT7">
        <v>13.188000000000001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1702.4235350000006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351</v>
      </c>
      <c r="L8">
        <v>118</v>
      </c>
      <c r="M8">
        <v>92</v>
      </c>
      <c r="N8">
        <v>118.125</v>
      </c>
      <c r="O8">
        <v>123.66562500000001</v>
      </c>
      <c r="P8">
        <v>123.375</v>
      </c>
      <c r="Q8">
        <v>3</v>
      </c>
      <c r="R8">
        <v>12</v>
      </c>
      <c r="S8">
        <v>4</v>
      </c>
      <c r="T8">
        <v>0</v>
      </c>
      <c r="U8">
        <v>418.77</v>
      </c>
      <c r="V8">
        <v>4</v>
      </c>
      <c r="W8">
        <v>25.284199999999998</v>
      </c>
      <c r="X8">
        <v>127.7908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8.8740000000000006</v>
      </c>
      <c r="AG8">
        <v>0</v>
      </c>
      <c r="AH8">
        <v>0</v>
      </c>
      <c r="AI8">
        <v>0</v>
      </c>
      <c r="AJ8">
        <v>0</v>
      </c>
      <c r="AK8">
        <v>54.313200000000002</v>
      </c>
      <c r="AL8">
        <v>70.882000000000005</v>
      </c>
      <c r="AM8">
        <v>0</v>
      </c>
      <c r="AN8">
        <v>0.59302999999999995</v>
      </c>
      <c r="AO8">
        <v>0</v>
      </c>
      <c r="AP8">
        <v>3.843</v>
      </c>
      <c r="AQ8">
        <v>0</v>
      </c>
      <c r="AR8">
        <v>4.968</v>
      </c>
      <c r="AS8">
        <v>24.75168</v>
      </c>
      <c r="AT8">
        <v>13.188000000000001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1702.4235350000006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351</v>
      </c>
      <c r="L9">
        <v>118</v>
      </c>
      <c r="M9">
        <v>92</v>
      </c>
      <c r="N9">
        <v>118.125</v>
      </c>
      <c r="O9">
        <v>123.66562500000001</v>
      </c>
      <c r="P9">
        <v>123.375</v>
      </c>
      <c r="Q9">
        <v>3</v>
      </c>
      <c r="R9">
        <v>12</v>
      </c>
      <c r="S9">
        <v>4</v>
      </c>
      <c r="T9">
        <v>0</v>
      </c>
      <c r="U9">
        <v>418.77</v>
      </c>
      <c r="V9">
        <v>4</v>
      </c>
      <c r="W9">
        <v>25.284199999999998</v>
      </c>
      <c r="X9">
        <v>127.7908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8.8740000000000006</v>
      </c>
      <c r="AG9">
        <v>0</v>
      </c>
      <c r="AH9">
        <v>0</v>
      </c>
      <c r="AI9">
        <v>0</v>
      </c>
      <c r="AJ9">
        <v>0</v>
      </c>
      <c r="AK9">
        <v>54.313200000000002</v>
      </c>
      <c r="AL9">
        <v>70.882000000000005</v>
      </c>
      <c r="AM9">
        <v>0</v>
      </c>
      <c r="AN9">
        <v>0.59302999999999995</v>
      </c>
      <c r="AO9">
        <v>0</v>
      </c>
      <c r="AP9">
        <v>3.843</v>
      </c>
      <c r="AQ9">
        <v>0</v>
      </c>
      <c r="AR9">
        <v>4.968</v>
      </c>
      <c r="AS9">
        <v>5.3807999999999998</v>
      </c>
      <c r="AT9">
        <v>13.188000000000001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1683.0526550000004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351</v>
      </c>
      <c r="L10">
        <v>118</v>
      </c>
      <c r="M10">
        <v>92</v>
      </c>
      <c r="N10">
        <v>118.125</v>
      </c>
      <c r="O10">
        <v>123.66562500000001</v>
      </c>
      <c r="P10">
        <v>123.375</v>
      </c>
      <c r="Q10">
        <v>3</v>
      </c>
      <c r="R10">
        <v>12</v>
      </c>
      <c r="S10">
        <v>4</v>
      </c>
      <c r="T10">
        <v>0</v>
      </c>
      <c r="U10">
        <v>418.77</v>
      </c>
      <c r="V10">
        <v>4</v>
      </c>
      <c r="W10">
        <v>25.284199999999998</v>
      </c>
      <c r="X10">
        <v>97.790800000000004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8.8740000000000006</v>
      </c>
      <c r="AG10">
        <v>0</v>
      </c>
      <c r="AH10">
        <v>0</v>
      </c>
      <c r="AI10">
        <v>0</v>
      </c>
      <c r="AJ10">
        <v>0</v>
      </c>
      <c r="AK10">
        <v>54.313200000000002</v>
      </c>
      <c r="AL10">
        <v>2.3239999999999998</v>
      </c>
      <c r="AM10">
        <v>0</v>
      </c>
      <c r="AN10">
        <v>0.59302999999999995</v>
      </c>
      <c r="AO10">
        <v>0</v>
      </c>
      <c r="AP10">
        <v>3.843</v>
      </c>
      <c r="AQ10">
        <v>0</v>
      </c>
      <c r="AR10">
        <v>4.968</v>
      </c>
      <c r="AS10">
        <v>5.3807999999999998</v>
      </c>
      <c r="AT10">
        <v>13.188000000000001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1584.4946550000004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351</v>
      </c>
      <c r="L11">
        <v>118</v>
      </c>
      <c r="M11">
        <v>92</v>
      </c>
      <c r="N11">
        <v>118.125</v>
      </c>
      <c r="O11">
        <v>123.66562500000001</v>
      </c>
      <c r="P11">
        <v>123.375</v>
      </c>
      <c r="Q11">
        <v>3</v>
      </c>
      <c r="R11">
        <v>12</v>
      </c>
      <c r="S11">
        <v>4</v>
      </c>
      <c r="T11">
        <v>0</v>
      </c>
      <c r="U11">
        <v>418.77</v>
      </c>
      <c r="V11">
        <v>4</v>
      </c>
      <c r="W11">
        <v>15</v>
      </c>
      <c r="X11">
        <v>48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8.8740000000000006</v>
      </c>
      <c r="AG11">
        <v>0</v>
      </c>
      <c r="AH11">
        <v>0</v>
      </c>
      <c r="AI11">
        <v>0</v>
      </c>
      <c r="AJ11">
        <v>0</v>
      </c>
      <c r="AK11">
        <v>54.313200000000002</v>
      </c>
      <c r="AL11">
        <v>2.3239999999999998</v>
      </c>
      <c r="AM11">
        <v>0</v>
      </c>
      <c r="AN11">
        <v>0.59302999999999995</v>
      </c>
      <c r="AO11">
        <v>0</v>
      </c>
      <c r="AP11">
        <v>3.843</v>
      </c>
      <c r="AQ11">
        <v>0</v>
      </c>
      <c r="AR11">
        <v>4.968</v>
      </c>
      <c r="AS11">
        <v>5.3807999999999998</v>
      </c>
      <c r="AT11">
        <v>13.188000000000001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1524.4196550000004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351</v>
      </c>
      <c r="L12">
        <v>118</v>
      </c>
      <c r="M12">
        <v>92</v>
      </c>
      <c r="N12">
        <v>118.125</v>
      </c>
      <c r="O12">
        <v>123.66562500000001</v>
      </c>
      <c r="P12">
        <v>123.375</v>
      </c>
      <c r="Q12">
        <v>3</v>
      </c>
      <c r="R12">
        <v>12</v>
      </c>
      <c r="S12">
        <v>4</v>
      </c>
      <c r="T12">
        <v>0</v>
      </c>
      <c r="U12">
        <v>418.77</v>
      </c>
      <c r="V12">
        <v>4</v>
      </c>
      <c r="W12">
        <v>15</v>
      </c>
      <c r="X12">
        <v>48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8.8740000000000006</v>
      </c>
      <c r="AG12">
        <v>0</v>
      </c>
      <c r="AH12">
        <v>0</v>
      </c>
      <c r="AI12">
        <v>0</v>
      </c>
      <c r="AJ12">
        <v>0</v>
      </c>
      <c r="AK12">
        <v>54.313200000000002</v>
      </c>
      <c r="AL12">
        <v>2.3239999999999998</v>
      </c>
      <c r="AM12">
        <v>0</v>
      </c>
      <c r="AN12">
        <v>0.59302999999999995</v>
      </c>
      <c r="AO12">
        <v>0</v>
      </c>
      <c r="AP12">
        <v>3.843</v>
      </c>
      <c r="AQ12">
        <v>0</v>
      </c>
      <c r="AR12">
        <v>4.968</v>
      </c>
      <c r="AS12">
        <v>5.3807999999999998</v>
      </c>
      <c r="AT12">
        <v>13.188000000000001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1524.4196550000004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351</v>
      </c>
      <c r="L13">
        <v>118</v>
      </c>
      <c r="M13">
        <v>92</v>
      </c>
      <c r="N13">
        <v>118.125</v>
      </c>
      <c r="O13">
        <v>123.66562500000001</v>
      </c>
      <c r="P13">
        <v>123.375</v>
      </c>
      <c r="Q13">
        <v>3</v>
      </c>
      <c r="R13">
        <v>12</v>
      </c>
      <c r="S13">
        <v>4</v>
      </c>
      <c r="T13">
        <v>0</v>
      </c>
      <c r="U13">
        <v>418.77</v>
      </c>
      <c r="V13">
        <v>4</v>
      </c>
      <c r="W13">
        <v>15</v>
      </c>
      <c r="X13">
        <v>48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8.8740000000000006</v>
      </c>
      <c r="AG13">
        <v>0</v>
      </c>
      <c r="AH13">
        <v>0</v>
      </c>
      <c r="AI13">
        <v>0</v>
      </c>
      <c r="AJ13">
        <v>0</v>
      </c>
      <c r="AK13">
        <v>54.313200000000002</v>
      </c>
      <c r="AL13">
        <v>2.3239999999999998</v>
      </c>
      <c r="AM13">
        <v>0</v>
      </c>
      <c r="AN13">
        <v>0.59302999999999995</v>
      </c>
      <c r="AO13">
        <v>0</v>
      </c>
      <c r="AP13">
        <v>3.3306</v>
      </c>
      <c r="AQ13">
        <v>0</v>
      </c>
      <c r="AR13">
        <v>4.968</v>
      </c>
      <c r="AS13">
        <v>5.3807999999999998</v>
      </c>
      <c r="AT13">
        <v>13.188000000000001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1523.9072550000003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351</v>
      </c>
      <c r="L14">
        <v>118</v>
      </c>
      <c r="M14">
        <v>92</v>
      </c>
      <c r="N14">
        <v>118.125</v>
      </c>
      <c r="O14">
        <v>123.66562500000001</v>
      </c>
      <c r="P14">
        <v>123.375</v>
      </c>
      <c r="Q14">
        <v>3</v>
      </c>
      <c r="R14">
        <v>12</v>
      </c>
      <c r="S14">
        <v>4</v>
      </c>
      <c r="T14">
        <v>0</v>
      </c>
      <c r="U14">
        <v>418.77</v>
      </c>
      <c r="V14">
        <v>4</v>
      </c>
      <c r="W14">
        <v>15</v>
      </c>
      <c r="X14">
        <v>48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8.8740000000000006</v>
      </c>
      <c r="AG14">
        <v>0</v>
      </c>
      <c r="AH14">
        <v>0</v>
      </c>
      <c r="AI14">
        <v>0</v>
      </c>
      <c r="AJ14">
        <v>0</v>
      </c>
      <c r="AK14">
        <v>54.313200000000002</v>
      </c>
      <c r="AL14">
        <v>2.3239999999999998</v>
      </c>
      <c r="AM14">
        <v>0</v>
      </c>
      <c r="AN14">
        <v>0.59302999999999995</v>
      </c>
      <c r="AO14">
        <v>0</v>
      </c>
      <c r="AP14">
        <v>3.3306</v>
      </c>
      <c r="AQ14">
        <v>0</v>
      </c>
      <c r="AR14">
        <v>4.968</v>
      </c>
      <c r="AS14">
        <v>5.3807999999999998</v>
      </c>
      <c r="AT14">
        <v>13.188000000000001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1523.9072550000003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351</v>
      </c>
      <c r="L15">
        <v>118</v>
      </c>
      <c r="M15">
        <v>92</v>
      </c>
      <c r="N15">
        <v>118.125</v>
      </c>
      <c r="O15">
        <v>123.66562500000001</v>
      </c>
      <c r="P15">
        <v>123.375</v>
      </c>
      <c r="Q15">
        <v>3</v>
      </c>
      <c r="R15">
        <v>12</v>
      </c>
      <c r="S15">
        <v>4</v>
      </c>
      <c r="T15">
        <v>0</v>
      </c>
      <c r="U15">
        <v>418.77</v>
      </c>
      <c r="V15">
        <v>4</v>
      </c>
      <c r="W15">
        <v>15</v>
      </c>
      <c r="X15">
        <v>48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8.8740000000000006</v>
      </c>
      <c r="AG15">
        <v>0</v>
      </c>
      <c r="AH15">
        <v>0</v>
      </c>
      <c r="AI15">
        <v>0</v>
      </c>
      <c r="AJ15">
        <v>0</v>
      </c>
      <c r="AK15">
        <v>54.313200000000002</v>
      </c>
      <c r="AL15">
        <v>2.3239999999999998</v>
      </c>
      <c r="AM15">
        <v>0</v>
      </c>
      <c r="AN15">
        <v>0.59302999999999995</v>
      </c>
      <c r="AO15">
        <v>0</v>
      </c>
      <c r="AP15">
        <v>3.843</v>
      </c>
      <c r="AQ15">
        <v>0</v>
      </c>
      <c r="AR15">
        <v>4.968</v>
      </c>
      <c r="AS15">
        <v>5.3807999999999998</v>
      </c>
      <c r="AT15">
        <v>13.188000000000001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1524.4196550000004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351</v>
      </c>
      <c r="L16">
        <v>118</v>
      </c>
      <c r="M16">
        <v>92</v>
      </c>
      <c r="N16">
        <v>118.125</v>
      </c>
      <c r="O16">
        <v>123.66562500000001</v>
      </c>
      <c r="P16">
        <v>123.375</v>
      </c>
      <c r="Q16">
        <v>3</v>
      </c>
      <c r="R16">
        <v>12</v>
      </c>
      <c r="S16">
        <v>4</v>
      </c>
      <c r="T16">
        <v>0</v>
      </c>
      <c r="U16">
        <v>418.77</v>
      </c>
      <c r="V16">
        <v>4</v>
      </c>
      <c r="W16">
        <v>15</v>
      </c>
      <c r="X16">
        <v>48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8.8740000000000006</v>
      </c>
      <c r="AG16">
        <v>0</v>
      </c>
      <c r="AH16">
        <v>0</v>
      </c>
      <c r="AI16">
        <v>0</v>
      </c>
      <c r="AJ16">
        <v>0</v>
      </c>
      <c r="AK16">
        <v>54.313200000000002</v>
      </c>
      <c r="AL16">
        <v>2.3239999999999998</v>
      </c>
      <c r="AM16">
        <v>0</v>
      </c>
      <c r="AN16">
        <v>0.59302999999999995</v>
      </c>
      <c r="AO16">
        <v>0</v>
      </c>
      <c r="AP16">
        <v>3.843</v>
      </c>
      <c r="AQ16">
        <v>0</v>
      </c>
      <c r="AR16">
        <v>4.968</v>
      </c>
      <c r="AS16">
        <v>5.3807999999999998</v>
      </c>
      <c r="AT16">
        <v>13.188000000000001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1524.4196550000004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351</v>
      </c>
      <c r="L17">
        <v>118</v>
      </c>
      <c r="M17">
        <v>92</v>
      </c>
      <c r="N17">
        <v>118.125</v>
      </c>
      <c r="O17">
        <v>123.66562500000001</v>
      </c>
      <c r="P17">
        <v>123.375</v>
      </c>
      <c r="Q17">
        <v>3</v>
      </c>
      <c r="R17">
        <v>12</v>
      </c>
      <c r="S17">
        <v>4</v>
      </c>
      <c r="T17">
        <v>0</v>
      </c>
      <c r="U17">
        <v>418.77</v>
      </c>
      <c r="V17">
        <v>4</v>
      </c>
      <c r="W17">
        <v>15</v>
      </c>
      <c r="X17">
        <v>48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8.8740000000000006</v>
      </c>
      <c r="AG17">
        <v>0</v>
      </c>
      <c r="AH17">
        <v>0</v>
      </c>
      <c r="AI17">
        <v>0</v>
      </c>
      <c r="AJ17">
        <v>0</v>
      </c>
      <c r="AK17">
        <v>54.313200000000002</v>
      </c>
      <c r="AL17">
        <v>2.3239999999999998</v>
      </c>
      <c r="AM17">
        <v>0</v>
      </c>
      <c r="AN17">
        <v>0.59302999999999995</v>
      </c>
      <c r="AO17">
        <v>0</v>
      </c>
      <c r="AP17">
        <v>3.843</v>
      </c>
      <c r="AQ17">
        <v>0</v>
      </c>
      <c r="AR17">
        <v>4.968</v>
      </c>
      <c r="AS17">
        <v>5.3807999999999998</v>
      </c>
      <c r="AT17">
        <v>13.188000000000001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1524.4196550000004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351</v>
      </c>
      <c r="L18">
        <v>118</v>
      </c>
      <c r="M18">
        <v>92</v>
      </c>
      <c r="N18">
        <v>118.125</v>
      </c>
      <c r="O18">
        <v>123.66562500000001</v>
      </c>
      <c r="P18">
        <v>123.375</v>
      </c>
      <c r="Q18">
        <v>3</v>
      </c>
      <c r="R18">
        <v>12</v>
      </c>
      <c r="S18">
        <v>4</v>
      </c>
      <c r="T18">
        <v>0</v>
      </c>
      <c r="U18">
        <v>418.77</v>
      </c>
      <c r="V18">
        <v>4</v>
      </c>
      <c r="W18">
        <v>15</v>
      </c>
      <c r="X18">
        <v>48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8.8740000000000006</v>
      </c>
      <c r="AG18">
        <v>0</v>
      </c>
      <c r="AH18">
        <v>0</v>
      </c>
      <c r="AI18">
        <v>0</v>
      </c>
      <c r="AJ18">
        <v>0</v>
      </c>
      <c r="AK18">
        <v>54.313200000000002</v>
      </c>
      <c r="AL18">
        <v>2.3239999999999998</v>
      </c>
      <c r="AM18">
        <v>0</v>
      </c>
      <c r="AN18">
        <v>0.59302999999999995</v>
      </c>
      <c r="AO18">
        <v>0</v>
      </c>
      <c r="AP18">
        <v>3.843</v>
      </c>
      <c r="AQ18">
        <v>0</v>
      </c>
      <c r="AR18">
        <v>4.968</v>
      </c>
      <c r="AS18">
        <v>5.3807999999999998</v>
      </c>
      <c r="AT18">
        <v>13.188000000000001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1524.4196550000004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351</v>
      </c>
      <c r="L19">
        <v>118</v>
      </c>
      <c r="M19">
        <v>92</v>
      </c>
      <c r="N19">
        <v>118.125</v>
      </c>
      <c r="O19">
        <v>123.66562500000001</v>
      </c>
      <c r="P19">
        <v>123.375</v>
      </c>
      <c r="Q19">
        <v>3</v>
      </c>
      <c r="R19">
        <v>12</v>
      </c>
      <c r="S19">
        <v>4</v>
      </c>
      <c r="T19">
        <v>0</v>
      </c>
      <c r="U19">
        <v>418.77</v>
      </c>
      <c r="V19">
        <v>4</v>
      </c>
      <c r="W19">
        <v>25.284199999999998</v>
      </c>
      <c r="X19">
        <v>97.790800000000004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8.8740000000000006</v>
      </c>
      <c r="AG19">
        <v>0</v>
      </c>
      <c r="AH19">
        <v>0</v>
      </c>
      <c r="AI19">
        <v>0</v>
      </c>
      <c r="AJ19">
        <v>0</v>
      </c>
      <c r="AK19">
        <v>54.313200000000002</v>
      </c>
      <c r="AL19">
        <v>2.3239999999999998</v>
      </c>
      <c r="AM19">
        <v>0</v>
      </c>
      <c r="AN19">
        <v>0.59302999999999995</v>
      </c>
      <c r="AO19">
        <v>0</v>
      </c>
      <c r="AP19">
        <v>3.843</v>
      </c>
      <c r="AQ19">
        <v>14.679</v>
      </c>
      <c r="AR19">
        <v>4.968</v>
      </c>
      <c r="AS19">
        <v>5.3807999999999998</v>
      </c>
      <c r="AT19">
        <v>13.188000000000001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1599.1736550000005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351</v>
      </c>
      <c r="L20">
        <v>118</v>
      </c>
      <c r="M20">
        <v>92</v>
      </c>
      <c r="N20">
        <v>118.125</v>
      </c>
      <c r="O20">
        <v>123.66562500000001</v>
      </c>
      <c r="P20">
        <v>123.375</v>
      </c>
      <c r="Q20">
        <v>3</v>
      </c>
      <c r="R20">
        <v>12</v>
      </c>
      <c r="S20">
        <v>4</v>
      </c>
      <c r="T20">
        <v>0</v>
      </c>
      <c r="U20">
        <v>418.77</v>
      </c>
      <c r="V20">
        <v>4</v>
      </c>
      <c r="W20">
        <v>25.284199999999998</v>
      </c>
      <c r="X20">
        <v>97.790800000000004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8.8740000000000006</v>
      </c>
      <c r="AG20">
        <v>0</v>
      </c>
      <c r="AH20">
        <v>0</v>
      </c>
      <c r="AI20">
        <v>0</v>
      </c>
      <c r="AJ20">
        <v>0</v>
      </c>
      <c r="AK20">
        <v>54.313200000000002</v>
      </c>
      <c r="AL20">
        <v>2.3239999999999998</v>
      </c>
      <c r="AM20">
        <v>0</v>
      </c>
      <c r="AN20">
        <v>0.59302999999999995</v>
      </c>
      <c r="AO20">
        <v>0</v>
      </c>
      <c r="AP20">
        <v>3.843</v>
      </c>
      <c r="AQ20">
        <v>31.122</v>
      </c>
      <c r="AR20">
        <v>4.968</v>
      </c>
      <c r="AS20">
        <v>5.3807999999999998</v>
      </c>
      <c r="AT20">
        <v>13.188000000000001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1615.6166550000005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351</v>
      </c>
      <c r="L21">
        <v>118</v>
      </c>
      <c r="M21">
        <v>92</v>
      </c>
      <c r="N21">
        <v>118.125</v>
      </c>
      <c r="O21">
        <v>123.66562500000001</v>
      </c>
      <c r="P21">
        <v>123.375</v>
      </c>
      <c r="Q21">
        <v>3</v>
      </c>
      <c r="R21">
        <v>12</v>
      </c>
      <c r="S21">
        <v>4</v>
      </c>
      <c r="T21">
        <v>0</v>
      </c>
      <c r="U21">
        <v>418.77</v>
      </c>
      <c r="V21">
        <v>4</v>
      </c>
      <c r="W21">
        <v>25.284199999999998</v>
      </c>
      <c r="X21">
        <v>97.790800000000004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16.478852</v>
      </c>
      <c r="AF21">
        <v>8.8740000000000006</v>
      </c>
      <c r="AG21">
        <v>0</v>
      </c>
      <c r="AH21">
        <v>0</v>
      </c>
      <c r="AI21">
        <v>0</v>
      </c>
      <c r="AJ21">
        <v>0</v>
      </c>
      <c r="AK21">
        <v>54.313200000000002</v>
      </c>
      <c r="AL21">
        <v>2.3239999999999998</v>
      </c>
      <c r="AM21">
        <v>0</v>
      </c>
      <c r="AN21">
        <v>0.59302999999999995</v>
      </c>
      <c r="AO21">
        <v>0</v>
      </c>
      <c r="AP21">
        <v>3.843</v>
      </c>
      <c r="AQ21">
        <v>31.122</v>
      </c>
      <c r="AR21">
        <v>4.4160000000000004</v>
      </c>
      <c r="AS21">
        <v>5.3807999999999998</v>
      </c>
      <c r="AT21">
        <v>13.188000000000001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1631.5435070000003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351</v>
      </c>
      <c r="L22">
        <v>118</v>
      </c>
      <c r="M22">
        <v>92</v>
      </c>
      <c r="N22">
        <v>118.125</v>
      </c>
      <c r="O22">
        <v>123.66562500000001</v>
      </c>
      <c r="P22">
        <v>123.375</v>
      </c>
      <c r="Q22">
        <v>3</v>
      </c>
      <c r="R22">
        <v>12</v>
      </c>
      <c r="S22">
        <v>4</v>
      </c>
      <c r="T22">
        <v>0</v>
      </c>
      <c r="U22">
        <v>418.77</v>
      </c>
      <c r="V22">
        <v>4</v>
      </c>
      <c r="W22">
        <v>25.284199999999998</v>
      </c>
      <c r="X22">
        <v>97.790800000000004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16.478852</v>
      </c>
      <c r="AF22">
        <v>8.8740000000000006</v>
      </c>
      <c r="AG22">
        <v>0</v>
      </c>
      <c r="AH22">
        <v>0</v>
      </c>
      <c r="AI22">
        <v>0</v>
      </c>
      <c r="AJ22">
        <v>0</v>
      </c>
      <c r="AK22">
        <v>54.313200000000002</v>
      </c>
      <c r="AL22">
        <v>2.3239999999999998</v>
      </c>
      <c r="AM22">
        <v>0</v>
      </c>
      <c r="AN22">
        <v>0.59302999999999995</v>
      </c>
      <c r="AO22">
        <v>0</v>
      </c>
      <c r="AP22">
        <v>3.843</v>
      </c>
      <c r="AQ22">
        <v>31.122</v>
      </c>
      <c r="AR22">
        <v>4.4160000000000004</v>
      </c>
      <c r="AS22">
        <v>5.3807999999999998</v>
      </c>
      <c r="AT22">
        <v>13.188000000000001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1631.5435070000003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351</v>
      </c>
      <c r="L23">
        <v>118</v>
      </c>
      <c r="M23">
        <v>92</v>
      </c>
      <c r="N23">
        <v>118.125</v>
      </c>
      <c r="O23">
        <v>123.66562500000001</v>
      </c>
      <c r="P23">
        <v>123.375</v>
      </c>
      <c r="Q23">
        <v>3</v>
      </c>
      <c r="R23">
        <v>20.168942000000001</v>
      </c>
      <c r="S23">
        <v>4</v>
      </c>
      <c r="T23">
        <v>0</v>
      </c>
      <c r="U23">
        <v>418.77</v>
      </c>
      <c r="V23">
        <v>8.9671000000000003</v>
      </c>
      <c r="W23">
        <v>30.960799999999999</v>
      </c>
      <c r="X23">
        <v>118.313948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16.478852</v>
      </c>
      <c r="AF23">
        <v>8.8740000000000006</v>
      </c>
      <c r="AG23">
        <v>0</v>
      </c>
      <c r="AH23">
        <v>0</v>
      </c>
      <c r="AI23">
        <v>0</v>
      </c>
      <c r="AJ23">
        <v>0</v>
      </c>
      <c r="AK23">
        <v>54.313200000000002</v>
      </c>
      <c r="AL23">
        <v>2.3239999999999998</v>
      </c>
      <c r="AM23">
        <v>0</v>
      </c>
      <c r="AN23">
        <v>0.59302999999999995</v>
      </c>
      <c r="AO23">
        <v>0</v>
      </c>
      <c r="AP23">
        <v>3.843</v>
      </c>
      <c r="AQ23">
        <v>31.122</v>
      </c>
      <c r="AR23">
        <v>4.4160000000000004</v>
      </c>
      <c r="AS23">
        <v>5.3807999999999998</v>
      </c>
      <c r="AT23">
        <v>13.188000000000001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1670.8792970000002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405.99722500000001</v>
      </c>
      <c r="L24">
        <v>118</v>
      </c>
      <c r="M24">
        <v>92</v>
      </c>
      <c r="N24">
        <v>118.125</v>
      </c>
      <c r="O24">
        <v>123.66562500000001</v>
      </c>
      <c r="P24">
        <v>123.375</v>
      </c>
      <c r="Q24">
        <v>3</v>
      </c>
      <c r="R24">
        <v>24.617699999999999</v>
      </c>
      <c r="S24">
        <v>4</v>
      </c>
      <c r="T24">
        <v>0</v>
      </c>
      <c r="U24">
        <v>418.77</v>
      </c>
      <c r="V24">
        <v>8.9671000000000003</v>
      </c>
      <c r="W24">
        <v>30.960799999999999</v>
      </c>
      <c r="X24">
        <v>127.7908</v>
      </c>
      <c r="Y24">
        <v>0</v>
      </c>
      <c r="Z24">
        <v>0</v>
      </c>
      <c r="AA24">
        <v>0</v>
      </c>
      <c r="AB24">
        <v>0</v>
      </c>
      <c r="AC24">
        <v>9.6778399999999998</v>
      </c>
      <c r="AD24">
        <v>0</v>
      </c>
      <c r="AE24">
        <v>16.478852</v>
      </c>
      <c r="AF24">
        <v>8.8740000000000006</v>
      </c>
      <c r="AG24">
        <v>0</v>
      </c>
      <c r="AH24">
        <v>0</v>
      </c>
      <c r="AI24">
        <v>0</v>
      </c>
      <c r="AJ24">
        <v>0</v>
      </c>
      <c r="AK24">
        <v>54.313200000000002</v>
      </c>
      <c r="AL24">
        <v>2.3239999999999998</v>
      </c>
      <c r="AM24">
        <v>0</v>
      </c>
      <c r="AN24">
        <v>0.59302999999999995</v>
      </c>
      <c r="AO24">
        <v>0</v>
      </c>
      <c r="AP24">
        <v>3.843</v>
      </c>
      <c r="AQ24">
        <v>31.122</v>
      </c>
      <c r="AR24">
        <v>4.4160000000000004</v>
      </c>
      <c r="AS24">
        <v>5.3807999999999998</v>
      </c>
      <c r="AT24">
        <v>13.188000000000001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1749.4799720000003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461</v>
      </c>
      <c r="L25">
        <v>118</v>
      </c>
      <c r="M25">
        <v>92</v>
      </c>
      <c r="N25">
        <v>118.125</v>
      </c>
      <c r="O25">
        <v>123.66562500000001</v>
      </c>
      <c r="P25">
        <v>123.375</v>
      </c>
      <c r="Q25">
        <v>3</v>
      </c>
      <c r="R25">
        <v>24.617699999999999</v>
      </c>
      <c r="S25">
        <v>4</v>
      </c>
      <c r="T25">
        <v>0</v>
      </c>
      <c r="U25">
        <v>418.77</v>
      </c>
      <c r="V25">
        <v>8.9671000000000003</v>
      </c>
      <c r="W25">
        <v>30.960799999999999</v>
      </c>
      <c r="X25">
        <v>127.7908</v>
      </c>
      <c r="Y25">
        <v>0</v>
      </c>
      <c r="Z25">
        <v>0</v>
      </c>
      <c r="AA25">
        <v>0</v>
      </c>
      <c r="AB25">
        <v>13.17004</v>
      </c>
      <c r="AC25">
        <v>9.6778399999999998</v>
      </c>
      <c r="AD25">
        <v>0</v>
      </c>
      <c r="AE25">
        <v>16.478852</v>
      </c>
      <c r="AF25">
        <v>8.8740000000000006</v>
      </c>
      <c r="AG25">
        <v>0</v>
      </c>
      <c r="AH25">
        <v>18.940000000000001</v>
      </c>
      <c r="AI25">
        <v>0</v>
      </c>
      <c r="AJ25">
        <v>0</v>
      </c>
      <c r="AK25">
        <v>54.313200000000002</v>
      </c>
      <c r="AL25">
        <v>2.3239999999999998</v>
      </c>
      <c r="AM25">
        <v>0</v>
      </c>
      <c r="AN25">
        <v>0.59302999999999995</v>
      </c>
      <c r="AO25">
        <v>0</v>
      </c>
      <c r="AP25">
        <v>3.843</v>
      </c>
      <c r="AQ25">
        <v>31.122</v>
      </c>
      <c r="AR25">
        <v>4.4160000000000004</v>
      </c>
      <c r="AS25">
        <v>5.3807999999999998</v>
      </c>
      <c r="AT25">
        <v>13.188000000000001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1836.5927870000005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489</v>
      </c>
      <c r="L26">
        <v>118</v>
      </c>
      <c r="M26">
        <v>92</v>
      </c>
      <c r="N26">
        <v>118.125</v>
      </c>
      <c r="O26">
        <v>123.66562500000001</v>
      </c>
      <c r="P26">
        <v>123.375</v>
      </c>
      <c r="Q26">
        <v>3</v>
      </c>
      <c r="R26">
        <v>24.617699999999999</v>
      </c>
      <c r="S26">
        <v>4</v>
      </c>
      <c r="T26">
        <v>0</v>
      </c>
      <c r="U26">
        <v>418.77</v>
      </c>
      <c r="V26">
        <v>8.9671000000000003</v>
      </c>
      <c r="W26">
        <v>30.960799999999999</v>
      </c>
      <c r="X26">
        <v>127.7908</v>
      </c>
      <c r="Y26">
        <v>0</v>
      </c>
      <c r="Z26">
        <v>0</v>
      </c>
      <c r="AA26">
        <v>0</v>
      </c>
      <c r="AB26">
        <v>13.17004</v>
      </c>
      <c r="AC26">
        <v>9.6778399999999998</v>
      </c>
      <c r="AD26">
        <v>6.4068500000000004</v>
      </c>
      <c r="AE26">
        <v>32.957704</v>
      </c>
      <c r="AF26">
        <v>8.8740000000000006</v>
      </c>
      <c r="AG26">
        <v>0</v>
      </c>
      <c r="AH26">
        <v>37.880000000000003</v>
      </c>
      <c r="AI26">
        <v>3.819</v>
      </c>
      <c r="AJ26">
        <v>0</v>
      </c>
      <c r="AK26">
        <v>54.313200000000002</v>
      </c>
      <c r="AL26">
        <v>2.3239999999999998</v>
      </c>
      <c r="AM26">
        <v>0</v>
      </c>
      <c r="AN26">
        <v>0.59302999999999995</v>
      </c>
      <c r="AO26">
        <v>0</v>
      </c>
      <c r="AP26">
        <v>3.843</v>
      </c>
      <c r="AQ26">
        <v>46.683</v>
      </c>
      <c r="AR26">
        <v>4.4160000000000004</v>
      </c>
      <c r="AS26">
        <v>5.3807999999999998</v>
      </c>
      <c r="AT26">
        <v>13.188000000000001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1925.7984890000005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501</v>
      </c>
      <c r="L27">
        <v>118</v>
      </c>
      <c r="M27">
        <v>92</v>
      </c>
      <c r="N27">
        <v>118.125</v>
      </c>
      <c r="O27">
        <v>123.66562500000001</v>
      </c>
      <c r="P27">
        <v>123.375</v>
      </c>
      <c r="Q27">
        <v>3</v>
      </c>
      <c r="R27">
        <v>24.617699999999999</v>
      </c>
      <c r="S27">
        <v>4</v>
      </c>
      <c r="T27">
        <v>0</v>
      </c>
      <c r="U27">
        <v>418.77</v>
      </c>
      <c r="V27">
        <v>8.9671000000000003</v>
      </c>
      <c r="W27">
        <v>34.799309999999998</v>
      </c>
      <c r="X27">
        <v>134.27199999999999</v>
      </c>
      <c r="Y27">
        <v>0</v>
      </c>
      <c r="Z27">
        <v>2.2000000000000002</v>
      </c>
      <c r="AA27">
        <v>7.0309999999999997</v>
      </c>
      <c r="AB27">
        <v>26.34008</v>
      </c>
      <c r="AC27">
        <v>19.35568</v>
      </c>
      <c r="AD27">
        <v>16.776700000000002</v>
      </c>
      <c r="AE27">
        <v>49.436556000000003</v>
      </c>
      <c r="AF27">
        <v>8.8740000000000006</v>
      </c>
      <c r="AG27">
        <v>0</v>
      </c>
      <c r="AH27">
        <v>61.555</v>
      </c>
      <c r="AI27">
        <v>16.350411999999999</v>
      </c>
      <c r="AJ27">
        <v>0</v>
      </c>
      <c r="AK27">
        <v>54.313200000000002</v>
      </c>
      <c r="AL27">
        <v>2.3239999999999998</v>
      </c>
      <c r="AM27">
        <v>3.9990000000000001</v>
      </c>
      <c r="AN27">
        <v>0.59302999999999995</v>
      </c>
      <c r="AO27">
        <v>0</v>
      </c>
      <c r="AP27">
        <v>3.843</v>
      </c>
      <c r="AQ27">
        <v>46.683</v>
      </c>
      <c r="AR27">
        <v>4.4160000000000004</v>
      </c>
      <c r="AS27">
        <v>5.3807999999999998</v>
      </c>
      <c r="AT27">
        <v>13.188000000000001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2047.2511930000003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534.53720099999998</v>
      </c>
      <c r="L28">
        <v>118</v>
      </c>
      <c r="M28">
        <v>92</v>
      </c>
      <c r="N28">
        <v>118.125</v>
      </c>
      <c r="O28">
        <v>123.66562500000001</v>
      </c>
      <c r="P28">
        <v>123.375</v>
      </c>
      <c r="Q28">
        <v>3</v>
      </c>
      <c r="R28">
        <v>24.617699999999999</v>
      </c>
      <c r="S28">
        <v>4</v>
      </c>
      <c r="T28">
        <v>0</v>
      </c>
      <c r="U28">
        <v>418.77</v>
      </c>
      <c r="V28">
        <v>8.9671000000000003</v>
      </c>
      <c r="W28">
        <v>34.799309999999998</v>
      </c>
      <c r="X28">
        <v>134.27199999999999</v>
      </c>
      <c r="Y28">
        <v>0</v>
      </c>
      <c r="Z28">
        <v>13.041600000000001</v>
      </c>
      <c r="AA28">
        <v>27.65</v>
      </c>
      <c r="AB28">
        <v>26.34008</v>
      </c>
      <c r="AC28">
        <v>20.374400000000001</v>
      </c>
      <c r="AD28">
        <v>27.408107999999999</v>
      </c>
      <c r="AE28">
        <v>49.436556000000003</v>
      </c>
      <c r="AF28">
        <v>26.622</v>
      </c>
      <c r="AG28">
        <v>0</v>
      </c>
      <c r="AH28">
        <v>85.23</v>
      </c>
      <c r="AI28">
        <v>16.350411999999999</v>
      </c>
      <c r="AJ28">
        <v>0</v>
      </c>
      <c r="AK28">
        <v>54.313200000000002</v>
      </c>
      <c r="AL28">
        <v>2.3239999999999998</v>
      </c>
      <c r="AM28">
        <v>10.536032000000001</v>
      </c>
      <c r="AN28">
        <v>0.59302999999999995</v>
      </c>
      <c r="AO28">
        <v>0</v>
      </c>
      <c r="AP28">
        <v>3.843</v>
      </c>
      <c r="AQ28">
        <v>46.683</v>
      </c>
      <c r="AR28">
        <v>4.4160000000000004</v>
      </c>
      <c r="AS28">
        <v>5.3807999999999998</v>
      </c>
      <c r="AT28">
        <v>13.188000000000001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2171.8591540000002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590.61500000000001</v>
      </c>
      <c r="L29">
        <v>162</v>
      </c>
      <c r="M29">
        <v>92</v>
      </c>
      <c r="N29">
        <v>118.125</v>
      </c>
      <c r="O29">
        <v>123.66562500000001</v>
      </c>
      <c r="P29">
        <v>123.375</v>
      </c>
      <c r="Q29">
        <v>3</v>
      </c>
      <c r="R29">
        <v>24.617699999999999</v>
      </c>
      <c r="S29">
        <v>4</v>
      </c>
      <c r="T29">
        <v>0</v>
      </c>
      <c r="U29">
        <v>418.77</v>
      </c>
      <c r="V29">
        <v>13.52778</v>
      </c>
      <c r="W29">
        <v>34.799309999999998</v>
      </c>
      <c r="X29">
        <v>134.27199999999999</v>
      </c>
      <c r="Y29">
        <v>0</v>
      </c>
      <c r="Z29">
        <v>13.041600000000001</v>
      </c>
      <c r="AA29">
        <v>27.65</v>
      </c>
      <c r="AB29">
        <v>26.34008</v>
      </c>
      <c r="AC29">
        <v>20.374400000000001</v>
      </c>
      <c r="AD29">
        <v>27.408107999999999</v>
      </c>
      <c r="AE29">
        <v>49.436556000000003</v>
      </c>
      <c r="AF29">
        <v>26.622</v>
      </c>
      <c r="AG29">
        <v>0</v>
      </c>
      <c r="AH29">
        <v>113.64</v>
      </c>
      <c r="AI29">
        <v>16.350411999999999</v>
      </c>
      <c r="AJ29">
        <v>0</v>
      </c>
      <c r="AK29">
        <v>54.313200000000002</v>
      </c>
      <c r="AL29">
        <v>2.3239999999999998</v>
      </c>
      <c r="AM29">
        <v>10.536032000000001</v>
      </c>
      <c r="AN29">
        <v>0.59302999999999995</v>
      </c>
      <c r="AO29">
        <v>0</v>
      </c>
      <c r="AP29">
        <v>3.843</v>
      </c>
      <c r="AQ29">
        <v>46.683</v>
      </c>
      <c r="AR29">
        <v>4.4160000000000004</v>
      </c>
      <c r="AS29">
        <v>5.3807999999999998</v>
      </c>
      <c r="AT29">
        <v>13.188000000000001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2304.9076330000003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590.61500000000001</v>
      </c>
      <c r="L30">
        <v>206</v>
      </c>
      <c r="M30">
        <v>92</v>
      </c>
      <c r="N30">
        <v>118.125</v>
      </c>
      <c r="O30">
        <v>123.66562500000001</v>
      </c>
      <c r="P30">
        <v>123.375</v>
      </c>
      <c r="Q30">
        <v>3</v>
      </c>
      <c r="R30">
        <v>30.835004999999999</v>
      </c>
      <c r="S30">
        <v>4</v>
      </c>
      <c r="T30">
        <v>0</v>
      </c>
      <c r="U30">
        <v>418.77</v>
      </c>
      <c r="V30">
        <v>18.1401</v>
      </c>
      <c r="W30">
        <v>34.799309999999998</v>
      </c>
      <c r="X30">
        <v>134.27199999999999</v>
      </c>
      <c r="Y30">
        <v>0</v>
      </c>
      <c r="Z30">
        <v>13.041600000000001</v>
      </c>
      <c r="AA30">
        <v>27.65</v>
      </c>
      <c r="AB30">
        <v>26.34008</v>
      </c>
      <c r="AC30">
        <v>20.374400000000001</v>
      </c>
      <c r="AD30">
        <v>27.408107999999999</v>
      </c>
      <c r="AE30">
        <v>49.436556000000003</v>
      </c>
      <c r="AF30">
        <v>26.622</v>
      </c>
      <c r="AG30">
        <v>0</v>
      </c>
      <c r="AH30">
        <v>137.315</v>
      </c>
      <c r="AI30">
        <v>16.350411999999999</v>
      </c>
      <c r="AJ30">
        <v>0</v>
      </c>
      <c r="AK30">
        <v>54.313200000000002</v>
      </c>
      <c r="AL30">
        <v>2.3239999999999998</v>
      </c>
      <c r="AM30">
        <v>10.536032000000001</v>
      </c>
      <c r="AN30">
        <v>0.59302999999999995</v>
      </c>
      <c r="AO30">
        <v>0</v>
      </c>
      <c r="AP30">
        <v>3.843</v>
      </c>
      <c r="AQ30">
        <v>46.683</v>
      </c>
      <c r="AR30">
        <v>4.4160000000000004</v>
      </c>
      <c r="AS30">
        <v>5.3807999999999998</v>
      </c>
      <c r="AT30">
        <v>13.188000000000001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2383.4122579999998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610.61500000000001</v>
      </c>
      <c r="L31">
        <v>217</v>
      </c>
      <c r="M31">
        <v>92</v>
      </c>
      <c r="N31">
        <v>118.125</v>
      </c>
      <c r="O31">
        <v>123.66562500000001</v>
      </c>
      <c r="P31">
        <v>123.375</v>
      </c>
      <c r="Q31">
        <v>3.7711000000000001</v>
      </c>
      <c r="R31">
        <v>42.390099999999997</v>
      </c>
      <c r="S31">
        <v>7.4871189999999999</v>
      </c>
      <c r="T31">
        <v>0</v>
      </c>
      <c r="U31">
        <v>418.77</v>
      </c>
      <c r="V31">
        <v>18.1401</v>
      </c>
      <c r="W31">
        <v>34.799309999999998</v>
      </c>
      <c r="X31">
        <v>134.27199999999999</v>
      </c>
      <c r="Y31">
        <v>0</v>
      </c>
      <c r="Z31">
        <v>13.041600000000001</v>
      </c>
      <c r="AA31">
        <v>27.65</v>
      </c>
      <c r="AB31">
        <v>26.34008</v>
      </c>
      <c r="AC31">
        <v>20.374400000000001</v>
      </c>
      <c r="AD31">
        <v>27.408107999999999</v>
      </c>
      <c r="AE31">
        <v>49.436556000000003</v>
      </c>
      <c r="AF31">
        <v>26.622</v>
      </c>
      <c r="AG31">
        <v>0</v>
      </c>
      <c r="AH31">
        <v>140.34540000000001</v>
      </c>
      <c r="AI31">
        <v>16.350411999999999</v>
      </c>
      <c r="AJ31">
        <v>0</v>
      </c>
      <c r="AK31">
        <v>54.313200000000002</v>
      </c>
      <c r="AL31">
        <v>2.3239999999999998</v>
      </c>
      <c r="AM31">
        <v>10.536032000000001</v>
      </c>
      <c r="AN31">
        <v>0.59302999999999995</v>
      </c>
      <c r="AO31">
        <v>0</v>
      </c>
      <c r="AP31">
        <v>3.843</v>
      </c>
      <c r="AQ31">
        <v>46.683</v>
      </c>
      <c r="AR31">
        <v>5.52</v>
      </c>
      <c r="AS31">
        <v>5.3807999999999998</v>
      </c>
      <c r="AT31">
        <v>13.188000000000001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2434.3599719999997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610.61500000000001</v>
      </c>
      <c r="L32">
        <v>217</v>
      </c>
      <c r="M32">
        <v>92</v>
      </c>
      <c r="N32">
        <v>118.125</v>
      </c>
      <c r="O32">
        <v>123.66562500000001</v>
      </c>
      <c r="P32">
        <v>123.375</v>
      </c>
      <c r="Q32">
        <v>3.7711000000000001</v>
      </c>
      <c r="R32">
        <v>42.390099999999997</v>
      </c>
      <c r="S32">
        <v>14.7996</v>
      </c>
      <c r="T32">
        <v>0</v>
      </c>
      <c r="U32">
        <v>418.77</v>
      </c>
      <c r="V32">
        <v>18.1401</v>
      </c>
      <c r="W32">
        <v>34.799309999999998</v>
      </c>
      <c r="X32">
        <v>134.27199999999999</v>
      </c>
      <c r="Y32">
        <v>0</v>
      </c>
      <c r="Z32">
        <v>13.041600000000001</v>
      </c>
      <c r="AA32">
        <v>27.65</v>
      </c>
      <c r="AB32">
        <v>26.34008</v>
      </c>
      <c r="AC32">
        <v>20.374400000000001</v>
      </c>
      <c r="AD32">
        <v>27.408107999999999</v>
      </c>
      <c r="AE32">
        <v>49.436556000000003</v>
      </c>
      <c r="AF32">
        <v>26.622</v>
      </c>
      <c r="AG32">
        <v>0</v>
      </c>
      <c r="AH32">
        <v>140.34540000000001</v>
      </c>
      <c r="AI32">
        <v>16.350411999999999</v>
      </c>
      <c r="AJ32">
        <v>0</v>
      </c>
      <c r="AK32">
        <v>54.313200000000002</v>
      </c>
      <c r="AL32">
        <v>2.3239999999999998</v>
      </c>
      <c r="AM32">
        <v>10.536032000000001</v>
      </c>
      <c r="AN32">
        <v>0.59302999999999995</v>
      </c>
      <c r="AO32">
        <v>0</v>
      </c>
      <c r="AP32">
        <v>3.843</v>
      </c>
      <c r="AQ32">
        <v>46.683</v>
      </c>
      <c r="AR32">
        <v>39.744</v>
      </c>
      <c r="AS32">
        <v>5.3807999999999998</v>
      </c>
      <c r="AT32">
        <v>13.188000000000001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2475.8964530000003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664.96075199999996</v>
      </c>
      <c r="L33">
        <v>217</v>
      </c>
      <c r="M33">
        <v>92</v>
      </c>
      <c r="N33">
        <v>118.125</v>
      </c>
      <c r="O33">
        <v>123.66562500000001</v>
      </c>
      <c r="P33">
        <v>123.375</v>
      </c>
      <c r="Q33">
        <v>6.1182999999999996</v>
      </c>
      <c r="R33">
        <v>42.390099999999997</v>
      </c>
      <c r="S33">
        <v>14.7996</v>
      </c>
      <c r="T33">
        <v>0</v>
      </c>
      <c r="U33">
        <v>418.77</v>
      </c>
      <c r="V33">
        <v>18.1401</v>
      </c>
      <c r="W33">
        <v>34.799309999999998</v>
      </c>
      <c r="X33">
        <v>134.27199999999999</v>
      </c>
      <c r="Y33">
        <v>0</v>
      </c>
      <c r="Z33">
        <v>13.041600000000001</v>
      </c>
      <c r="AA33">
        <v>27.65</v>
      </c>
      <c r="AB33">
        <v>26.34008</v>
      </c>
      <c r="AC33">
        <v>20.374400000000001</v>
      </c>
      <c r="AD33">
        <v>27.408107999999999</v>
      </c>
      <c r="AE33">
        <v>49.436556000000003</v>
      </c>
      <c r="AF33">
        <v>26.622</v>
      </c>
      <c r="AG33">
        <v>0</v>
      </c>
      <c r="AH33">
        <v>118.375</v>
      </c>
      <c r="AI33">
        <v>3.819</v>
      </c>
      <c r="AJ33">
        <v>0</v>
      </c>
      <c r="AK33">
        <v>54.313200000000002</v>
      </c>
      <c r="AL33">
        <v>2.3239999999999998</v>
      </c>
      <c r="AM33">
        <v>10.536032000000001</v>
      </c>
      <c r="AN33">
        <v>0.59302999999999995</v>
      </c>
      <c r="AO33">
        <v>0</v>
      </c>
      <c r="AP33">
        <v>2.5619999999999998</v>
      </c>
      <c r="AQ33">
        <v>46.683</v>
      </c>
      <c r="AR33">
        <v>39.744</v>
      </c>
      <c r="AS33">
        <v>5.3807999999999998</v>
      </c>
      <c r="AT33">
        <v>13.188000000000001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2496.8065930000007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682.82912699999997</v>
      </c>
      <c r="L34">
        <v>217</v>
      </c>
      <c r="M34">
        <v>92</v>
      </c>
      <c r="N34">
        <v>118.125</v>
      </c>
      <c r="O34">
        <v>123.66562500000001</v>
      </c>
      <c r="P34">
        <v>123.375</v>
      </c>
      <c r="Q34">
        <v>6.1182999999999996</v>
      </c>
      <c r="R34">
        <v>42.390099999999997</v>
      </c>
      <c r="S34">
        <v>14.7996</v>
      </c>
      <c r="T34">
        <v>0</v>
      </c>
      <c r="U34">
        <v>418.77</v>
      </c>
      <c r="V34">
        <v>18.1401</v>
      </c>
      <c r="W34">
        <v>34.799309999999998</v>
      </c>
      <c r="X34">
        <v>134.27199999999999</v>
      </c>
      <c r="Y34">
        <v>0</v>
      </c>
      <c r="Z34">
        <v>6.5208000000000004</v>
      </c>
      <c r="AA34">
        <v>14.04936</v>
      </c>
      <c r="AB34">
        <v>26.34008</v>
      </c>
      <c r="AC34">
        <v>19.35568</v>
      </c>
      <c r="AD34">
        <v>18.272072000000001</v>
      </c>
      <c r="AE34">
        <v>49.436556000000003</v>
      </c>
      <c r="AF34">
        <v>17.748000000000001</v>
      </c>
      <c r="AG34">
        <v>0</v>
      </c>
      <c r="AH34">
        <v>87.408100000000005</v>
      </c>
      <c r="AI34">
        <v>0</v>
      </c>
      <c r="AJ34">
        <v>0</v>
      </c>
      <c r="AK34">
        <v>54.313200000000002</v>
      </c>
      <c r="AL34">
        <v>2.3239999999999998</v>
      </c>
      <c r="AM34">
        <v>4.9321000000000002</v>
      </c>
      <c r="AN34">
        <v>0.59302999999999995</v>
      </c>
      <c r="AO34">
        <v>0</v>
      </c>
      <c r="AP34">
        <v>2.5619999999999998</v>
      </c>
      <c r="AQ34">
        <v>46.683</v>
      </c>
      <c r="AR34">
        <v>7.7279999999999998</v>
      </c>
      <c r="AS34">
        <v>5.3807999999999998</v>
      </c>
      <c r="AT34">
        <v>13.188000000000001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2403.1189400000012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682.82912699999997</v>
      </c>
      <c r="L35">
        <v>217</v>
      </c>
      <c r="M35">
        <v>92</v>
      </c>
      <c r="N35">
        <v>118.125</v>
      </c>
      <c r="O35">
        <v>123.66562500000001</v>
      </c>
      <c r="P35">
        <v>123.375</v>
      </c>
      <c r="Q35">
        <v>6.1182999999999996</v>
      </c>
      <c r="R35">
        <v>42.390099999999997</v>
      </c>
      <c r="S35">
        <v>14.7996</v>
      </c>
      <c r="T35">
        <v>0</v>
      </c>
      <c r="U35">
        <v>418.77</v>
      </c>
      <c r="V35">
        <v>18.1401</v>
      </c>
      <c r="W35">
        <v>34.799309999999998</v>
      </c>
      <c r="X35">
        <v>134.27199999999999</v>
      </c>
      <c r="Y35">
        <v>0</v>
      </c>
      <c r="Z35">
        <v>0</v>
      </c>
      <c r="AA35">
        <v>8.69</v>
      </c>
      <c r="AB35">
        <v>26.34008</v>
      </c>
      <c r="AC35">
        <v>19.35568</v>
      </c>
      <c r="AD35">
        <v>7.9260000000000002</v>
      </c>
      <c r="AE35">
        <v>49.436556000000003</v>
      </c>
      <c r="AF35">
        <v>17.748000000000001</v>
      </c>
      <c r="AG35">
        <v>0</v>
      </c>
      <c r="AH35">
        <v>75.760000000000005</v>
      </c>
      <c r="AI35">
        <v>0</v>
      </c>
      <c r="AJ35">
        <v>0</v>
      </c>
      <c r="AK35">
        <v>54.313200000000002</v>
      </c>
      <c r="AL35">
        <v>2.3239999999999998</v>
      </c>
      <c r="AM35">
        <v>0</v>
      </c>
      <c r="AN35">
        <v>0.59302999999999995</v>
      </c>
      <c r="AO35">
        <v>0</v>
      </c>
      <c r="AP35">
        <v>2.5619999999999998</v>
      </c>
      <c r="AQ35">
        <v>46.683</v>
      </c>
      <c r="AR35">
        <v>6.6239999999999997</v>
      </c>
      <c r="AS35">
        <v>5.3807999999999998</v>
      </c>
      <c r="AT35">
        <v>13.188000000000001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2363.2085080000006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683.12912700000004</v>
      </c>
      <c r="L36">
        <v>217</v>
      </c>
      <c r="M36">
        <v>92</v>
      </c>
      <c r="N36">
        <v>118.125</v>
      </c>
      <c r="O36">
        <v>123.66562500000001</v>
      </c>
      <c r="P36">
        <v>123.375</v>
      </c>
      <c r="Q36">
        <v>6.1182999999999996</v>
      </c>
      <c r="R36">
        <v>42.390099999999997</v>
      </c>
      <c r="S36">
        <v>14.7996</v>
      </c>
      <c r="T36">
        <v>0</v>
      </c>
      <c r="U36">
        <v>418.77</v>
      </c>
      <c r="V36">
        <v>18.1401</v>
      </c>
      <c r="W36">
        <v>34.799309999999998</v>
      </c>
      <c r="X36">
        <v>134.27199999999999</v>
      </c>
      <c r="Y36">
        <v>0</v>
      </c>
      <c r="Z36">
        <v>0</v>
      </c>
      <c r="AA36">
        <v>0</v>
      </c>
      <c r="AB36">
        <v>26.34008</v>
      </c>
      <c r="AC36">
        <v>9.6778399999999998</v>
      </c>
      <c r="AD36">
        <v>0</v>
      </c>
      <c r="AE36">
        <v>49.436556000000003</v>
      </c>
      <c r="AF36">
        <v>17.748000000000001</v>
      </c>
      <c r="AG36">
        <v>0</v>
      </c>
      <c r="AH36">
        <v>37.880000000000003</v>
      </c>
      <c r="AI36">
        <v>0</v>
      </c>
      <c r="AJ36">
        <v>0</v>
      </c>
      <c r="AK36">
        <v>54.313200000000002</v>
      </c>
      <c r="AL36">
        <v>2.3239999999999998</v>
      </c>
      <c r="AM36">
        <v>0</v>
      </c>
      <c r="AN36">
        <v>0.59302999999999995</v>
      </c>
      <c r="AO36">
        <v>0</v>
      </c>
      <c r="AP36">
        <v>2.5619999999999998</v>
      </c>
      <c r="AQ36">
        <v>46.683</v>
      </c>
      <c r="AR36">
        <v>6.6239999999999997</v>
      </c>
      <c r="AS36">
        <v>5.3807999999999998</v>
      </c>
      <c r="AT36">
        <v>13.188000000000001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2299.3346680000004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605.49390000000005</v>
      </c>
      <c r="L37">
        <v>217</v>
      </c>
      <c r="M37">
        <v>92</v>
      </c>
      <c r="N37">
        <v>118.125</v>
      </c>
      <c r="O37">
        <v>123.66562500000001</v>
      </c>
      <c r="P37">
        <v>123.375</v>
      </c>
      <c r="Q37">
        <v>6.1182999999999996</v>
      </c>
      <c r="R37">
        <v>42.390099999999997</v>
      </c>
      <c r="S37">
        <v>14.7996</v>
      </c>
      <c r="T37">
        <v>0</v>
      </c>
      <c r="U37">
        <v>418.77</v>
      </c>
      <c r="V37">
        <v>18.1401</v>
      </c>
      <c r="W37">
        <v>34.799309999999998</v>
      </c>
      <c r="X37">
        <v>134.27199999999999</v>
      </c>
      <c r="Y37">
        <v>0</v>
      </c>
      <c r="Z37">
        <v>0</v>
      </c>
      <c r="AA37">
        <v>0</v>
      </c>
      <c r="AB37">
        <v>26.34008</v>
      </c>
      <c r="AC37">
        <v>9.6778399999999998</v>
      </c>
      <c r="AD37">
        <v>0</v>
      </c>
      <c r="AE37">
        <v>49.436556000000003</v>
      </c>
      <c r="AF37">
        <v>17.748000000000001</v>
      </c>
      <c r="AG37">
        <v>0</v>
      </c>
      <c r="AH37">
        <v>23.390899999999998</v>
      </c>
      <c r="AI37">
        <v>0</v>
      </c>
      <c r="AJ37">
        <v>0</v>
      </c>
      <c r="AK37">
        <v>54.313200000000002</v>
      </c>
      <c r="AL37">
        <v>2.3239999999999998</v>
      </c>
      <c r="AM37">
        <v>0</v>
      </c>
      <c r="AN37">
        <v>0.59302999999999995</v>
      </c>
      <c r="AO37">
        <v>0</v>
      </c>
      <c r="AP37">
        <v>2.5619999999999998</v>
      </c>
      <c r="AQ37">
        <v>46.683</v>
      </c>
      <c r="AR37">
        <v>6.6239999999999997</v>
      </c>
      <c r="AS37">
        <v>5.3807999999999998</v>
      </c>
      <c r="AT37">
        <v>13.188000000000001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2207.210341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605.49390000000005</v>
      </c>
      <c r="L38">
        <v>217</v>
      </c>
      <c r="M38">
        <v>92</v>
      </c>
      <c r="N38">
        <v>118.125</v>
      </c>
      <c r="O38">
        <v>123.66562500000001</v>
      </c>
      <c r="P38">
        <v>123.375</v>
      </c>
      <c r="Q38">
        <v>6.1182999999999996</v>
      </c>
      <c r="R38">
        <v>42.390099999999997</v>
      </c>
      <c r="S38">
        <v>14.7996</v>
      </c>
      <c r="T38">
        <v>0</v>
      </c>
      <c r="U38">
        <v>418.77</v>
      </c>
      <c r="V38">
        <v>18.1401</v>
      </c>
      <c r="W38">
        <v>34.799309999999998</v>
      </c>
      <c r="X38">
        <v>134.27199999999999</v>
      </c>
      <c r="Y38">
        <v>0</v>
      </c>
      <c r="Z38">
        <v>0</v>
      </c>
      <c r="AA38">
        <v>0</v>
      </c>
      <c r="AB38">
        <v>13.17004</v>
      </c>
      <c r="AC38">
        <v>9.6778399999999998</v>
      </c>
      <c r="AD38">
        <v>0</v>
      </c>
      <c r="AE38">
        <v>32.957704</v>
      </c>
      <c r="AF38">
        <v>17.748000000000001</v>
      </c>
      <c r="AG38">
        <v>0</v>
      </c>
      <c r="AH38">
        <v>19.2241</v>
      </c>
      <c r="AI38">
        <v>0</v>
      </c>
      <c r="AJ38">
        <v>0</v>
      </c>
      <c r="AK38">
        <v>54.313200000000002</v>
      </c>
      <c r="AL38">
        <v>2.3239999999999998</v>
      </c>
      <c r="AM38">
        <v>0</v>
      </c>
      <c r="AN38">
        <v>0.59302999999999995</v>
      </c>
      <c r="AO38">
        <v>0</v>
      </c>
      <c r="AP38">
        <v>2.5619999999999998</v>
      </c>
      <c r="AQ38">
        <v>46.683</v>
      </c>
      <c r="AR38">
        <v>7.7279999999999998</v>
      </c>
      <c r="AS38">
        <v>5.3807999999999998</v>
      </c>
      <c r="AT38">
        <v>13.188000000000001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2174.4986490000001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530.630359</v>
      </c>
      <c r="L39">
        <v>217</v>
      </c>
      <c r="M39">
        <v>92</v>
      </c>
      <c r="N39">
        <v>118.125</v>
      </c>
      <c r="O39">
        <v>123.66562500000001</v>
      </c>
      <c r="P39">
        <v>123.375</v>
      </c>
      <c r="Q39">
        <v>6.1182999999999996</v>
      </c>
      <c r="R39">
        <v>42.390099999999997</v>
      </c>
      <c r="S39">
        <v>14.7996</v>
      </c>
      <c r="T39">
        <v>0</v>
      </c>
      <c r="U39">
        <v>418.77</v>
      </c>
      <c r="V39">
        <v>18.1401</v>
      </c>
      <c r="W39">
        <v>34.799309999999998</v>
      </c>
      <c r="X39">
        <v>134.27199999999999</v>
      </c>
      <c r="Y39">
        <v>0</v>
      </c>
      <c r="Z39">
        <v>0</v>
      </c>
      <c r="AA39">
        <v>0</v>
      </c>
      <c r="AB39">
        <v>13.17004</v>
      </c>
      <c r="AC39">
        <v>9.6778399999999998</v>
      </c>
      <c r="AD39">
        <v>0</v>
      </c>
      <c r="AE39">
        <v>32.957704</v>
      </c>
      <c r="AF39">
        <v>17.748000000000001</v>
      </c>
      <c r="AG39">
        <v>0</v>
      </c>
      <c r="AH39">
        <v>0</v>
      </c>
      <c r="AI39">
        <v>0</v>
      </c>
      <c r="AJ39">
        <v>0</v>
      </c>
      <c r="AK39">
        <v>54.313200000000002</v>
      </c>
      <c r="AL39">
        <v>2.3239999999999998</v>
      </c>
      <c r="AM39">
        <v>0</v>
      </c>
      <c r="AN39">
        <v>0.59302999999999995</v>
      </c>
      <c r="AO39">
        <v>0</v>
      </c>
      <c r="AP39">
        <v>2.5619999999999998</v>
      </c>
      <c r="AQ39">
        <v>46.683</v>
      </c>
      <c r="AR39">
        <v>39.744</v>
      </c>
      <c r="AS39">
        <v>24.75168</v>
      </c>
      <c r="AT39">
        <v>13.188000000000001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2131.7978880000005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496</v>
      </c>
      <c r="L40">
        <v>217</v>
      </c>
      <c r="M40">
        <v>92</v>
      </c>
      <c r="N40">
        <v>118.125</v>
      </c>
      <c r="O40">
        <v>123.66562500000001</v>
      </c>
      <c r="P40">
        <v>123.375</v>
      </c>
      <c r="Q40">
        <v>6.1182999999999996</v>
      </c>
      <c r="R40">
        <v>42.390099999999997</v>
      </c>
      <c r="S40">
        <v>14.7996</v>
      </c>
      <c r="T40">
        <v>0</v>
      </c>
      <c r="U40">
        <v>418.77</v>
      </c>
      <c r="V40">
        <v>18.1401</v>
      </c>
      <c r="W40">
        <v>34.799309999999998</v>
      </c>
      <c r="X40">
        <v>134.27199999999999</v>
      </c>
      <c r="Y40">
        <v>0</v>
      </c>
      <c r="Z40">
        <v>0</v>
      </c>
      <c r="AA40">
        <v>0</v>
      </c>
      <c r="AB40">
        <v>13.17004</v>
      </c>
      <c r="AC40">
        <v>9.6778399999999998</v>
      </c>
      <c r="AD40">
        <v>0</v>
      </c>
      <c r="AE40">
        <v>32.957704</v>
      </c>
      <c r="AF40">
        <v>17.748000000000001</v>
      </c>
      <c r="AG40">
        <v>0</v>
      </c>
      <c r="AH40">
        <v>0</v>
      </c>
      <c r="AI40">
        <v>0</v>
      </c>
      <c r="AJ40">
        <v>0</v>
      </c>
      <c r="AK40">
        <v>54.313200000000002</v>
      </c>
      <c r="AL40">
        <v>2.3239999999999998</v>
      </c>
      <c r="AM40">
        <v>0</v>
      </c>
      <c r="AN40">
        <v>0.59302999999999995</v>
      </c>
      <c r="AO40">
        <v>0</v>
      </c>
      <c r="AP40">
        <v>2.5619999999999998</v>
      </c>
      <c r="AQ40">
        <v>46.683</v>
      </c>
      <c r="AR40">
        <v>39.744</v>
      </c>
      <c r="AS40">
        <v>24.75168</v>
      </c>
      <c r="AT40">
        <v>13.188000000000001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2097.1675290000003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516</v>
      </c>
      <c r="L41">
        <v>217</v>
      </c>
      <c r="M41">
        <v>92</v>
      </c>
      <c r="N41">
        <v>118.125</v>
      </c>
      <c r="O41">
        <v>123.66562500000001</v>
      </c>
      <c r="P41">
        <v>123.375</v>
      </c>
      <c r="Q41">
        <v>6.1182999999999996</v>
      </c>
      <c r="R41">
        <v>42.390099999999997</v>
      </c>
      <c r="S41">
        <v>14.7996</v>
      </c>
      <c r="T41">
        <v>0</v>
      </c>
      <c r="U41">
        <v>418.77</v>
      </c>
      <c r="V41">
        <v>18.1401</v>
      </c>
      <c r="W41">
        <v>34.799309999999998</v>
      </c>
      <c r="X41">
        <v>134.27199999999999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16.478852</v>
      </c>
      <c r="AF41">
        <v>17.748000000000001</v>
      </c>
      <c r="AG41">
        <v>0</v>
      </c>
      <c r="AH41">
        <v>0</v>
      </c>
      <c r="AI41">
        <v>0</v>
      </c>
      <c r="AJ41">
        <v>0</v>
      </c>
      <c r="AK41">
        <v>54.313200000000002</v>
      </c>
      <c r="AL41">
        <v>2.3239999999999998</v>
      </c>
      <c r="AM41">
        <v>0</v>
      </c>
      <c r="AN41">
        <v>0.59302999999999995</v>
      </c>
      <c r="AO41">
        <v>0</v>
      </c>
      <c r="AP41">
        <v>2.5619999999999998</v>
      </c>
      <c r="AQ41">
        <v>46.683</v>
      </c>
      <c r="AR41">
        <v>7.7279999999999998</v>
      </c>
      <c r="AS41">
        <v>24.75168</v>
      </c>
      <c r="AT41">
        <v>15.00135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2047.6381470000006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521</v>
      </c>
      <c r="L42">
        <v>217</v>
      </c>
      <c r="M42">
        <v>92</v>
      </c>
      <c r="N42">
        <v>118.125</v>
      </c>
      <c r="O42">
        <v>123.66562500000001</v>
      </c>
      <c r="P42">
        <v>123.375</v>
      </c>
      <c r="Q42">
        <v>6.1182999999999996</v>
      </c>
      <c r="R42">
        <v>42.390099999999997</v>
      </c>
      <c r="S42">
        <v>14.7996</v>
      </c>
      <c r="T42">
        <v>0</v>
      </c>
      <c r="U42">
        <v>418.77</v>
      </c>
      <c r="V42">
        <v>18.1401</v>
      </c>
      <c r="W42">
        <v>34.799309999999998</v>
      </c>
      <c r="X42">
        <v>134.27199999999999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16.478852</v>
      </c>
      <c r="AF42">
        <v>17.748000000000001</v>
      </c>
      <c r="AG42">
        <v>0</v>
      </c>
      <c r="AH42">
        <v>0</v>
      </c>
      <c r="AI42">
        <v>0</v>
      </c>
      <c r="AJ42">
        <v>0</v>
      </c>
      <c r="AK42">
        <v>54.313200000000002</v>
      </c>
      <c r="AL42">
        <v>12.782</v>
      </c>
      <c r="AM42">
        <v>0</v>
      </c>
      <c r="AN42">
        <v>0.59302999999999995</v>
      </c>
      <c r="AO42">
        <v>0</v>
      </c>
      <c r="AP42">
        <v>2.5619999999999998</v>
      </c>
      <c r="AQ42">
        <v>31.122</v>
      </c>
      <c r="AR42">
        <v>6.6239999999999997</v>
      </c>
      <c r="AS42">
        <v>24.75168</v>
      </c>
      <c r="AT42">
        <v>15.00135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2046.4311470000005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538</v>
      </c>
      <c r="L43">
        <v>206</v>
      </c>
      <c r="M43">
        <v>92</v>
      </c>
      <c r="N43">
        <v>118.125</v>
      </c>
      <c r="O43">
        <v>123.66562500000001</v>
      </c>
      <c r="P43">
        <v>123.375</v>
      </c>
      <c r="Q43">
        <v>4.0952510000000002</v>
      </c>
      <c r="R43">
        <v>36.622999999999998</v>
      </c>
      <c r="S43">
        <v>8.6423269999999999</v>
      </c>
      <c r="T43">
        <v>0</v>
      </c>
      <c r="U43">
        <v>418.77</v>
      </c>
      <c r="V43">
        <v>18.1401</v>
      </c>
      <c r="W43">
        <v>34.799309999999998</v>
      </c>
      <c r="X43">
        <v>134.27199999999999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16.478852</v>
      </c>
      <c r="AF43">
        <v>17.748000000000001</v>
      </c>
      <c r="AG43">
        <v>0</v>
      </c>
      <c r="AH43">
        <v>0</v>
      </c>
      <c r="AI43">
        <v>0</v>
      </c>
      <c r="AJ43">
        <v>0</v>
      </c>
      <c r="AK43">
        <v>54.313200000000002</v>
      </c>
      <c r="AL43">
        <v>70.882000000000005</v>
      </c>
      <c r="AM43">
        <v>0</v>
      </c>
      <c r="AN43">
        <v>0.59302999999999995</v>
      </c>
      <c r="AO43">
        <v>0</v>
      </c>
      <c r="AP43">
        <v>2.5619999999999998</v>
      </c>
      <c r="AQ43">
        <v>15.561</v>
      </c>
      <c r="AR43">
        <v>6.6239999999999997</v>
      </c>
      <c r="AS43">
        <v>24.75168</v>
      </c>
      <c r="AT43">
        <v>15.00135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2081.0227250000003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541</v>
      </c>
      <c r="L44">
        <v>206</v>
      </c>
      <c r="M44">
        <v>92</v>
      </c>
      <c r="N44">
        <v>118.125</v>
      </c>
      <c r="O44">
        <v>123.66562500000001</v>
      </c>
      <c r="P44">
        <v>123.375</v>
      </c>
      <c r="Q44">
        <v>3</v>
      </c>
      <c r="R44">
        <v>36.622999999999998</v>
      </c>
      <c r="S44">
        <v>4</v>
      </c>
      <c r="T44">
        <v>0</v>
      </c>
      <c r="U44">
        <v>418.77</v>
      </c>
      <c r="V44">
        <v>18.1401</v>
      </c>
      <c r="W44">
        <v>34.799309999999998</v>
      </c>
      <c r="X44">
        <v>134.27199999999999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16.478852</v>
      </c>
      <c r="AF44">
        <v>17.748000000000001</v>
      </c>
      <c r="AG44">
        <v>0</v>
      </c>
      <c r="AH44">
        <v>0</v>
      </c>
      <c r="AI44">
        <v>0</v>
      </c>
      <c r="AJ44">
        <v>0</v>
      </c>
      <c r="AK44">
        <v>54.313200000000002</v>
      </c>
      <c r="AL44">
        <v>70.882000000000005</v>
      </c>
      <c r="AM44">
        <v>0</v>
      </c>
      <c r="AN44">
        <v>0.59302999999999995</v>
      </c>
      <c r="AO44">
        <v>0</v>
      </c>
      <c r="AP44">
        <v>2.5619999999999998</v>
      </c>
      <c r="AQ44">
        <v>15.561</v>
      </c>
      <c r="AR44">
        <v>6.6239999999999997</v>
      </c>
      <c r="AS44">
        <v>24.75168</v>
      </c>
      <c r="AT44">
        <v>15.00135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2078.2851470000001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547</v>
      </c>
      <c r="L45">
        <v>162</v>
      </c>
      <c r="M45">
        <v>92</v>
      </c>
      <c r="N45">
        <v>118.125</v>
      </c>
      <c r="O45">
        <v>123.66562500000001</v>
      </c>
      <c r="P45">
        <v>123.375</v>
      </c>
      <c r="Q45">
        <v>3</v>
      </c>
      <c r="R45">
        <v>36.622999999999998</v>
      </c>
      <c r="S45">
        <v>4</v>
      </c>
      <c r="T45">
        <v>0</v>
      </c>
      <c r="U45">
        <v>418.77</v>
      </c>
      <c r="V45">
        <v>18.1401</v>
      </c>
      <c r="W45">
        <v>34.799309999999998</v>
      </c>
      <c r="X45">
        <v>134.27199999999999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17.748000000000001</v>
      </c>
      <c r="AG45">
        <v>0</v>
      </c>
      <c r="AH45">
        <v>0</v>
      </c>
      <c r="AI45">
        <v>0</v>
      </c>
      <c r="AJ45">
        <v>0</v>
      </c>
      <c r="AK45">
        <v>54.313200000000002</v>
      </c>
      <c r="AL45">
        <v>70.882000000000005</v>
      </c>
      <c r="AM45">
        <v>0</v>
      </c>
      <c r="AN45">
        <v>0.59302999999999995</v>
      </c>
      <c r="AO45">
        <v>0</v>
      </c>
      <c r="AP45">
        <v>2.5619999999999998</v>
      </c>
      <c r="AQ45">
        <v>7.56</v>
      </c>
      <c r="AR45">
        <v>6.6239999999999997</v>
      </c>
      <c r="AS45">
        <v>9.4163999999999994</v>
      </c>
      <c r="AT45">
        <v>15.00135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2000.4700150000003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552</v>
      </c>
      <c r="L46">
        <v>162</v>
      </c>
      <c r="M46">
        <v>92</v>
      </c>
      <c r="N46">
        <v>118.125</v>
      </c>
      <c r="O46">
        <v>123.66562500000001</v>
      </c>
      <c r="P46">
        <v>123.375</v>
      </c>
      <c r="Q46">
        <v>3</v>
      </c>
      <c r="R46">
        <v>36.622999999999998</v>
      </c>
      <c r="S46">
        <v>4</v>
      </c>
      <c r="T46">
        <v>0</v>
      </c>
      <c r="U46">
        <v>418.77</v>
      </c>
      <c r="V46">
        <v>18.1401</v>
      </c>
      <c r="W46">
        <v>34.799309999999998</v>
      </c>
      <c r="X46">
        <v>134.27199999999999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17.748000000000001</v>
      </c>
      <c r="AG46">
        <v>0</v>
      </c>
      <c r="AH46">
        <v>0</v>
      </c>
      <c r="AI46">
        <v>0</v>
      </c>
      <c r="AJ46">
        <v>0</v>
      </c>
      <c r="AK46">
        <v>54.313200000000002</v>
      </c>
      <c r="AL46">
        <v>70.882000000000005</v>
      </c>
      <c r="AM46">
        <v>0</v>
      </c>
      <c r="AN46">
        <v>0.59302999999999995</v>
      </c>
      <c r="AO46">
        <v>0</v>
      </c>
      <c r="AP46">
        <v>2.5619999999999998</v>
      </c>
      <c r="AQ46">
        <v>0</v>
      </c>
      <c r="AR46">
        <v>6.6239999999999997</v>
      </c>
      <c r="AS46">
        <v>6.726</v>
      </c>
      <c r="AT46">
        <v>15.00135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1995.2196150000004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534</v>
      </c>
      <c r="L47">
        <v>162</v>
      </c>
      <c r="M47">
        <v>92</v>
      </c>
      <c r="N47">
        <v>118.125</v>
      </c>
      <c r="O47">
        <v>123.66562500000001</v>
      </c>
      <c r="P47">
        <v>123.375</v>
      </c>
      <c r="Q47">
        <v>3</v>
      </c>
      <c r="R47">
        <v>36.622999999999998</v>
      </c>
      <c r="S47">
        <v>4</v>
      </c>
      <c r="T47">
        <v>0</v>
      </c>
      <c r="U47">
        <v>418.77</v>
      </c>
      <c r="V47">
        <v>18.1401</v>
      </c>
      <c r="W47">
        <v>34.799309999999998</v>
      </c>
      <c r="X47">
        <v>134.27199999999999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17.748000000000001</v>
      </c>
      <c r="AG47">
        <v>0</v>
      </c>
      <c r="AH47">
        <v>0</v>
      </c>
      <c r="AI47">
        <v>0</v>
      </c>
      <c r="AJ47">
        <v>0</v>
      </c>
      <c r="AK47">
        <v>54.313200000000002</v>
      </c>
      <c r="AL47">
        <v>12.782</v>
      </c>
      <c r="AM47">
        <v>0</v>
      </c>
      <c r="AN47">
        <v>0.59302999999999995</v>
      </c>
      <c r="AO47">
        <v>0</v>
      </c>
      <c r="AP47">
        <v>3.843</v>
      </c>
      <c r="AQ47">
        <v>0</v>
      </c>
      <c r="AR47">
        <v>6.6239999999999997</v>
      </c>
      <c r="AS47">
        <v>6.726</v>
      </c>
      <c r="AT47">
        <v>15.00135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1920.4006150000005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513</v>
      </c>
      <c r="L48">
        <v>118</v>
      </c>
      <c r="M48">
        <v>92</v>
      </c>
      <c r="N48">
        <v>118.125</v>
      </c>
      <c r="O48">
        <v>123.66562500000001</v>
      </c>
      <c r="P48">
        <v>123.375</v>
      </c>
      <c r="Q48">
        <v>3</v>
      </c>
      <c r="R48">
        <v>36.622999999999998</v>
      </c>
      <c r="S48">
        <v>4</v>
      </c>
      <c r="T48">
        <v>0</v>
      </c>
      <c r="U48">
        <v>418.77</v>
      </c>
      <c r="V48">
        <v>18.1401</v>
      </c>
      <c r="W48">
        <v>34.799309999999998</v>
      </c>
      <c r="X48">
        <v>134.27199999999999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17.748000000000001</v>
      </c>
      <c r="AG48">
        <v>0</v>
      </c>
      <c r="AH48">
        <v>0</v>
      </c>
      <c r="AI48">
        <v>0</v>
      </c>
      <c r="AJ48">
        <v>0</v>
      </c>
      <c r="AK48">
        <v>54.313200000000002</v>
      </c>
      <c r="AL48">
        <v>2.3239999999999998</v>
      </c>
      <c r="AM48">
        <v>0</v>
      </c>
      <c r="AN48">
        <v>0.59302999999999995</v>
      </c>
      <c r="AO48">
        <v>0</v>
      </c>
      <c r="AP48">
        <v>3.843</v>
      </c>
      <c r="AQ48">
        <v>0</v>
      </c>
      <c r="AR48">
        <v>6.6239999999999997</v>
      </c>
      <c r="AS48">
        <v>6.726</v>
      </c>
      <c r="AT48">
        <v>15.00135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1844.9426150000006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490</v>
      </c>
      <c r="L49">
        <v>118</v>
      </c>
      <c r="M49">
        <v>92</v>
      </c>
      <c r="N49">
        <v>118.125</v>
      </c>
      <c r="O49">
        <v>123.66562500000001</v>
      </c>
      <c r="P49">
        <v>123.375</v>
      </c>
      <c r="Q49">
        <v>3</v>
      </c>
      <c r="R49">
        <v>36.622999999999998</v>
      </c>
      <c r="S49">
        <v>4</v>
      </c>
      <c r="T49">
        <v>0</v>
      </c>
      <c r="U49">
        <v>418.77</v>
      </c>
      <c r="V49">
        <v>18.1401</v>
      </c>
      <c r="W49">
        <v>34.799309999999998</v>
      </c>
      <c r="X49">
        <v>134.27199999999999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17.748000000000001</v>
      </c>
      <c r="AG49">
        <v>0</v>
      </c>
      <c r="AH49">
        <v>0</v>
      </c>
      <c r="AI49">
        <v>0</v>
      </c>
      <c r="AJ49">
        <v>0</v>
      </c>
      <c r="AK49">
        <v>54.313200000000002</v>
      </c>
      <c r="AL49">
        <v>2.3239999999999998</v>
      </c>
      <c r="AM49">
        <v>0</v>
      </c>
      <c r="AN49">
        <v>0.59302999999999995</v>
      </c>
      <c r="AO49">
        <v>0</v>
      </c>
      <c r="AP49">
        <v>1.9215</v>
      </c>
      <c r="AQ49">
        <v>0</v>
      </c>
      <c r="AR49">
        <v>39.744</v>
      </c>
      <c r="AS49">
        <v>6.726</v>
      </c>
      <c r="AT49">
        <v>15.00135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1853.1411150000004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460</v>
      </c>
      <c r="L50">
        <v>118</v>
      </c>
      <c r="M50">
        <v>92</v>
      </c>
      <c r="N50">
        <v>118.125</v>
      </c>
      <c r="O50">
        <v>123.66562500000001</v>
      </c>
      <c r="P50">
        <v>123.375</v>
      </c>
      <c r="Q50">
        <v>3</v>
      </c>
      <c r="R50">
        <v>36.622999999999998</v>
      </c>
      <c r="S50">
        <v>4</v>
      </c>
      <c r="T50">
        <v>0</v>
      </c>
      <c r="U50">
        <v>418.77</v>
      </c>
      <c r="V50">
        <v>18.1401</v>
      </c>
      <c r="W50">
        <v>34.799309999999998</v>
      </c>
      <c r="X50">
        <v>134.27199999999999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17.748000000000001</v>
      </c>
      <c r="AG50">
        <v>0</v>
      </c>
      <c r="AH50">
        <v>0</v>
      </c>
      <c r="AI50">
        <v>0</v>
      </c>
      <c r="AJ50">
        <v>0</v>
      </c>
      <c r="AK50">
        <v>54.313200000000002</v>
      </c>
      <c r="AL50">
        <v>2.3239999999999998</v>
      </c>
      <c r="AM50">
        <v>0</v>
      </c>
      <c r="AN50">
        <v>0.59302999999999995</v>
      </c>
      <c r="AO50">
        <v>0</v>
      </c>
      <c r="AP50">
        <v>1.9215</v>
      </c>
      <c r="AQ50">
        <v>0</v>
      </c>
      <c r="AR50">
        <v>39.744</v>
      </c>
      <c r="AS50">
        <v>6.726</v>
      </c>
      <c r="AT50">
        <v>15.00135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1823.1411150000004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439</v>
      </c>
      <c r="L51">
        <v>118</v>
      </c>
      <c r="M51">
        <v>92</v>
      </c>
      <c r="N51">
        <v>118.125</v>
      </c>
      <c r="O51">
        <v>123.66562500000001</v>
      </c>
      <c r="P51">
        <v>123.375</v>
      </c>
      <c r="Q51">
        <v>3</v>
      </c>
      <c r="R51">
        <v>36.622999999999998</v>
      </c>
      <c r="S51">
        <v>4</v>
      </c>
      <c r="T51">
        <v>0</v>
      </c>
      <c r="U51">
        <v>418.77</v>
      </c>
      <c r="V51">
        <v>18.1401</v>
      </c>
      <c r="W51">
        <v>34.799309999999998</v>
      </c>
      <c r="X51">
        <v>134.27199999999999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17.748000000000001</v>
      </c>
      <c r="AG51">
        <v>0</v>
      </c>
      <c r="AH51">
        <v>0</v>
      </c>
      <c r="AI51">
        <v>0</v>
      </c>
      <c r="AJ51">
        <v>0</v>
      </c>
      <c r="AK51">
        <v>54.313200000000002</v>
      </c>
      <c r="AL51">
        <v>2.3239999999999998</v>
      </c>
      <c r="AM51">
        <v>0</v>
      </c>
      <c r="AN51">
        <v>0.59302999999999995</v>
      </c>
      <c r="AO51">
        <v>0</v>
      </c>
      <c r="AP51">
        <v>1.9215</v>
      </c>
      <c r="AQ51">
        <v>0</v>
      </c>
      <c r="AR51">
        <v>8.8320000000000007</v>
      </c>
      <c r="AS51">
        <v>6.726</v>
      </c>
      <c r="AT51">
        <v>15.00135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1771.2291150000003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445</v>
      </c>
      <c r="L52">
        <v>118</v>
      </c>
      <c r="M52">
        <v>92</v>
      </c>
      <c r="N52">
        <v>118.125</v>
      </c>
      <c r="O52">
        <v>123.66562500000001</v>
      </c>
      <c r="P52">
        <v>123.375</v>
      </c>
      <c r="Q52">
        <v>3</v>
      </c>
      <c r="R52">
        <v>36.622999999999998</v>
      </c>
      <c r="S52">
        <v>4</v>
      </c>
      <c r="T52">
        <v>0</v>
      </c>
      <c r="U52">
        <v>418.77</v>
      </c>
      <c r="V52">
        <v>18.1401</v>
      </c>
      <c r="W52">
        <v>34.799309999999998</v>
      </c>
      <c r="X52">
        <v>134.27199999999999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17.748000000000001</v>
      </c>
      <c r="AG52">
        <v>0</v>
      </c>
      <c r="AH52">
        <v>0</v>
      </c>
      <c r="AI52">
        <v>0</v>
      </c>
      <c r="AJ52">
        <v>0</v>
      </c>
      <c r="AK52">
        <v>54.313200000000002</v>
      </c>
      <c r="AL52">
        <v>2.3239999999999998</v>
      </c>
      <c r="AM52">
        <v>0</v>
      </c>
      <c r="AN52">
        <v>0.59302999999999995</v>
      </c>
      <c r="AO52">
        <v>0</v>
      </c>
      <c r="AP52">
        <v>1.9215</v>
      </c>
      <c r="AQ52">
        <v>0</v>
      </c>
      <c r="AR52">
        <v>6.6239999999999997</v>
      </c>
      <c r="AS52">
        <v>6.726</v>
      </c>
      <c r="AT52">
        <v>15.00135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1775.0211150000002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416</v>
      </c>
      <c r="L53">
        <v>118</v>
      </c>
      <c r="M53">
        <v>92</v>
      </c>
      <c r="N53">
        <v>118.125</v>
      </c>
      <c r="O53">
        <v>123.66562500000001</v>
      </c>
      <c r="P53">
        <v>123.375</v>
      </c>
      <c r="Q53">
        <v>3</v>
      </c>
      <c r="R53">
        <v>36.622999999999998</v>
      </c>
      <c r="S53">
        <v>4</v>
      </c>
      <c r="T53">
        <v>0</v>
      </c>
      <c r="U53">
        <v>418.77</v>
      </c>
      <c r="V53">
        <v>13.532500000000001</v>
      </c>
      <c r="W53">
        <v>34.799309999999998</v>
      </c>
      <c r="X53">
        <v>134.27000000000001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17.748000000000001</v>
      </c>
      <c r="AG53">
        <v>0</v>
      </c>
      <c r="AH53">
        <v>0</v>
      </c>
      <c r="AI53">
        <v>0</v>
      </c>
      <c r="AJ53">
        <v>0</v>
      </c>
      <c r="AK53">
        <v>54.313200000000002</v>
      </c>
      <c r="AL53">
        <v>2.3239999999999998</v>
      </c>
      <c r="AM53">
        <v>0</v>
      </c>
      <c r="AN53">
        <v>0.59302999999999995</v>
      </c>
      <c r="AO53">
        <v>0</v>
      </c>
      <c r="AP53">
        <v>1.9215</v>
      </c>
      <c r="AQ53">
        <v>0</v>
      </c>
      <c r="AR53">
        <v>6.6239999999999997</v>
      </c>
      <c r="AS53">
        <v>6.726</v>
      </c>
      <c r="AT53">
        <v>15.00135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1741.4115150000002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402</v>
      </c>
      <c r="L54">
        <v>118</v>
      </c>
      <c r="M54">
        <v>92</v>
      </c>
      <c r="N54">
        <v>118.125</v>
      </c>
      <c r="O54">
        <v>123.66562500000001</v>
      </c>
      <c r="P54">
        <v>123.375</v>
      </c>
      <c r="Q54">
        <v>3</v>
      </c>
      <c r="R54">
        <v>24.617699999999999</v>
      </c>
      <c r="S54">
        <v>4</v>
      </c>
      <c r="T54">
        <v>0</v>
      </c>
      <c r="U54">
        <v>418.77</v>
      </c>
      <c r="V54">
        <v>13.532500000000001</v>
      </c>
      <c r="W54">
        <v>34.799309999999998</v>
      </c>
      <c r="X54">
        <v>134.27000000000001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17.748000000000001</v>
      </c>
      <c r="AG54">
        <v>0</v>
      </c>
      <c r="AH54">
        <v>0</v>
      </c>
      <c r="AI54">
        <v>0</v>
      </c>
      <c r="AJ54">
        <v>0</v>
      </c>
      <c r="AK54">
        <v>54.313200000000002</v>
      </c>
      <c r="AL54">
        <v>2.3239999999999998</v>
      </c>
      <c r="AM54">
        <v>0</v>
      </c>
      <c r="AN54">
        <v>0.59302999999999995</v>
      </c>
      <c r="AO54">
        <v>0</v>
      </c>
      <c r="AP54">
        <v>1.9215</v>
      </c>
      <c r="AQ54">
        <v>0</v>
      </c>
      <c r="AR54">
        <v>6.6239999999999997</v>
      </c>
      <c r="AS54">
        <v>6.726</v>
      </c>
      <c r="AT54">
        <v>15.00135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1715.4062150000002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361</v>
      </c>
      <c r="L55">
        <v>118</v>
      </c>
      <c r="M55">
        <v>92</v>
      </c>
      <c r="N55">
        <v>118.125</v>
      </c>
      <c r="O55">
        <v>123.66562500000001</v>
      </c>
      <c r="P55">
        <v>123.375</v>
      </c>
      <c r="Q55">
        <v>3</v>
      </c>
      <c r="R55">
        <v>24.617699999999999</v>
      </c>
      <c r="S55">
        <v>4</v>
      </c>
      <c r="T55">
        <v>0</v>
      </c>
      <c r="U55">
        <v>418.77</v>
      </c>
      <c r="V55">
        <v>10.547086999999999</v>
      </c>
      <c r="W55">
        <v>34.799309999999998</v>
      </c>
      <c r="X55">
        <v>134.27000000000001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17.748000000000001</v>
      </c>
      <c r="AG55">
        <v>0</v>
      </c>
      <c r="AH55">
        <v>0</v>
      </c>
      <c r="AI55">
        <v>0</v>
      </c>
      <c r="AJ55">
        <v>0</v>
      </c>
      <c r="AK55">
        <v>54.313200000000002</v>
      </c>
      <c r="AL55">
        <v>2.3239999999999998</v>
      </c>
      <c r="AM55">
        <v>0</v>
      </c>
      <c r="AN55">
        <v>0.59302999999999995</v>
      </c>
      <c r="AO55">
        <v>0</v>
      </c>
      <c r="AP55">
        <v>1.9215</v>
      </c>
      <c r="AQ55">
        <v>0</v>
      </c>
      <c r="AR55">
        <v>6.6239999999999997</v>
      </c>
      <c r="AS55">
        <v>6.726</v>
      </c>
      <c r="AT55">
        <v>15.00135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1671.4208020000001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361</v>
      </c>
      <c r="L56">
        <v>118</v>
      </c>
      <c r="M56">
        <v>92</v>
      </c>
      <c r="N56">
        <v>118.125</v>
      </c>
      <c r="O56">
        <v>123.66562500000001</v>
      </c>
      <c r="P56">
        <v>123.375</v>
      </c>
      <c r="Q56">
        <v>3</v>
      </c>
      <c r="R56">
        <v>24.617699999999999</v>
      </c>
      <c r="S56">
        <v>4</v>
      </c>
      <c r="T56">
        <v>0</v>
      </c>
      <c r="U56">
        <v>418.77</v>
      </c>
      <c r="V56">
        <v>8.9671000000000003</v>
      </c>
      <c r="W56">
        <v>34.799309999999998</v>
      </c>
      <c r="X56">
        <v>134.27000000000001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17.748000000000001</v>
      </c>
      <c r="AG56">
        <v>0</v>
      </c>
      <c r="AH56">
        <v>0</v>
      </c>
      <c r="AI56">
        <v>0</v>
      </c>
      <c r="AJ56">
        <v>0</v>
      </c>
      <c r="AK56">
        <v>54.313200000000002</v>
      </c>
      <c r="AL56">
        <v>2.3239999999999998</v>
      </c>
      <c r="AM56">
        <v>0</v>
      </c>
      <c r="AN56">
        <v>0.59302999999999995</v>
      </c>
      <c r="AO56">
        <v>0</v>
      </c>
      <c r="AP56">
        <v>1.9215</v>
      </c>
      <c r="AQ56">
        <v>0</v>
      </c>
      <c r="AR56">
        <v>6.6239999999999997</v>
      </c>
      <c r="AS56">
        <v>6.726</v>
      </c>
      <c r="AT56">
        <v>15.00135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1669.8408150000002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361</v>
      </c>
      <c r="L57">
        <v>118</v>
      </c>
      <c r="M57">
        <v>92</v>
      </c>
      <c r="N57">
        <v>118.125</v>
      </c>
      <c r="O57">
        <v>123.66562500000001</v>
      </c>
      <c r="P57">
        <v>123.375</v>
      </c>
      <c r="Q57">
        <v>3</v>
      </c>
      <c r="R57">
        <v>24.617699999999999</v>
      </c>
      <c r="S57">
        <v>4</v>
      </c>
      <c r="T57">
        <v>0</v>
      </c>
      <c r="U57">
        <v>418.77</v>
      </c>
      <c r="V57">
        <v>8.9671000000000003</v>
      </c>
      <c r="W57">
        <v>34.799309999999998</v>
      </c>
      <c r="X57">
        <v>134.27000000000001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17.748000000000001</v>
      </c>
      <c r="AG57">
        <v>0</v>
      </c>
      <c r="AH57">
        <v>0</v>
      </c>
      <c r="AI57">
        <v>0</v>
      </c>
      <c r="AJ57">
        <v>0</v>
      </c>
      <c r="AK57">
        <v>54.313200000000002</v>
      </c>
      <c r="AL57">
        <v>1.3944000000000001</v>
      </c>
      <c r="AM57">
        <v>0</v>
      </c>
      <c r="AN57">
        <v>0.59302999999999995</v>
      </c>
      <c r="AO57">
        <v>0</v>
      </c>
      <c r="AP57">
        <v>1.9215</v>
      </c>
      <c r="AQ57">
        <v>0</v>
      </c>
      <c r="AR57">
        <v>6.6239999999999997</v>
      </c>
      <c r="AS57">
        <v>6.726</v>
      </c>
      <c r="AT57">
        <v>15.00135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1668.9112150000001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361</v>
      </c>
      <c r="L58">
        <v>118</v>
      </c>
      <c r="M58">
        <v>92</v>
      </c>
      <c r="N58">
        <v>118.125</v>
      </c>
      <c r="O58">
        <v>123.66562500000001</v>
      </c>
      <c r="P58">
        <v>123.375</v>
      </c>
      <c r="Q58">
        <v>3</v>
      </c>
      <c r="R58">
        <v>24.617699999999999</v>
      </c>
      <c r="S58">
        <v>4</v>
      </c>
      <c r="T58">
        <v>0</v>
      </c>
      <c r="U58">
        <v>418.77</v>
      </c>
      <c r="V58">
        <v>8.9671000000000003</v>
      </c>
      <c r="W58">
        <v>34.799309999999998</v>
      </c>
      <c r="X58">
        <v>134.27000000000001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17.748000000000001</v>
      </c>
      <c r="AG58">
        <v>0</v>
      </c>
      <c r="AH58">
        <v>0</v>
      </c>
      <c r="AI58">
        <v>0</v>
      </c>
      <c r="AJ58">
        <v>0</v>
      </c>
      <c r="AK58">
        <v>54.313200000000002</v>
      </c>
      <c r="AL58">
        <v>1.3944000000000001</v>
      </c>
      <c r="AM58">
        <v>0</v>
      </c>
      <c r="AN58">
        <v>0.59302999999999995</v>
      </c>
      <c r="AO58">
        <v>0</v>
      </c>
      <c r="AP58">
        <v>1.9215</v>
      </c>
      <c r="AQ58">
        <v>0</v>
      </c>
      <c r="AR58">
        <v>6.6239999999999997</v>
      </c>
      <c r="AS58">
        <v>6.726</v>
      </c>
      <c r="AT58">
        <v>15.00135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1668.9112150000001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361</v>
      </c>
      <c r="L59">
        <v>118</v>
      </c>
      <c r="M59">
        <v>92</v>
      </c>
      <c r="N59">
        <v>118.125</v>
      </c>
      <c r="O59">
        <v>123.66562500000001</v>
      </c>
      <c r="P59">
        <v>123.375</v>
      </c>
      <c r="Q59">
        <v>3</v>
      </c>
      <c r="R59">
        <v>24.617699999999999</v>
      </c>
      <c r="S59">
        <v>4</v>
      </c>
      <c r="T59">
        <v>0</v>
      </c>
      <c r="U59">
        <v>418.77</v>
      </c>
      <c r="V59">
        <v>8.9671000000000003</v>
      </c>
      <c r="W59">
        <v>34.799309999999998</v>
      </c>
      <c r="X59">
        <v>134.27000000000001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8.8740000000000006</v>
      </c>
      <c r="AG59">
        <v>0</v>
      </c>
      <c r="AH59">
        <v>0</v>
      </c>
      <c r="AI59">
        <v>0</v>
      </c>
      <c r="AJ59">
        <v>0</v>
      </c>
      <c r="AK59">
        <v>54.313200000000002</v>
      </c>
      <c r="AL59">
        <v>1.3944000000000001</v>
      </c>
      <c r="AM59">
        <v>0</v>
      </c>
      <c r="AN59">
        <v>0.59302999999999995</v>
      </c>
      <c r="AO59">
        <v>0</v>
      </c>
      <c r="AP59">
        <v>3.843</v>
      </c>
      <c r="AQ59">
        <v>0</v>
      </c>
      <c r="AR59">
        <v>4.4160000000000004</v>
      </c>
      <c r="AS59">
        <v>6.726</v>
      </c>
      <c r="AT59">
        <v>15.00135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1659.7507150000001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361</v>
      </c>
      <c r="L60">
        <v>118</v>
      </c>
      <c r="M60">
        <v>92</v>
      </c>
      <c r="N60">
        <v>118.125</v>
      </c>
      <c r="O60">
        <v>123.66562500000001</v>
      </c>
      <c r="P60">
        <v>123.375</v>
      </c>
      <c r="Q60">
        <v>3</v>
      </c>
      <c r="R60">
        <v>24.617699999999999</v>
      </c>
      <c r="S60">
        <v>4</v>
      </c>
      <c r="T60">
        <v>0</v>
      </c>
      <c r="U60">
        <v>418.77</v>
      </c>
      <c r="V60">
        <v>8.9671000000000003</v>
      </c>
      <c r="W60">
        <v>34.799309999999998</v>
      </c>
      <c r="X60">
        <v>134.27000000000001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8.8740000000000006</v>
      </c>
      <c r="AG60">
        <v>0</v>
      </c>
      <c r="AH60">
        <v>0</v>
      </c>
      <c r="AI60">
        <v>0</v>
      </c>
      <c r="AJ60">
        <v>0</v>
      </c>
      <c r="AK60">
        <v>54.313200000000002</v>
      </c>
      <c r="AL60">
        <v>1.3944000000000001</v>
      </c>
      <c r="AM60">
        <v>0</v>
      </c>
      <c r="AN60">
        <v>0.59302999999999995</v>
      </c>
      <c r="AO60">
        <v>0</v>
      </c>
      <c r="AP60">
        <v>3.843</v>
      </c>
      <c r="AQ60">
        <v>0</v>
      </c>
      <c r="AR60">
        <v>4.4160000000000004</v>
      </c>
      <c r="AS60">
        <v>6.726</v>
      </c>
      <c r="AT60">
        <v>15.00135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1659.7507150000001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411</v>
      </c>
      <c r="L61">
        <v>118</v>
      </c>
      <c r="M61">
        <v>92</v>
      </c>
      <c r="N61">
        <v>118.125</v>
      </c>
      <c r="O61">
        <v>123.66562500000001</v>
      </c>
      <c r="P61">
        <v>123.375</v>
      </c>
      <c r="Q61">
        <v>3</v>
      </c>
      <c r="R61">
        <v>24.617699999999999</v>
      </c>
      <c r="S61">
        <v>4</v>
      </c>
      <c r="T61">
        <v>0</v>
      </c>
      <c r="U61">
        <v>418.77</v>
      </c>
      <c r="V61">
        <v>13.532500000000001</v>
      </c>
      <c r="W61">
        <v>34.799309999999998</v>
      </c>
      <c r="X61">
        <v>134.27000000000001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8.8740000000000006</v>
      </c>
      <c r="AG61">
        <v>0</v>
      </c>
      <c r="AH61">
        <v>0</v>
      </c>
      <c r="AI61">
        <v>0</v>
      </c>
      <c r="AJ61">
        <v>0</v>
      </c>
      <c r="AK61">
        <v>54.313200000000002</v>
      </c>
      <c r="AL61">
        <v>1.3944000000000001</v>
      </c>
      <c r="AM61">
        <v>0</v>
      </c>
      <c r="AN61">
        <v>0.59302999999999995</v>
      </c>
      <c r="AO61">
        <v>0</v>
      </c>
      <c r="AP61">
        <v>3.843</v>
      </c>
      <c r="AQ61">
        <v>0</v>
      </c>
      <c r="AR61">
        <v>4.4160000000000004</v>
      </c>
      <c r="AS61">
        <v>6.726</v>
      </c>
      <c r="AT61">
        <v>15.00135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1714.3161150000001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461</v>
      </c>
      <c r="L62">
        <v>118</v>
      </c>
      <c r="M62">
        <v>92</v>
      </c>
      <c r="N62">
        <v>118.125</v>
      </c>
      <c r="O62">
        <v>123.66562500000001</v>
      </c>
      <c r="P62">
        <v>123.375</v>
      </c>
      <c r="Q62">
        <v>3</v>
      </c>
      <c r="R62">
        <v>36.621899999999997</v>
      </c>
      <c r="S62">
        <v>4</v>
      </c>
      <c r="T62">
        <v>0</v>
      </c>
      <c r="U62">
        <v>418.77</v>
      </c>
      <c r="V62">
        <v>13.532500000000001</v>
      </c>
      <c r="W62">
        <v>34.799309999999998</v>
      </c>
      <c r="X62">
        <v>134.27000000000001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8.8740000000000006</v>
      </c>
      <c r="AG62">
        <v>0</v>
      </c>
      <c r="AH62">
        <v>0</v>
      </c>
      <c r="AI62">
        <v>0</v>
      </c>
      <c r="AJ62">
        <v>0</v>
      </c>
      <c r="AK62">
        <v>54.313200000000002</v>
      </c>
      <c r="AL62">
        <v>1.3944000000000001</v>
      </c>
      <c r="AM62">
        <v>0</v>
      </c>
      <c r="AN62">
        <v>0.59302999999999995</v>
      </c>
      <c r="AO62">
        <v>0</v>
      </c>
      <c r="AP62">
        <v>3.843</v>
      </c>
      <c r="AQ62">
        <v>0</v>
      </c>
      <c r="AR62">
        <v>4.4160000000000004</v>
      </c>
      <c r="AS62">
        <v>6.726</v>
      </c>
      <c r="AT62">
        <v>15.00135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1776.3203150000004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511</v>
      </c>
      <c r="L63">
        <v>118</v>
      </c>
      <c r="M63">
        <v>92</v>
      </c>
      <c r="N63">
        <v>118.125</v>
      </c>
      <c r="O63">
        <v>123.66562500000001</v>
      </c>
      <c r="P63">
        <v>123.375</v>
      </c>
      <c r="Q63">
        <v>3</v>
      </c>
      <c r="R63">
        <v>36.622999999999998</v>
      </c>
      <c r="S63">
        <v>4</v>
      </c>
      <c r="T63">
        <v>0</v>
      </c>
      <c r="U63">
        <v>418.77</v>
      </c>
      <c r="V63">
        <v>18.1401</v>
      </c>
      <c r="W63">
        <v>34.799309999999998</v>
      </c>
      <c r="X63">
        <v>134.27000000000001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8.8740000000000006</v>
      </c>
      <c r="AG63">
        <v>0</v>
      </c>
      <c r="AH63">
        <v>0</v>
      </c>
      <c r="AI63">
        <v>0</v>
      </c>
      <c r="AJ63">
        <v>0</v>
      </c>
      <c r="AK63">
        <v>54.313200000000002</v>
      </c>
      <c r="AL63">
        <v>1.3944000000000001</v>
      </c>
      <c r="AM63">
        <v>0</v>
      </c>
      <c r="AN63">
        <v>0.59302999999999995</v>
      </c>
      <c r="AO63">
        <v>0</v>
      </c>
      <c r="AP63">
        <v>3.843</v>
      </c>
      <c r="AQ63">
        <v>0</v>
      </c>
      <c r="AR63">
        <v>4.4160000000000004</v>
      </c>
      <c r="AS63">
        <v>6.726</v>
      </c>
      <c r="AT63">
        <v>15.00135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1830.9290150000004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590.61500000000001</v>
      </c>
      <c r="L64">
        <v>118</v>
      </c>
      <c r="M64">
        <v>92</v>
      </c>
      <c r="N64">
        <v>118.125</v>
      </c>
      <c r="O64">
        <v>123.66562500000001</v>
      </c>
      <c r="P64">
        <v>123.375</v>
      </c>
      <c r="Q64">
        <v>3</v>
      </c>
      <c r="R64">
        <v>36.622999999999998</v>
      </c>
      <c r="S64">
        <v>4</v>
      </c>
      <c r="T64">
        <v>0</v>
      </c>
      <c r="U64">
        <v>418.77</v>
      </c>
      <c r="V64">
        <v>18.1401</v>
      </c>
      <c r="W64">
        <v>34.799309999999998</v>
      </c>
      <c r="X64">
        <v>134.27000000000001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8.8740000000000006</v>
      </c>
      <c r="AG64">
        <v>0</v>
      </c>
      <c r="AH64">
        <v>0</v>
      </c>
      <c r="AI64">
        <v>0</v>
      </c>
      <c r="AJ64">
        <v>0</v>
      </c>
      <c r="AK64">
        <v>54.313200000000002</v>
      </c>
      <c r="AL64">
        <v>1.3944000000000001</v>
      </c>
      <c r="AM64">
        <v>0</v>
      </c>
      <c r="AN64">
        <v>0.59302999999999995</v>
      </c>
      <c r="AO64">
        <v>0</v>
      </c>
      <c r="AP64">
        <v>3.843</v>
      </c>
      <c r="AQ64">
        <v>0</v>
      </c>
      <c r="AR64">
        <v>4.4160000000000004</v>
      </c>
      <c r="AS64">
        <v>6.726</v>
      </c>
      <c r="AT64">
        <v>15.00135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1910.5440150000004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590.61500000000001</v>
      </c>
      <c r="L65">
        <v>118</v>
      </c>
      <c r="M65">
        <v>92</v>
      </c>
      <c r="N65">
        <v>118.125</v>
      </c>
      <c r="O65">
        <v>123.66562500000001</v>
      </c>
      <c r="P65">
        <v>123.375</v>
      </c>
      <c r="Q65">
        <v>3</v>
      </c>
      <c r="R65">
        <v>36.622999999999998</v>
      </c>
      <c r="S65">
        <v>4</v>
      </c>
      <c r="T65">
        <v>0</v>
      </c>
      <c r="U65">
        <v>418.77</v>
      </c>
      <c r="V65">
        <v>18.1401</v>
      </c>
      <c r="W65">
        <v>34.799309999999998</v>
      </c>
      <c r="X65">
        <v>134.27000000000001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8.8740000000000006</v>
      </c>
      <c r="AG65">
        <v>0</v>
      </c>
      <c r="AH65">
        <v>0</v>
      </c>
      <c r="AI65">
        <v>0</v>
      </c>
      <c r="AJ65">
        <v>0</v>
      </c>
      <c r="AK65">
        <v>54.313200000000002</v>
      </c>
      <c r="AL65">
        <v>1.3944000000000001</v>
      </c>
      <c r="AM65">
        <v>0</v>
      </c>
      <c r="AN65">
        <v>0.59302999999999995</v>
      </c>
      <c r="AO65">
        <v>0</v>
      </c>
      <c r="AP65">
        <v>8.3264999999999993</v>
      </c>
      <c r="AQ65">
        <v>0</v>
      </c>
      <c r="AR65">
        <v>4.4160000000000004</v>
      </c>
      <c r="AS65">
        <v>6.726</v>
      </c>
      <c r="AT65">
        <v>15.00135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1915.0275150000002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590.61500000000001</v>
      </c>
      <c r="L66">
        <v>118</v>
      </c>
      <c r="M66">
        <v>92</v>
      </c>
      <c r="N66">
        <v>118.125</v>
      </c>
      <c r="O66">
        <v>123.66562500000001</v>
      </c>
      <c r="P66">
        <v>123.375</v>
      </c>
      <c r="Q66">
        <v>3</v>
      </c>
      <c r="R66">
        <v>36.622999999999998</v>
      </c>
      <c r="S66">
        <v>4</v>
      </c>
      <c r="T66">
        <v>0</v>
      </c>
      <c r="U66">
        <v>418.77</v>
      </c>
      <c r="V66">
        <v>18.1401</v>
      </c>
      <c r="W66">
        <v>34.799309999999998</v>
      </c>
      <c r="X66">
        <v>134.27000000000001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8.8740000000000006</v>
      </c>
      <c r="AG66">
        <v>0</v>
      </c>
      <c r="AH66">
        <v>0</v>
      </c>
      <c r="AI66">
        <v>0</v>
      </c>
      <c r="AJ66">
        <v>0</v>
      </c>
      <c r="AK66">
        <v>54.313200000000002</v>
      </c>
      <c r="AL66">
        <v>1.3944000000000001</v>
      </c>
      <c r="AM66">
        <v>0</v>
      </c>
      <c r="AN66">
        <v>0.59302999999999995</v>
      </c>
      <c r="AO66">
        <v>0</v>
      </c>
      <c r="AP66">
        <v>8.3264999999999993</v>
      </c>
      <c r="AQ66">
        <v>0</v>
      </c>
      <c r="AR66">
        <v>4.4160000000000004</v>
      </c>
      <c r="AS66">
        <v>6.726</v>
      </c>
      <c r="AT66">
        <v>15.00135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1915.0275150000002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590.61500000000001</v>
      </c>
      <c r="L67">
        <v>120</v>
      </c>
      <c r="M67">
        <v>92</v>
      </c>
      <c r="N67">
        <v>118.125</v>
      </c>
      <c r="O67">
        <v>123.66562500000001</v>
      </c>
      <c r="P67">
        <v>123.375</v>
      </c>
      <c r="Q67">
        <v>3</v>
      </c>
      <c r="R67">
        <v>36.622999999999998</v>
      </c>
      <c r="S67">
        <v>4</v>
      </c>
      <c r="T67">
        <v>0</v>
      </c>
      <c r="U67">
        <v>418.77</v>
      </c>
      <c r="V67">
        <v>18.1401</v>
      </c>
      <c r="W67">
        <v>34.799309999999998</v>
      </c>
      <c r="X67">
        <v>134.27000000000001</v>
      </c>
      <c r="Y67">
        <v>0</v>
      </c>
      <c r="Z67">
        <v>0</v>
      </c>
      <c r="AA67">
        <v>0</v>
      </c>
      <c r="AB67">
        <v>0</v>
      </c>
      <c r="AC67">
        <v>9.6778399999999998</v>
      </c>
      <c r="AD67">
        <v>0</v>
      </c>
      <c r="AE67">
        <v>0</v>
      </c>
      <c r="AF67">
        <v>8.8740000000000006</v>
      </c>
      <c r="AG67">
        <v>0</v>
      </c>
      <c r="AH67">
        <v>0</v>
      </c>
      <c r="AI67">
        <v>0</v>
      </c>
      <c r="AJ67">
        <v>0</v>
      </c>
      <c r="AK67">
        <v>54.313200000000002</v>
      </c>
      <c r="AL67">
        <v>1.3944000000000001</v>
      </c>
      <c r="AM67">
        <v>0</v>
      </c>
      <c r="AN67">
        <v>0.59302999999999995</v>
      </c>
      <c r="AO67">
        <v>0</v>
      </c>
      <c r="AP67">
        <v>8.3264999999999993</v>
      </c>
      <c r="AQ67">
        <v>0</v>
      </c>
      <c r="AR67">
        <v>4.4160000000000004</v>
      </c>
      <c r="AS67">
        <v>6.726</v>
      </c>
      <c r="AT67">
        <v>15.00135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1926.7053550000003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590.61500000000001</v>
      </c>
      <c r="L68">
        <v>154</v>
      </c>
      <c r="M68">
        <v>92</v>
      </c>
      <c r="N68">
        <v>118.125</v>
      </c>
      <c r="O68">
        <v>123.66562500000001</v>
      </c>
      <c r="P68">
        <v>123.375</v>
      </c>
      <c r="Q68">
        <v>3</v>
      </c>
      <c r="R68">
        <v>36.622999999999998</v>
      </c>
      <c r="S68">
        <v>4</v>
      </c>
      <c r="T68">
        <v>0</v>
      </c>
      <c r="U68">
        <v>418.77</v>
      </c>
      <c r="V68">
        <v>18.1401</v>
      </c>
      <c r="W68">
        <v>34.799309999999998</v>
      </c>
      <c r="X68">
        <v>134.27000000000001</v>
      </c>
      <c r="Y68">
        <v>0</v>
      </c>
      <c r="Z68">
        <v>0</v>
      </c>
      <c r="AA68">
        <v>0</v>
      </c>
      <c r="AB68">
        <v>13.17004</v>
      </c>
      <c r="AC68">
        <v>9.6778399999999998</v>
      </c>
      <c r="AD68">
        <v>0</v>
      </c>
      <c r="AE68">
        <v>0</v>
      </c>
      <c r="AF68">
        <v>8.8740000000000006</v>
      </c>
      <c r="AG68">
        <v>0</v>
      </c>
      <c r="AH68">
        <v>0</v>
      </c>
      <c r="AI68">
        <v>0</v>
      </c>
      <c r="AJ68">
        <v>0</v>
      </c>
      <c r="AK68">
        <v>54.313200000000002</v>
      </c>
      <c r="AL68">
        <v>1.3944000000000001</v>
      </c>
      <c r="AM68">
        <v>0</v>
      </c>
      <c r="AN68">
        <v>0.59302999999999995</v>
      </c>
      <c r="AO68">
        <v>0</v>
      </c>
      <c r="AP68">
        <v>8.3264999999999993</v>
      </c>
      <c r="AQ68">
        <v>12.6</v>
      </c>
      <c r="AR68">
        <v>4.4160000000000004</v>
      </c>
      <c r="AS68">
        <v>6.726</v>
      </c>
      <c r="AT68">
        <v>15.00135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1986.4753950000002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620.61500000000001</v>
      </c>
      <c r="L69">
        <v>208</v>
      </c>
      <c r="M69">
        <v>92</v>
      </c>
      <c r="N69">
        <v>118.125</v>
      </c>
      <c r="O69">
        <v>123.66562500000001</v>
      </c>
      <c r="P69">
        <v>123.375</v>
      </c>
      <c r="Q69">
        <v>5.1718010000000003</v>
      </c>
      <c r="R69">
        <v>39.383156</v>
      </c>
      <c r="S69">
        <v>9.2543159999999993</v>
      </c>
      <c r="T69">
        <v>0</v>
      </c>
      <c r="U69">
        <v>418.77</v>
      </c>
      <c r="V69">
        <v>18.140333999999999</v>
      </c>
      <c r="W69">
        <v>34.799309999999998</v>
      </c>
      <c r="X69">
        <v>134.27000000000001</v>
      </c>
      <c r="Y69">
        <v>0</v>
      </c>
      <c r="Z69">
        <v>0</v>
      </c>
      <c r="AA69">
        <v>0</v>
      </c>
      <c r="AB69">
        <v>13.17004</v>
      </c>
      <c r="AC69">
        <v>9.6778399999999998</v>
      </c>
      <c r="AD69">
        <v>0</v>
      </c>
      <c r="AE69">
        <v>0</v>
      </c>
      <c r="AF69">
        <v>8.8740000000000006</v>
      </c>
      <c r="AG69">
        <v>0</v>
      </c>
      <c r="AH69">
        <v>18.940000000000001</v>
      </c>
      <c r="AI69">
        <v>0</v>
      </c>
      <c r="AJ69">
        <v>0</v>
      </c>
      <c r="AK69">
        <v>54.313200000000002</v>
      </c>
      <c r="AL69">
        <v>1.3944000000000001</v>
      </c>
      <c r="AM69">
        <v>0</v>
      </c>
      <c r="AN69">
        <v>0.59302999999999995</v>
      </c>
      <c r="AO69">
        <v>0</v>
      </c>
      <c r="AP69">
        <v>8.3264999999999993</v>
      </c>
      <c r="AQ69">
        <v>31.122</v>
      </c>
      <c r="AR69">
        <v>4.4160000000000004</v>
      </c>
      <c r="AS69">
        <v>6.726</v>
      </c>
      <c r="AT69">
        <v>15.00135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2118.1239020000007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658.97389999999996</v>
      </c>
      <c r="L70">
        <v>222</v>
      </c>
      <c r="M70">
        <v>92</v>
      </c>
      <c r="N70">
        <v>118.125</v>
      </c>
      <c r="O70">
        <v>123.66562500000001</v>
      </c>
      <c r="P70">
        <v>123.375</v>
      </c>
      <c r="Q70">
        <v>6.1182999999999996</v>
      </c>
      <c r="R70">
        <v>42.390099999999997</v>
      </c>
      <c r="S70">
        <v>14.7996</v>
      </c>
      <c r="T70">
        <v>0</v>
      </c>
      <c r="U70">
        <v>418.77</v>
      </c>
      <c r="V70">
        <v>18.140333999999999</v>
      </c>
      <c r="W70">
        <v>34.799309999999998</v>
      </c>
      <c r="X70">
        <v>134.27000000000001</v>
      </c>
      <c r="Y70">
        <v>0</v>
      </c>
      <c r="Z70">
        <v>0</v>
      </c>
      <c r="AA70">
        <v>0</v>
      </c>
      <c r="AB70">
        <v>13.17004</v>
      </c>
      <c r="AC70">
        <v>9.6778399999999998</v>
      </c>
      <c r="AD70">
        <v>0</v>
      </c>
      <c r="AE70">
        <v>0</v>
      </c>
      <c r="AF70">
        <v>8.8740000000000006</v>
      </c>
      <c r="AG70">
        <v>0</v>
      </c>
      <c r="AH70">
        <v>46.781799999999997</v>
      </c>
      <c r="AI70">
        <v>0</v>
      </c>
      <c r="AJ70">
        <v>0</v>
      </c>
      <c r="AK70">
        <v>54.313200000000002</v>
      </c>
      <c r="AL70">
        <v>1.3944000000000001</v>
      </c>
      <c r="AM70">
        <v>0</v>
      </c>
      <c r="AN70">
        <v>0.59302999999999995</v>
      </c>
      <c r="AO70">
        <v>0</v>
      </c>
      <c r="AP70">
        <v>8.3264999999999993</v>
      </c>
      <c r="AQ70">
        <v>31.122</v>
      </c>
      <c r="AR70">
        <v>4.4160000000000004</v>
      </c>
      <c r="AS70">
        <v>6.726</v>
      </c>
      <c r="AT70">
        <v>15.00135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2207.8233290000007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682.82912699999997</v>
      </c>
      <c r="L71">
        <v>222</v>
      </c>
      <c r="M71">
        <v>92</v>
      </c>
      <c r="N71">
        <v>118.125</v>
      </c>
      <c r="O71">
        <v>123.66562500000001</v>
      </c>
      <c r="P71">
        <v>123.375</v>
      </c>
      <c r="Q71">
        <v>6.1182999999999996</v>
      </c>
      <c r="R71">
        <v>42.390099999999997</v>
      </c>
      <c r="S71">
        <v>14.7996</v>
      </c>
      <c r="T71">
        <v>0</v>
      </c>
      <c r="U71">
        <v>418.77</v>
      </c>
      <c r="V71">
        <v>18.140333999999999</v>
      </c>
      <c r="W71">
        <v>34.799309999999998</v>
      </c>
      <c r="X71">
        <v>134.27000000000001</v>
      </c>
      <c r="Y71">
        <v>0</v>
      </c>
      <c r="Z71">
        <v>0</v>
      </c>
      <c r="AA71">
        <v>0</v>
      </c>
      <c r="AB71">
        <v>13.17004</v>
      </c>
      <c r="AC71">
        <v>9.6778399999999998</v>
      </c>
      <c r="AD71">
        <v>0</v>
      </c>
      <c r="AE71">
        <v>16.478852</v>
      </c>
      <c r="AF71">
        <v>8.8740000000000006</v>
      </c>
      <c r="AG71">
        <v>0</v>
      </c>
      <c r="AH71">
        <v>70.172700000000006</v>
      </c>
      <c r="AI71">
        <v>0</v>
      </c>
      <c r="AJ71">
        <v>0</v>
      </c>
      <c r="AK71">
        <v>54.313200000000002</v>
      </c>
      <c r="AL71">
        <v>1.3944000000000001</v>
      </c>
      <c r="AM71">
        <v>0</v>
      </c>
      <c r="AN71">
        <v>0.59302999999999995</v>
      </c>
      <c r="AO71">
        <v>0</v>
      </c>
      <c r="AP71">
        <v>6.2769000000000004</v>
      </c>
      <c r="AQ71">
        <v>31.122</v>
      </c>
      <c r="AR71">
        <v>4.4160000000000004</v>
      </c>
      <c r="AS71">
        <v>6.726</v>
      </c>
      <c r="AT71">
        <v>15.00135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2269.4987080000005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682.82912699999997</v>
      </c>
      <c r="L72">
        <v>222</v>
      </c>
      <c r="M72">
        <v>92</v>
      </c>
      <c r="N72">
        <v>118.125</v>
      </c>
      <c r="O72">
        <v>123.66562500000001</v>
      </c>
      <c r="P72">
        <v>123.375</v>
      </c>
      <c r="Q72">
        <v>6.1182999999999996</v>
      </c>
      <c r="R72">
        <v>42.390099999999997</v>
      </c>
      <c r="S72">
        <v>14.7996</v>
      </c>
      <c r="T72">
        <v>0</v>
      </c>
      <c r="U72">
        <v>418.77</v>
      </c>
      <c r="V72">
        <v>18.140333999999999</v>
      </c>
      <c r="W72">
        <v>34.799309999999998</v>
      </c>
      <c r="X72">
        <v>134.27000000000001</v>
      </c>
      <c r="Y72">
        <v>0</v>
      </c>
      <c r="Z72">
        <v>0</v>
      </c>
      <c r="AA72">
        <v>0</v>
      </c>
      <c r="AB72">
        <v>13.17004</v>
      </c>
      <c r="AC72">
        <v>9.6778399999999998</v>
      </c>
      <c r="AD72">
        <v>0</v>
      </c>
      <c r="AE72">
        <v>16.478852</v>
      </c>
      <c r="AF72">
        <v>8.8740000000000006</v>
      </c>
      <c r="AG72">
        <v>0</v>
      </c>
      <c r="AH72">
        <v>93.563599999999994</v>
      </c>
      <c r="AI72">
        <v>0</v>
      </c>
      <c r="AJ72">
        <v>0</v>
      </c>
      <c r="AK72">
        <v>54.313200000000002</v>
      </c>
      <c r="AL72">
        <v>1.3944000000000001</v>
      </c>
      <c r="AM72">
        <v>4.5321999999999996</v>
      </c>
      <c r="AN72">
        <v>0.59302999999999995</v>
      </c>
      <c r="AO72">
        <v>0</v>
      </c>
      <c r="AP72">
        <v>6.2769000000000004</v>
      </c>
      <c r="AQ72">
        <v>46.683</v>
      </c>
      <c r="AR72">
        <v>5.52</v>
      </c>
      <c r="AS72">
        <v>6.726</v>
      </c>
      <c r="AT72">
        <v>15.00135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2314.0868080000005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682.82912699999997</v>
      </c>
      <c r="L73">
        <v>239</v>
      </c>
      <c r="M73">
        <v>92</v>
      </c>
      <c r="N73">
        <v>118.125</v>
      </c>
      <c r="O73">
        <v>123.66562500000001</v>
      </c>
      <c r="P73">
        <v>123.375</v>
      </c>
      <c r="Q73">
        <v>6.1182999999999996</v>
      </c>
      <c r="R73">
        <v>42.390099999999997</v>
      </c>
      <c r="S73">
        <v>14.7996</v>
      </c>
      <c r="T73">
        <v>0</v>
      </c>
      <c r="U73">
        <v>418.77</v>
      </c>
      <c r="V73">
        <v>18.140333999999999</v>
      </c>
      <c r="W73">
        <v>34.799309999999998</v>
      </c>
      <c r="X73">
        <v>134.27199999999999</v>
      </c>
      <c r="Y73">
        <v>0</v>
      </c>
      <c r="Z73">
        <v>2.2000000000000002</v>
      </c>
      <c r="AA73">
        <v>7.0309999999999997</v>
      </c>
      <c r="AB73">
        <v>13.17004</v>
      </c>
      <c r="AC73">
        <v>19.35568</v>
      </c>
      <c r="AD73">
        <v>7.9260000000000002</v>
      </c>
      <c r="AE73">
        <v>16.478852</v>
      </c>
      <c r="AF73">
        <v>8.8740000000000006</v>
      </c>
      <c r="AG73">
        <v>0</v>
      </c>
      <c r="AH73">
        <v>118.375</v>
      </c>
      <c r="AI73">
        <v>3.819</v>
      </c>
      <c r="AJ73">
        <v>0</v>
      </c>
      <c r="AK73">
        <v>54.313200000000002</v>
      </c>
      <c r="AL73">
        <v>1.3944000000000001</v>
      </c>
      <c r="AM73">
        <v>10.536032000000001</v>
      </c>
      <c r="AN73">
        <v>0.59302999999999995</v>
      </c>
      <c r="AO73">
        <v>0</v>
      </c>
      <c r="AP73">
        <v>1.7934000000000001</v>
      </c>
      <c r="AQ73">
        <v>46.683</v>
      </c>
      <c r="AR73">
        <v>5.52</v>
      </c>
      <c r="AS73">
        <v>6.726</v>
      </c>
      <c r="AT73">
        <v>15.00135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2388.0743800000005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682.82912699999997</v>
      </c>
      <c r="L74">
        <v>239</v>
      </c>
      <c r="M74">
        <v>92</v>
      </c>
      <c r="N74">
        <v>118.125</v>
      </c>
      <c r="O74">
        <v>123.66562500000001</v>
      </c>
      <c r="P74">
        <v>123.375</v>
      </c>
      <c r="Q74">
        <v>6.1182999999999996</v>
      </c>
      <c r="R74">
        <v>42.390099999999997</v>
      </c>
      <c r="S74">
        <v>14.7996</v>
      </c>
      <c r="T74">
        <v>0</v>
      </c>
      <c r="U74">
        <v>418.77</v>
      </c>
      <c r="V74">
        <v>18.140333999999999</v>
      </c>
      <c r="W74">
        <v>34.799309999999998</v>
      </c>
      <c r="X74">
        <v>134.27199999999999</v>
      </c>
      <c r="Y74">
        <v>0</v>
      </c>
      <c r="Z74">
        <v>13.041600000000001</v>
      </c>
      <c r="AA74">
        <v>13.904</v>
      </c>
      <c r="AB74">
        <v>26.34008</v>
      </c>
      <c r="AC74">
        <v>20.374400000000001</v>
      </c>
      <c r="AD74">
        <v>18.272072000000001</v>
      </c>
      <c r="AE74">
        <v>49.436556000000003</v>
      </c>
      <c r="AF74">
        <v>26.622</v>
      </c>
      <c r="AG74">
        <v>0</v>
      </c>
      <c r="AH74">
        <v>118.375</v>
      </c>
      <c r="AI74">
        <v>16.350411999999999</v>
      </c>
      <c r="AJ74">
        <v>0</v>
      </c>
      <c r="AK74">
        <v>54.313200000000002</v>
      </c>
      <c r="AL74">
        <v>1.3944000000000001</v>
      </c>
      <c r="AM74">
        <v>10.536032000000001</v>
      </c>
      <c r="AN74">
        <v>0.59302999999999995</v>
      </c>
      <c r="AO74">
        <v>0</v>
      </c>
      <c r="AP74">
        <v>0.51239999999999997</v>
      </c>
      <c r="AQ74">
        <v>46.683</v>
      </c>
      <c r="AR74">
        <v>6.6239999999999997</v>
      </c>
      <c r="AS74">
        <v>6.726</v>
      </c>
      <c r="AT74">
        <v>15.00135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2493.3839280000007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682.82912699999997</v>
      </c>
      <c r="L75">
        <v>239</v>
      </c>
      <c r="M75">
        <v>92</v>
      </c>
      <c r="N75">
        <v>118.125</v>
      </c>
      <c r="O75">
        <v>123.66562500000001</v>
      </c>
      <c r="P75">
        <v>123.375</v>
      </c>
      <c r="Q75">
        <v>6.1182999999999996</v>
      </c>
      <c r="R75">
        <v>42.390099999999997</v>
      </c>
      <c r="S75">
        <v>14.7996</v>
      </c>
      <c r="T75">
        <v>0</v>
      </c>
      <c r="U75">
        <v>418.77</v>
      </c>
      <c r="V75">
        <v>18.140333999999999</v>
      </c>
      <c r="W75">
        <v>34.799309999999998</v>
      </c>
      <c r="X75">
        <v>134.27199999999999</v>
      </c>
      <c r="Y75">
        <v>0</v>
      </c>
      <c r="Z75">
        <v>13.041600000000001</v>
      </c>
      <c r="AA75">
        <v>22.12</v>
      </c>
      <c r="AB75">
        <v>26.34008</v>
      </c>
      <c r="AC75">
        <v>20.374400000000001</v>
      </c>
      <c r="AD75">
        <v>27.408107999999999</v>
      </c>
      <c r="AE75">
        <v>49.436556000000003</v>
      </c>
      <c r="AF75">
        <v>26.622</v>
      </c>
      <c r="AG75">
        <v>0</v>
      </c>
      <c r="AH75">
        <v>140.34540000000001</v>
      </c>
      <c r="AI75">
        <v>16.350411999999999</v>
      </c>
      <c r="AJ75">
        <v>0</v>
      </c>
      <c r="AK75">
        <v>54.313200000000002</v>
      </c>
      <c r="AL75">
        <v>1.3944000000000001</v>
      </c>
      <c r="AM75">
        <v>10.536032000000001</v>
      </c>
      <c r="AN75">
        <v>0.59302999999999995</v>
      </c>
      <c r="AO75">
        <v>0</v>
      </c>
      <c r="AP75">
        <v>0.51239999999999997</v>
      </c>
      <c r="AQ75">
        <v>46.683</v>
      </c>
      <c r="AR75">
        <v>39.744</v>
      </c>
      <c r="AS75">
        <v>6.726</v>
      </c>
      <c r="AT75">
        <v>15.00135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2565.8263640000009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682.82912699999997</v>
      </c>
      <c r="L76">
        <v>222</v>
      </c>
      <c r="M76">
        <v>92</v>
      </c>
      <c r="N76">
        <v>118.125</v>
      </c>
      <c r="O76">
        <v>123.66562500000001</v>
      </c>
      <c r="P76">
        <v>123.375</v>
      </c>
      <c r="Q76">
        <v>6.1182999999999996</v>
      </c>
      <c r="R76">
        <v>42.390099999999997</v>
      </c>
      <c r="S76">
        <v>14.7996</v>
      </c>
      <c r="T76">
        <v>0</v>
      </c>
      <c r="U76">
        <v>418.77</v>
      </c>
      <c r="V76">
        <v>18.140333999999999</v>
      </c>
      <c r="W76">
        <v>34.799309999999998</v>
      </c>
      <c r="X76">
        <v>134.27199999999999</v>
      </c>
      <c r="Y76">
        <v>0</v>
      </c>
      <c r="Z76">
        <v>13.041600000000001</v>
      </c>
      <c r="AA76">
        <v>26.07</v>
      </c>
      <c r="AB76">
        <v>26.34008</v>
      </c>
      <c r="AC76">
        <v>20.374400000000001</v>
      </c>
      <c r="AD76">
        <v>36.544144000000003</v>
      </c>
      <c r="AE76">
        <v>49.436556000000003</v>
      </c>
      <c r="AF76">
        <v>26.622</v>
      </c>
      <c r="AG76">
        <v>0</v>
      </c>
      <c r="AH76">
        <v>140.34540000000001</v>
      </c>
      <c r="AI76">
        <v>16.350411999999999</v>
      </c>
      <c r="AJ76">
        <v>0</v>
      </c>
      <c r="AK76">
        <v>54.313200000000002</v>
      </c>
      <c r="AL76">
        <v>1.3944000000000001</v>
      </c>
      <c r="AM76">
        <v>10.536032000000001</v>
      </c>
      <c r="AN76">
        <v>0.59302999999999995</v>
      </c>
      <c r="AO76">
        <v>0</v>
      </c>
      <c r="AP76">
        <v>0.51239999999999997</v>
      </c>
      <c r="AQ76">
        <v>46.683</v>
      </c>
      <c r="AR76">
        <v>39.744</v>
      </c>
      <c r="AS76">
        <v>6.726</v>
      </c>
      <c r="AT76">
        <v>15.00135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2561.9124000000006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682.82912699999997</v>
      </c>
      <c r="L77">
        <v>222</v>
      </c>
      <c r="M77">
        <v>92</v>
      </c>
      <c r="N77">
        <v>118.125</v>
      </c>
      <c r="O77">
        <v>123.66562500000001</v>
      </c>
      <c r="P77">
        <v>123.375</v>
      </c>
      <c r="Q77">
        <v>6.1182999999999996</v>
      </c>
      <c r="R77">
        <v>42.390099999999997</v>
      </c>
      <c r="S77">
        <v>14.7996</v>
      </c>
      <c r="T77">
        <v>0</v>
      </c>
      <c r="U77">
        <v>418.77</v>
      </c>
      <c r="V77">
        <v>18.140333999999999</v>
      </c>
      <c r="W77">
        <v>34.799309999999998</v>
      </c>
      <c r="X77">
        <v>143.922968</v>
      </c>
      <c r="Y77">
        <v>0</v>
      </c>
      <c r="Z77">
        <v>13.041600000000001</v>
      </c>
      <c r="AA77">
        <v>26.07</v>
      </c>
      <c r="AB77">
        <v>26.34008</v>
      </c>
      <c r="AC77">
        <v>20.374400000000001</v>
      </c>
      <c r="AD77">
        <v>36.544144000000003</v>
      </c>
      <c r="AE77">
        <v>49.436556000000003</v>
      </c>
      <c r="AF77">
        <v>26.622</v>
      </c>
      <c r="AG77">
        <v>0</v>
      </c>
      <c r="AH77">
        <v>140.34540000000001</v>
      </c>
      <c r="AI77">
        <v>16.350411999999999</v>
      </c>
      <c r="AJ77">
        <v>0</v>
      </c>
      <c r="AK77">
        <v>54.313200000000002</v>
      </c>
      <c r="AL77">
        <v>1.3944000000000001</v>
      </c>
      <c r="AM77">
        <v>10.536032000000001</v>
      </c>
      <c r="AN77">
        <v>0.59302999999999995</v>
      </c>
      <c r="AO77">
        <v>0</v>
      </c>
      <c r="AP77">
        <v>0.51239999999999997</v>
      </c>
      <c r="AQ77">
        <v>46.683</v>
      </c>
      <c r="AR77">
        <v>5.52</v>
      </c>
      <c r="AS77">
        <v>6.726</v>
      </c>
      <c r="AT77">
        <v>15.00135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2537.3393680000008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682.82912699999997</v>
      </c>
      <c r="L78">
        <v>222</v>
      </c>
      <c r="M78">
        <v>92</v>
      </c>
      <c r="N78">
        <v>118.125</v>
      </c>
      <c r="O78">
        <v>123.66562500000001</v>
      </c>
      <c r="P78">
        <v>123.375</v>
      </c>
      <c r="Q78">
        <v>6.1182999999999996</v>
      </c>
      <c r="R78">
        <v>42.390099999999997</v>
      </c>
      <c r="S78">
        <v>14.7996</v>
      </c>
      <c r="T78">
        <v>0</v>
      </c>
      <c r="U78">
        <v>418.77</v>
      </c>
      <c r="V78">
        <v>18.140333999999999</v>
      </c>
      <c r="W78">
        <v>34.799309999999998</v>
      </c>
      <c r="X78">
        <v>147.515625</v>
      </c>
      <c r="Y78">
        <v>0</v>
      </c>
      <c r="Z78">
        <v>13.041600000000001</v>
      </c>
      <c r="AA78">
        <v>26.07</v>
      </c>
      <c r="AB78">
        <v>26.34008</v>
      </c>
      <c r="AC78">
        <v>20.374400000000001</v>
      </c>
      <c r="AD78">
        <v>36.544144000000003</v>
      </c>
      <c r="AE78">
        <v>49.436556000000003</v>
      </c>
      <c r="AF78">
        <v>26.622</v>
      </c>
      <c r="AG78">
        <v>0</v>
      </c>
      <c r="AH78">
        <v>140.34540000000001</v>
      </c>
      <c r="AI78">
        <v>16.350411999999999</v>
      </c>
      <c r="AJ78">
        <v>0</v>
      </c>
      <c r="AK78">
        <v>54.313200000000002</v>
      </c>
      <c r="AL78">
        <v>13.944000000000001</v>
      </c>
      <c r="AM78">
        <v>10.536032000000001</v>
      </c>
      <c r="AN78">
        <v>0.59302999999999995</v>
      </c>
      <c r="AO78">
        <v>0</v>
      </c>
      <c r="AP78">
        <v>0.51239999999999997</v>
      </c>
      <c r="AQ78">
        <v>46.683</v>
      </c>
      <c r="AR78">
        <v>4.4160000000000004</v>
      </c>
      <c r="AS78">
        <v>6.726</v>
      </c>
      <c r="AT78">
        <v>15.00135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2552.3776250000005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682.82912699999997</v>
      </c>
      <c r="L79">
        <v>221.88</v>
      </c>
      <c r="M79">
        <v>92</v>
      </c>
      <c r="N79">
        <v>118.125</v>
      </c>
      <c r="O79">
        <v>92.337000000000003</v>
      </c>
      <c r="P79">
        <v>123.375</v>
      </c>
      <c r="Q79">
        <v>6.1182999999999996</v>
      </c>
      <c r="R79">
        <v>42.390099999999997</v>
      </c>
      <c r="S79">
        <v>14.7996</v>
      </c>
      <c r="T79">
        <v>0</v>
      </c>
      <c r="U79">
        <v>418.77</v>
      </c>
      <c r="V79">
        <v>18.140333999999999</v>
      </c>
      <c r="W79">
        <v>34.799309999999998</v>
      </c>
      <c r="X79">
        <v>144.15450000000001</v>
      </c>
      <c r="Y79">
        <v>0</v>
      </c>
      <c r="Z79">
        <v>13.041600000000001</v>
      </c>
      <c r="AA79">
        <v>26.07</v>
      </c>
      <c r="AB79">
        <v>26.34008</v>
      </c>
      <c r="AC79">
        <v>20.374400000000001</v>
      </c>
      <c r="AD79">
        <v>36.544144000000003</v>
      </c>
      <c r="AE79">
        <v>49.436556000000003</v>
      </c>
      <c r="AF79">
        <v>26.622</v>
      </c>
      <c r="AG79">
        <v>0</v>
      </c>
      <c r="AH79">
        <v>122.3524</v>
      </c>
      <c r="AI79">
        <v>16.350411999999999</v>
      </c>
      <c r="AJ79">
        <v>0</v>
      </c>
      <c r="AK79">
        <v>54.313200000000002</v>
      </c>
      <c r="AL79">
        <v>70.882000000000005</v>
      </c>
      <c r="AM79">
        <v>10.536032000000001</v>
      </c>
      <c r="AN79">
        <v>0.59302999999999995</v>
      </c>
      <c r="AO79">
        <v>0</v>
      </c>
      <c r="AP79">
        <v>6.2769000000000004</v>
      </c>
      <c r="AQ79">
        <v>46.683</v>
      </c>
      <c r="AR79">
        <v>4.4160000000000004</v>
      </c>
      <c r="AS79">
        <v>6.726</v>
      </c>
      <c r="AT79">
        <v>15.00135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2562.2773750000006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682.82912699999997</v>
      </c>
      <c r="L80">
        <v>221.88</v>
      </c>
      <c r="M80">
        <v>92</v>
      </c>
      <c r="N80">
        <v>118.125</v>
      </c>
      <c r="O80">
        <v>92.337000000000003</v>
      </c>
      <c r="P80">
        <v>123.375</v>
      </c>
      <c r="Q80">
        <v>6.1182999999999996</v>
      </c>
      <c r="R80">
        <v>42.390099999999997</v>
      </c>
      <c r="S80">
        <v>14.7996</v>
      </c>
      <c r="T80">
        <v>0</v>
      </c>
      <c r="U80">
        <v>418.77</v>
      </c>
      <c r="V80">
        <v>18.140333999999999</v>
      </c>
      <c r="W80">
        <v>34.799309999999998</v>
      </c>
      <c r="X80">
        <v>144.15450000000001</v>
      </c>
      <c r="Y80">
        <v>0</v>
      </c>
      <c r="Z80">
        <v>1.1000000000000001</v>
      </c>
      <c r="AA80">
        <v>14.04936</v>
      </c>
      <c r="AB80">
        <v>26.34008</v>
      </c>
      <c r="AC80">
        <v>19.35568</v>
      </c>
      <c r="AD80">
        <v>27.476800000000001</v>
      </c>
      <c r="AE80">
        <v>49.436556000000003</v>
      </c>
      <c r="AF80">
        <v>9.86</v>
      </c>
      <c r="AG80">
        <v>0</v>
      </c>
      <c r="AH80">
        <v>93.563599999999994</v>
      </c>
      <c r="AI80">
        <v>3.819</v>
      </c>
      <c r="AJ80">
        <v>0</v>
      </c>
      <c r="AK80">
        <v>54.313200000000002</v>
      </c>
      <c r="AL80">
        <v>70.882000000000005</v>
      </c>
      <c r="AM80">
        <v>4.6654999999999998</v>
      </c>
      <c r="AN80">
        <v>0.59302999999999995</v>
      </c>
      <c r="AO80">
        <v>0</v>
      </c>
      <c r="AP80">
        <v>6.2769000000000004</v>
      </c>
      <c r="AQ80">
        <v>46.683</v>
      </c>
      <c r="AR80">
        <v>6.6239999999999997</v>
      </c>
      <c r="AS80">
        <v>6.726</v>
      </c>
      <c r="AT80">
        <v>15.00135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2466.4843270000006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654.97389999999996</v>
      </c>
      <c r="L81">
        <v>222</v>
      </c>
      <c r="M81">
        <v>92</v>
      </c>
      <c r="N81">
        <v>118.125</v>
      </c>
      <c r="O81">
        <v>92.337000000000003</v>
      </c>
      <c r="P81">
        <v>123.375</v>
      </c>
      <c r="Q81">
        <v>6.1182999999999996</v>
      </c>
      <c r="R81">
        <v>42.390099999999997</v>
      </c>
      <c r="S81">
        <v>14.7996</v>
      </c>
      <c r="T81">
        <v>0</v>
      </c>
      <c r="U81">
        <v>418.77</v>
      </c>
      <c r="V81">
        <v>17.962499999999999</v>
      </c>
      <c r="W81">
        <v>34.799309999999998</v>
      </c>
      <c r="X81">
        <v>144.15450000000001</v>
      </c>
      <c r="Y81">
        <v>0</v>
      </c>
      <c r="Z81">
        <v>1.1000000000000001</v>
      </c>
      <c r="AA81">
        <v>6.32</v>
      </c>
      <c r="AB81">
        <v>26.34008</v>
      </c>
      <c r="AC81">
        <v>19.35568</v>
      </c>
      <c r="AD81">
        <v>7.9260000000000002</v>
      </c>
      <c r="AE81">
        <v>32.957704</v>
      </c>
      <c r="AF81">
        <v>0</v>
      </c>
      <c r="AG81">
        <v>0</v>
      </c>
      <c r="AH81">
        <v>70.172700000000006</v>
      </c>
      <c r="AI81">
        <v>0</v>
      </c>
      <c r="AJ81">
        <v>0</v>
      </c>
      <c r="AK81">
        <v>54.313200000000002</v>
      </c>
      <c r="AL81">
        <v>70.882000000000005</v>
      </c>
      <c r="AM81">
        <v>4.6654999999999998</v>
      </c>
      <c r="AN81">
        <v>0.59302999999999995</v>
      </c>
      <c r="AO81">
        <v>0</v>
      </c>
      <c r="AP81">
        <v>6.2769000000000004</v>
      </c>
      <c r="AQ81">
        <v>46.683</v>
      </c>
      <c r="AR81">
        <v>39.744</v>
      </c>
      <c r="AS81">
        <v>6.726</v>
      </c>
      <c r="AT81">
        <v>15.00135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2390.8623540000003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632.61500000000001</v>
      </c>
      <c r="L82">
        <v>198</v>
      </c>
      <c r="M82">
        <v>92</v>
      </c>
      <c r="N82">
        <v>118.125</v>
      </c>
      <c r="O82">
        <v>92.337000000000003</v>
      </c>
      <c r="P82">
        <v>123.375</v>
      </c>
      <c r="Q82">
        <v>6.1182999999999996</v>
      </c>
      <c r="R82">
        <v>42.390099999999997</v>
      </c>
      <c r="S82">
        <v>14.7996</v>
      </c>
      <c r="T82">
        <v>0</v>
      </c>
      <c r="U82">
        <v>418.77</v>
      </c>
      <c r="V82">
        <v>17.962499999999999</v>
      </c>
      <c r="W82">
        <v>34.799309999999998</v>
      </c>
      <c r="X82">
        <v>144.15450000000001</v>
      </c>
      <c r="Y82">
        <v>0</v>
      </c>
      <c r="Z82">
        <v>1.1000000000000001</v>
      </c>
      <c r="AA82">
        <v>0</v>
      </c>
      <c r="AB82">
        <v>26.34008</v>
      </c>
      <c r="AC82">
        <v>9.6778399999999998</v>
      </c>
      <c r="AD82">
        <v>7.9260000000000002</v>
      </c>
      <c r="AE82">
        <v>32.957704</v>
      </c>
      <c r="AF82">
        <v>0</v>
      </c>
      <c r="AG82">
        <v>0</v>
      </c>
      <c r="AH82">
        <v>46.781799999999997</v>
      </c>
      <c r="AI82">
        <v>0</v>
      </c>
      <c r="AJ82">
        <v>0</v>
      </c>
      <c r="AK82">
        <v>54.313200000000002</v>
      </c>
      <c r="AL82">
        <v>70.882000000000005</v>
      </c>
      <c r="AM82">
        <v>0</v>
      </c>
      <c r="AN82">
        <v>0.59302999999999995</v>
      </c>
      <c r="AO82">
        <v>0</v>
      </c>
      <c r="AP82">
        <v>6.2769000000000004</v>
      </c>
      <c r="AQ82">
        <v>46.683</v>
      </c>
      <c r="AR82">
        <v>39.744</v>
      </c>
      <c r="AS82">
        <v>6.726</v>
      </c>
      <c r="AT82">
        <v>15.00135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2300.4492140000007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588.61500000000001</v>
      </c>
      <c r="L83">
        <v>143.57</v>
      </c>
      <c r="M83">
        <v>92</v>
      </c>
      <c r="N83">
        <v>118.125</v>
      </c>
      <c r="O83">
        <v>92.337000000000003</v>
      </c>
      <c r="P83">
        <v>123.375</v>
      </c>
      <c r="Q83">
        <v>3</v>
      </c>
      <c r="R83">
        <v>42.390099999999997</v>
      </c>
      <c r="S83">
        <v>4</v>
      </c>
      <c r="T83">
        <v>0</v>
      </c>
      <c r="U83">
        <v>418.77</v>
      </c>
      <c r="V83">
        <v>17.962499999999999</v>
      </c>
      <c r="W83">
        <v>34.799309999999998</v>
      </c>
      <c r="X83">
        <v>144.15450000000001</v>
      </c>
      <c r="Y83">
        <v>0</v>
      </c>
      <c r="Z83">
        <v>1.1000000000000001</v>
      </c>
      <c r="AA83">
        <v>0</v>
      </c>
      <c r="AB83">
        <v>13.17004</v>
      </c>
      <c r="AC83">
        <v>9.6778399999999998</v>
      </c>
      <c r="AD83">
        <v>0</v>
      </c>
      <c r="AE83">
        <v>16.478852</v>
      </c>
      <c r="AF83">
        <v>0</v>
      </c>
      <c r="AG83">
        <v>0</v>
      </c>
      <c r="AH83">
        <v>23.390899999999998</v>
      </c>
      <c r="AI83">
        <v>0</v>
      </c>
      <c r="AJ83">
        <v>0</v>
      </c>
      <c r="AK83">
        <v>54.313200000000002</v>
      </c>
      <c r="AL83">
        <v>12.782</v>
      </c>
      <c r="AM83">
        <v>0</v>
      </c>
      <c r="AN83">
        <v>0.59302999999999995</v>
      </c>
      <c r="AO83">
        <v>0</v>
      </c>
      <c r="AP83">
        <v>0.51239999999999997</v>
      </c>
      <c r="AQ83">
        <v>46.683</v>
      </c>
      <c r="AR83">
        <v>7.7279999999999998</v>
      </c>
      <c r="AS83">
        <v>6.726</v>
      </c>
      <c r="AT83">
        <v>15.00135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2031.2550220000005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588.61500000000001</v>
      </c>
      <c r="L84">
        <v>119.57</v>
      </c>
      <c r="M84">
        <v>92</v>
      </c>
      <c r="N84">
        <v>118.125</v>
      </c>
      <c r="O84">
        <v>92.337000000000003</v>
      </c>
      <c r="P84">
        <v>123.375</v>
      </c>
      <c r="Q84">
        <v>3</v>
      </c>
      <c r="R84">
        <v>42.390099999999997</v>
      </c>
      <c r="S84">
        <v>4</v>
      </c>
      <c r="T84">
        <v>0</v>
      </c>
      <c r="U84">
        <v>418.77</v>
      </c>
      <c r="V84">
        <v>17.962499999999999</v>
      </c>
      <c r="W84">
        <v>34.799309999999998</v>
      </c>
      <c r="X84">
        <v>144.15450000000001</v>
      </c>
      <c r="Y84">
        <v>0</v>
      </c>
      <c r="Z84">
        <v>1.1000000000000001</v>
      </c>
      <c r="AA84">
        <v>0</v>
      </c>
      <c r="AB84">
        <v>13.17004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54.313200000000002</v>
      </c>
      <c r="AL84">
        <v>1.3944000000000001</v>
      </c>
      <c r="AM84">
        <v>0</v>
      </c>
      <c r="AN84">
        <v>0.59302999999999995</v>
      </c>
      <c r="AO84">
        <v>0</v>
      </c>
      <c r="AP84">
        <v>0.51239999999999997</v>
      </c>
      <c r="AQ84">
        <v>46.683</v>
      </c>
      <c r="AR84">
        <v>6.6239999999999997</v>
      </c>
      <c r="AS84">
        <v>6.726</v>
      </c>
      <c r="AT84">
        <v>15.00135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1945.2158300000003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588.61500000000001</v>
      </c>
      <c r="L85">
        <v>119.57</v>
      </c>
      <c r="M85">
        <v>92</v>
      </c>
      <c r="N85">
        <v>118.125</v>
      </c>
      <c r="O85">
        <v>92.337000000000003</v>
      </c>
      <c r="P85">
        <v>123.375</v>
      </c>
      <c r="Q85">
        <v>3</v>
      </c>
      <c r="R85">
        <v>37.622999999999998</v>
      </c>
      <c r="S85">
        <v>4</v>
      </c>
      <c r="T85">
        <v>0</v>
      </c>
      <c r="U85">
        <v>418.77</v>
      </c>
      <c r="V85">
        <v>18.1401</v>
      </c>
      <c r="W85">
        <v>34.799309999999998</v>
      </c>
      <c r="X85">
        <v>147.515625</v>
      </c>
      <c r="Y85">
        <v>0</v>
      </c>
      <c r="Z85">
        <v>1.1000000000000001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54.313200000000002</v>
      </c>
      <c r="AL85">
        <v>1.3944000000000001</v>
      </c>
      <c r="AM85">
        <v>0</v>
      </c>
      <c r="AN85">
        <v>0.59302999999999995</v>
      </c>
      <c r="AO85">
        <v>0</v>
      </c>
      <c r="AP85">
        <v>0.51239999999999997</v>
      </c>
      <c r="AQ85">
        <v>46.683</v>
      </c>
      <c r="AR85">
        <v>6.6239999999999997</v>
      </c>
      <c r="AS85">
        <v>6.726</v>
      </c>
      <c r="AT85">
        <v>15.00135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1930.8174150000002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588.61500000000001</v>
      </c>
      <c r="L86">
        <v>119.57</v>
      </c>
      <c r="M86">
        <v>92</v>
      </c>
      <c r="N86">
        <v>118.125</v>
      </c>
      <c r="O86">
        <v>92.337000000000003</v>
      </c>
      <c r="P86">
        <v>123.375</v>
      </c>
      <c r="Q86">
        <v>3</v>
      </c>
      <c r="R86">
        <v>25.617699999999999</v>
      </c>
      <c r="S86">
        <v>4</v>
      </c>
      <c r="T86">
        <v>0</v>
      </c>
      <c r="U86">
        <v>418.77</v>
      </c>
      <c r="V86">
        <v>18.1401</v>
      </c>
      <c r="W86">
        <v>34.799309999999998</v>
      </c>
      <c r="X86">
        <v>147.515625</v>
      </c>
      <c r="Y86">
        <v>0</v>
      </c>
      <c r="Z86">
        <v>1.1000000000000001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54.313200000000002</v>
      </c>
      <c r="AL86">
        <v>1.3944000000000001</v>
      </c>
      <c r="AM86">
        <v>0</v>
      </c>
      <c r="AN86">
        <v>0.59302999999999995</v>
      </c>
      <c r="AO86">
        <v>0</v>
      </c>
      <c r="AP86">
        <v>0.51239999999999997</v>
      </c>
      <c r="AQ86">
        <v>46.683</v>
      </c>
      <c r="AR86">
        <v>12.144</v>
      </c>
      <c r="AS86">
        <v>6.726</v>
      </c>
      <c r="AT86">
        <v>15.00135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1924.3321150000002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588.61500000000001</v>
      </c>
      <c r="L87">
        <v>119.57</v>
      </c>
      <c r="M87">
        <v>92</v>
      </c>
      <c r="N87">
        <v>118.125</v>
      </c>
      <c r="O87">
        <v>101.63618700000001</v>
      </c>
      <c r="P87">
        <v>123.375</v>
      </c>
      <c r="Q87">
        <v>3</v>
      </c>
      <c r="R87">
        <v>25.617699999999999</v>
      </c>
      <c r="S87">
        <v>4</v>
      </c>
      <c r="T87">
        <v>0</v>
      </c>
      <c r="U87">
        <v>418.77</v>
      </c>
      <c r="V87">
        <v>8.9671000000000003</v>
      </c>
      <c r="W87">
        <v>34.799309999999998</v>
      </c>
      <c r="X87">
        <v>147.515625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54.313200000000002</v>
      </c>
      <c r="AL87">
        <v>1.3944000000000001</v>
      </c>
      <c r="AM87">
        <v>0</v>
      </c>
      <c r="AN87">
        <v>0.59302999999999995</v>
      </c>
      <c r="AO87">
        <v>0</v>
      </c>
      <c r="AP87">
        <v>0.51239999999999997</v>
      </c>
      <c r="AQ87">
        <v>46.683</v>
      </c>
      <c r="AR87">
        <v>15.456</v>
      </c>
      <c r="AS87">
        <v>6.726</v>
      </c>
      <c r="AT87">
        <v>15.00135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1926.6703020000002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588.61500000000001</v>
      </c>
      <c r="L88">
        <v>119.57</v>
      </c>
      <c r="M88">
        <v>92</v>
      </c>
      <c r="N88">
        <v>118.125</v>
      </c>
      <c r="O88">
        <v>115.545458</v>
      </c>
      <c r="P88">
        <v>123.375</v>
      </c>
      <c r="Q88">
        <v>3</v>
      </c>
      <c r="R88">
        <v>25.617699999999999</v>
      </c>
      <c r="S88">
        <v>4</v>
      </c>
      <c r="T88">
        <v>0</v>
      </c>
      <c r="U88">
        <v>418.77</v>
      </c>
      <c r="V88">
        <v>8.9671000000000003</v>
      </c>
      <c r="W88">
        <v>34.799309999999998</v>
      </c>
      <c r="X88">
        <v>147.515625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54.313200000000002</v>
      </c>
      <c r="AL88">
        <v>1.3944000000000001</v>
      </c>
      <c r="AM88">
        <v>0</v>
      </c>
      <c r="AN88">
        <v>0.59302999999999995</v>
      </c>
      <c r="AO88">
        <v>0</v>
      </c>
      <c r="AP88">
        <v>0.51239999999999997</v>
      </c>
      <c r="AQ88">
        <v>46.683</v>
      </c>
      <c r="AR88">
        <v>15.456</v>
      </c>
      <c r="AS88">
        <v>6.726</v>
      </c>
      <c r="AT88">
        <v>15.00135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1940.5795730000002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588.61500000000001</v>
      </c>
      <c r="L89">
        <v>119.57</v>
      </c>
      <c r="M89">
        <v>92</v>
      </c>
      <c r="N89">
        <v>118.125</v>
      </c>
      <c r="O89">
        <v>123.629105</v>
      </c>
      <c r="P89">
        <v>123.375</v>
      </c>
      <c r="Q89">
        <v>3</v>
      </c>
      <c r="R89">
        <v>25.617699999999999</v>
      </c>
      <c r="S89">
        <v>4</v>
      </c>
      <c r="T89">
        <v>0</v>
      </c>
      <c r="U89">
        <v>418.77</v>
      </c>
      <c r="V89">
        <v>8.9671000000000003</v>
      </c>
      <c r="W89">
        <v>34.799309999999998</v>
      </c>
      <c r="X89">
        <v>147.515625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54.313200000000002</v>
      </c>
      <c r="AL89">
        <v>1.3944000000000001</v>
      </c>
      <c r="AM89">
        <v>0</v>
      </c>
      <c r="AN89">
        <v>0.59302999999999995</v>
      </c>
      <c r="AO89">
        <v>0</v>
      </c>
      <c r="AP89">
        <v>0.51239999999999997</v>
      </c>
      <c r="AQ89">
        <v>46.683</v>
      </c>
      <c r="AR89">
        <v>15.456</v>
      </c>
      <c r="AS89">
        <v>7.3986000000000001</v>
      </c>
      <c r="AT89">
        <v>15.00135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1949.33582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588.61500000000001</v>
      </c>
      <c r="L90">
        <v>119.57</v>
      </c>
      <c r="M90">
        <v>92</v>
      </c>
      <c r="N90">
        <v>118.125</v>
      </c>
      <c r="O90">
        <v>123.66562500000001</v>
      </c>
      <c r="P90">
        <v>123.375</v>
      </c>
      <c r="Q90">
        <v>3</v>
      </c>
      <c r="R90">
        <v>25.617699999999999</v>
      </c>
      <c r="S90">
        <v>4</v>
      </c>
      <c r="T90">
        <v>0</v>
      </c>
      <c r="U90">
        <v>418.77</v>
      </c>
      <c r="V90">
        <v>8.9671000000000003</v>
      </c>
      <c r="W90">
        <v>34.799309999999998</v>
      </c>
      <c r="X90">
        <v>147.515625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54.313200000000002</v>
      </c>
      <c r="AL90">
        <v>1.3944000000000001</v>
      </c>
      <c r="AM90">
        <v>0</v>
      </c>
      <c r="AN90">
        <v>0.59302999999999995</v>
      </c>
      <c r="AO90">
        <v>0</v>
      </c>
      <c r="AP90">
        <v>2.5619999999999998</v>
      </c>
      <c r="AQ90">
        <v>35.343000000000004</v>
      </c>
      <c r="AR90">
        <v>15.456</v>
      </c>
      <c r="AS90">
        <v>7.3986000000000001</v>
      </c>
      <c r="AT90">
        <v>15.00135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1940.08194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588.61500000000001</v>
      </c>
      <c r="L91">
        <v>119.57</v>
      </c>
      <c r="M91">
        <v>92</v>
      </c>
      <c r="N91">
        <v>118.125</v>
      </c>
      <c r="O91">
        <v>123.66562500000001</v>
      </c>
      <c r="P91">
        <v>123.375</v>
      </c>
      <c r="Q91">
        <v>3</v>
      </c>
      <c r="R91">
        <v>25.617699999999999</v>
      </c>
      <c r="S91">
        <v>4</v>
      </c>
      <c r="T91">
        <v>0</v>
      </c>
      <c r="U91">
        <v>418.77</v>
      </c>
      <c r="V91">
        <v>8.9671000000000003</v>
      </c>
      <c r="W91">
        <v>31.960799999999999</v>
      </c>
      <c r="X91">
        <v>128.04990000000001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54.313200000000002</v>
      </c>
      <c r="AL91">
        <v>1.3944000000000001</v>
      </c>
      <c r="AM91">
        <v>0</v>
      </c>
      <c r="AN91">
        <v>0.59302999999999995</v>
      </c>
      <c r="AO91">
        <v>0</v>
      </c>
      <c r="AP91">
        <v>2.5619999999999998</v>
      </c>
      <c r="AQ91">
        <v>31.122</v>
      </c>
      <c r="AR91">
        <v>15.456</v>
      </c>
      <c r="AS91">
        <v>7.3986000000000001</v>
      </c>
      <c r="AT91">
        <v>15.00135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1913.556705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588.61500000000001</v>
      </c>
      <c r="L92">
        <v>119.57</v>
      </c>
      <c r="M92">
        <v>92</v>
      </c>
      <c r="N92">
        <v>118.125</v>
      </c>
      <c r="O92">
        <v>123.66562500000001</v>
      </c>
      <c r="P92">
        <v>123.375</v>
      </c>
      <c r="Q92">
        <v>3</v>
      </c>
      <c r="R92">
        <v>25.617699999999999</v>
      </c>
      <c r="S92">
        <v>4</v>
      </c>
      <c r="T92">
        <v>0</v>
      </c>
      <c r="U92">
        <v>418.77</v>
      </c>
      <c r="V92">
        <v>8.9671000000000003</v>
      </c>
      <c r="W92">
        <v>31.960799999999999</v>
      </c>
      <c r="X92">
        <v>128.04990000000001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54.313200000000002</v>
      </c>
      <c r="AL92">
        <v>1.3944000000000001</v>
      </c>
      <c r="AM92">
        <v>0</v>
      </c>
      <c r="AN92">
        <v>0.59302999999999995</v>
      </c>
      <c r="AO92">
        <v>0</v>
      </c>
      <c r="AP92">
        <v>2.5619999999999998</v>
      </c>
      <c r="AQ92">
        <v>31.122</v>
      </c>
      <c r="AR92">
        <v>15.456</v>
      </c>
      <c r="AS92">
        <v>7.3986000000000001</v>
      </c>
      <c r="AT92">
        <v>15.00135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1913.556705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588.61500000000001</v>
      </c>
      <c r="L93">
        <v>117.57</v>
      </c>
      <c r="M93">
        <v>92</v>
      </c>
      <c r="N93">
        <v>118.125</v>
      </c>
      <c r="O93">
        <v>123.66562500000001</v>
      </c>
      <c r="P93">
        <v>123.375</v>
      </c>
      <c r="Q93">
        <v>3</v>
      </c>
      <c r="R93">
        <v>25.617699999999999</v>
      </c>
      <c r="S93">
        <v>4</v>
      </c>
      <c r="T93">
        <v>0</v>
      </c>
      <c r="U93">
        <v>418.77</v>
      </c>
      <c r="V93">
        <v>8.9671000000000003</v>
      </c>
      <c r="W93">
        <v>31.960799999999999</v>
      </c>
      <c r="X93">
        <v>128.04990000000001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8.8740000000000006</v>
      </c>
      <c r="AG93">
        <v>0</v>
      </c>
      <c r="AH93">
        <v>0</v>
      </c>
      <c r="AI93">
        <v>0</v>
      </c>
      <c r="AJ93">
        <v>0</v>
      </c>
      <c r="AK93">
        <v>54.313200000000002</v>
      </c>
      <c r="AL93">
        <v>1.3944000000000001</v>
      </c>
      <c r="AM93">
        <v>0</v>
      </c>
      <c r="AN93">
        <v>0.59302999999999995</v>
      </c>
      <c r="AO93">
        <v>0</v>
      </c>
      <c r="AP93">
        <v>2.5619999999999998</v>
      </c>
      <c r="AQ93">
        <v>31.122</v>
      </c>
      <c r="AR93">
        <v>15.456</v>
      </c>
      <c r="AS93">
        <v>9.4163999999999994</v>
      </c>
      <c r="AT93">
        <v>15.00135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1922.4485050000001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554</v>
      </c>
      <c r="L94">
        <v>117.57</v>
      </c>
      <c r="M94">
        <v>92</v>
      </c>
      <c r="N94">
        <v>118.125</v>
      </c>
      <c r="O94">
        <v>123.66562500000001</v>
      </c>
      <c r="P94">
        <v>123.375</v>
      </c>
      <c r="Q94">
        <v>3</v>
      </c>
      <c r="R94">
        <v>25.617699999999999</v>
      </c>
      <c r="S94">
        <v>4</v>
      </c>
      <c r="T94">
        <v>0</v>
      </c>
      <c r="U94">
        <v>418.77</v>
      </c>
      <c r="V94">
        <v>8.9671000000000003</v>
      </c>
      <c r="W94">
        <v>31.960799999999999</v>
      </c>
      <c r="X94">
        <v>128.04990000000001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8.8740000000000006</v>
      </c>
      <c r="AG94">
        <v>0</v>
      </c>
      <c r="AH94">
        <v>0</v>
      </c>
      <c r="AI94">
        <v>0</v>
      </c>
      <c r="AJ94">
        <v>0</v>
      </c>
      <c r="AK94">
        <v>54.313200000000002</v>
      </c>
      <c r="AL94">
        <v>1.3944000000000001</v>
      </c>
      <c r="AM94">
        <v>0</v>
      </c>
      <c r="AN94">
        <v>0.59302999999999995</v>
      </c>
      <c r="AO94">
        <v>0</v>
      </c>
      <c r="AP94">
        <v>2.5619999999999998</v>
      </c>
      <c r="AQ94">
        <v>31.122</v>
      </c>
      <c r="AR94">
        <v>15.456</v>
      </c>
      <c r="AS94">
        <v>9.4163999999999994</v>
      </c>
      <c r="AT94">
        <v>15.00135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1887.8335049999998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504</v>
      </c>
      <c r="L95">
        <v>117.57</v>
      </c>
      <c r="M95">
        <v>92</v>
      </c>
      <c r="N95">
        <v>118.125</v>
      </c>
      <c r="O95">
        <v>123.66562500000001</v>
      </c>
      <c r="P95">
        <v>123.375</v>
      </c>
      <c r="Q95">
        <v>3</v>
      </c>
      <c r="R95">
        <v>25.617699999999999</v>
      </c>
      <c r="S95">
        <v>4</v>
      </c>
      <c r="T95">
        <v>0</v>
      </c>
      <c r="U95">
        <v>418.77</v>
      </c>
      <c r="V95">
        <v>8.9671000000000003</v>
      </c>
      <c r="W95">
        <v>31.960799999999999</v>
      </c>
      <c r="X95">
        <v>128.04990000000001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8.8740000000000006</v>
      </c>
      <c r="AG95">
        <v>0</v>
      </c>
      <c r="AH95">
        <v>0</v>
      </c>
      <c r="AI95">
        <v>0</v>
      </c>
      <c r="AJ95">
        <v>0</v>
      </c>
      <c r="AK95">
        <v>54.313200000000002</v>
      </c>
      <c r="AL95">
        <v>1.3944000000000001</v>
      </c>
      <c r="AM95">
        <v>0</v>
      </c>
      <c r="AN95">
        <v>0.59302999999999995</v>
      </c>
      <c r="AO95">
        <v>0</v>
      </c>
      <c r="AP95">
        <v>2.5619999999999998</v>
      </c>
      <c r="AQ95">
        <v>15.561</v>
      </c>
      <c r="AR95">
        <v>12.144</v>
      </c>
      <c r="AS95">
        <v>9.4163999999999994</v>
      </c>
      <c r="AT95">
        <v>15.00135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1818.9605049999998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454</v>
      </c>
      <c r="L96">
        <v>117.57</v>
      </c>
      <c r="M96">
        <v>92</v>
      </c>
      <c r="N96">
        <v>118.125</v>
      </c>
      <c r="O96">
        <v>123.66562500000001</v>
      </c>
      <c r="P96">
        <v>123.375</v>
      </c>
      <c r="Q96">
        <v>3</v>
      </c>
      <c r="R96">
        <v>25.617699999999999</v>
      </c>
      <c r="S96">
        <v>4</v>
      </c>
      <c r="T96">
        <v>0</v>
      </c>
      <c r="U96">
        <v>418.77</v>
      </c>
      <c r="V96">
        <v>8.9671000000000003</v>
      </c>
      <c r="W96">
        <v>31.960799999999999</v>
      </c>
      <c r="X96">
        <v>128.04990000000001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8.8740000000000006</v>
      </c>
      <c r="AG96">
        <v>0</v>
      </c>
      <c r="AH96">
        <v>0</v>
      </c>
      <c r="AI96">
        <v>0</v>
      </c>
      <c r="AJ96">
        <v>0</v>
      </c>
      <c r="AK96">
        <v>54.313200000000002</v>
      </c>
      <c r="AL96">
        <v>1.3944000000000001</v>
      </c>
      <c r="AM96">
        <v>0</v>
      </c>
      <c r="AN96">
        <v>0.59302999999999995</v>
      </c>
      <c r="AO96">
        <v>0</v>
      </c>
      <c r="AP96">
        <v>2.5619999999999998</v>
      </c>
      <c r="AQ96">
        <v>15.561</v>
      </c>
      <c r="AR96">
        <v>12.144</v>
      </c>
      <c r="AS96">
        <v>9.4163999999999994</v>
      </c>
      <c r="AT96">
        <v>15.00135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1768.9605049999998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404</v>
      </c>
      <c r="L97">
        <v>117.57</v>
      </c>
      <c r="M97">
        <v>92</v>
      </c>
      <c r="N97">
        <v>118.125</v>
      </c>
      <c r="O97">
        <v>123.66562500000001</v>
      </c>
      <c r="P97">
        <v>123.375</v>
      </c>
      <c r="Q97">
        <v>3</v>
      </c>
      <c r="R97">
        <v>25.617699999999999</v>
      </c>
      <c r="S97">
        <v>4</v>
      </c>
      <c r="T97">
        <v>0</v>
      </c>
      <c r="U97">
        <v>418.77</v>
      </c>
      <c r="V97">
        <v>8.9671000000000003</v>
      </c>
      <c r="W97">
        <v>31.960799999999999</v>
      </c>
      <c r="X97">
        <v>128.04990000000001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8.8740000000000006</v>
      </c>
      <c r="AG97">
        <v>0</v>
      </c>
      <c r="AH97">
        <v>0</v>
      </c>
      <c r="AI97">
        <v>0</v>
      </c>
      <c r="AJ97">
        <v>0</v>
      </c>
      <c r="AK97">
        <v>54.313200000000002</v>
      </c>
      <c r="AL97">
        <v>1.3944000000000001</v>
      </c>
      <c r="AM97">
        <v>0</v>
      </c>
      <c r="AN97">
        <v>0.59302999999999995</v>
      </c>
      <c r="AO97">
        <v>0</v>
      </c>
      <c r="AP97">
        <v>2.5619999999999998</v>
      </c>
      <c r="AQ97">
        <v>15.561</v>
      </c>
      <c r="AR97">
        <v>12.144</v>
      </c>
      <c r="AS97">
        <v>9.4163999999999994</v>
      </c>
      <c r="AT97">
        <v>15.00135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1718.960505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359</v>
      </c>
      <c r="L98">
        <v>117.57</v>
      </c>
      <c r="M98">
        <v>92</v>
      </c>
      <c r="N98">
        <v>118.125</v>
      </c>
      <c r="O98">
        <v>123.66562500000001</v>
      </c>
      <c r="P98">
        <v>123.375</v>
      </c>
      <c r="Q98">
        <v>3</v>
      </c>
      <c r="R98">
        <v>25.617699999999999</v>
      </c>
      <c r="S98">
        <v>4</v>
      </c>
      <c r="T98">
        <v>0</v>
      </c>
      <c r="U98">
        <v>418.77</v>
      </c>
      <c r="V98">
        <v>8.9671000000000003</v>
      </c>
      <c r="W98">
        <v>31.960799999999999</v>
      </c>
      <c r="X98">
        <v>128.04990000000001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8.8740000000000006</v>
      </c>
      <c r="AG98">
        <v>0</v>
      </c>
      <c r="AH98">
        <v>0</v>
      </c>
      <c r="AI98">
        <v>0</v>
      </c>
      <c r="AJ98">
        <v>0</v>
      </c>
      <c r="AK98">
        <v>54.313200000000002</v>
      </c>
      <c r="AL98">
        <v>1.3944000000000001</v>
      </c>
      <c r="AM98">
        <v>0</v>
      </c>
      <c r="AN98">
        <v>0.59302999999999995</v>
      </c>
      <c r="AO98">
        <v>0</v>
      </c>
      <c r="AP98">
        <v>2.5619999999999998</v>
      </c>
      <c r="AQ98">
        <v>15.561</v>
      </c>
      <c r="AR98">
        <v>12.144</v>
      </c>
      <c r="AS98">
        <v>10.7616</v>
      </c>
      <c r="AT98">
        <v>15.00135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1675.305705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12.169417446999988</v>
      </c>
      <c r="L99">
        <f t="shared" si="2"/>
        <v>3.6249699999999985</v>
      </c>
      <c r="M99">
        <f t="shared" si="2"/>
        <v>2.2080000000000002</v>
      </c>
      <c r="N99">
        <f t="shared" si="2"/>
        <v>2.835</v>
      </c>
      <c r="O99">
        <f t="shared" si="2"/>
        <v>2.8977712187499951</v>
      </c>
      <c r="P99">
        <f t="shared" si="2"/>
        <v>2.9609999999999999</v>
      </c>
      <c r="Q99">
        <f t="shared" si="2"/>
        <v>9.1132537999999957E-2</v>
      </c>
      <c r="R99">
        <f t="shared" si="2"/>
        <v>0.71429725049999981</v>
      </c>
      <c r="S99">
        <f t="shared" si="2"/>
        <v>0.16414354050000007</v>
      </c>
      <c r="T99">
        <f t="shared" si="2"/>
        <v>0</v>
      </c>
      <c r="U99">
        <f t="shared" si="2"/>
        <v>10.050479999999991</v>
      </c>
      <c r="V99">
        <f t="shared" si="2"/>
        <v>0.3044868430000004</v>
      </c>
      <c r="W99">
        <f t="shared" si="2"/>
        <v>0.75752395999999977</v>
      </c>
      <c r="X99">
        <f t="shared" si="2"/>
        <v>3.0046486227500036</v>
      </c>
      <c r="Y99">
        <f t="shared" si="2"/>
        <v>0</v>
      </c>
      <c r="Z99">
        <f t="shared" si="2"/>
        <v>4.3779999999999979E-2</v>
      </c>
      <c r="AA99">
        <f t="shared" si="2"/>
        <v>9.0843679999999996E-2</v>
      </c>
      <c r="AB99">
        <f t="shared" si="2"/>
        <v>0.17450302999999986</v>
      </c>
      <c r="AC99">
        <f t="shared" si="2"/>
        <v>0.12886808</v>
      </c>
      <c r="AD99">
        <f t="shared" si="2"/>
        <v>0.11423545650000001</v>
      </c>
      <c r="AE99">
        <f t="shared" si="2"/>
        <v>0.33369675300000007</v>
      </c>
      <c r="AF99">
        <f t="shared" si="2"/>
        <v>0.29530700000000032</v>
      </c>
      <c r="AG99">
        <f t="shared" si="2"/>
        <v>0</v>
      </c>
      <c r="AH99">
        <f t="shared" si="2"/>
        <v>0.62028500000000009</v>
      </c>
      <c r="AI99">
        <f t="shared" si="2"/>
        <v>5.2870236000000008E-2</v>
      </c>
      <c r="AJ99">
        <f t="shared" si="2"/>
        <v>0</v>
      </c>
      <c r="AK99">
        <f t="shared" si="2"/>
        <v>1.3035167999999988</v>
      </c>
      <c r="AL99">
        <f t="shared" si="2"/>
        <v>0.26598179999999977</v>
      </c>
      <c r="AM99">
        <f t="shared" si="2"/>
        <v>3.9940679000000021E-2</v>
      </c>
      <c r="AN99">
        <f t="shared" si="2"/>
        <v>1.4232719999999982E-2</v>
      </c>
      <c r="AO99">
        <f t="shared" si="2"/>
        <v>0</v>
      </c>
      <c r="AP99">
        <f t="shared" si="2"/>
        <v>7.9678200000000143E-2</v>
      </c>
      <c r="AQ99">
        <f t="shared" si="2"/>
        <v>0.5544</v>
      </c>
      <c r="AR99">
        <f t="shared" si="2"/>
        <v>0.26302800000000037</v>
      </c>
      <c r="AS99">
        <f t="shared" si="2"/>
        <v>0.21112913999999999</v>
      </c>
      <c r="AT99">
        <f t="shared" si="2"/>
        <v>0.34280557499999992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0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46.711973570000019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AD3" activePane="bottomRight" state="frozen"/>
      <selection sqref="A1:D35"/>
      <selection pane="topRight" sqref="A1:D35"/>
      <selection pane="bottomLeft" sqref="A1:D35"/>
      <selection pane="bottomRight" activeCell="AT3" sqref="AT3:AT98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 ht="30">
      <c r="A2" s="21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199" t="s">
        <v>43</v>
      </c>
      <c r="AT2" s="199" t="s">
        <v>340</v>
      </c>
      <c r="AU2" s="164"/>
      <c r="AV2" s="199" t="s">
        <v>347</v>
      </c>
      <c r="AW2" s="199" t="s">
        <v>348</v>
      </c>
      <c r="AX2" s="199" t="s">
        <v>349</v>
      </c>
      <c r="AY2" t="s">
        <v>416</v>
      </c>
      <c r="AZ2" t="s">
        <v>417</v>
      </c>
      <c r="BA2" t="s">
        <v>423</v>
      </c>
      <c r="BB2" t="s">
        <v>427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337.41629999999998</v>
      </c>
      <c r="L3">
        <v>113.43340000000001</v>
      </c>
      <c r="M3">
        <v>88.439599999999999</v>
      </c>
      <c r="N3">
        <v>113.553562</v>
      </c>
      <c r="O3">
        <v>118.87976500000001</v>
      </c>
      <c r="P3">
        <v>118.600388</v>
      </c>
      <c r="Q3">
        <v>2.8839000000000001</v>
      </c>
      <c r="R3">
        <v>18.990864999999999</v>
      </c>
      <c r="S3">
        <v>3.8452000000000002</v>
      </c>
      <c r="T3">
        <v>0</v>
      </c>
      <c r="U3">
        <v>402.56360100000001</v>
      </c>
      <c r="V3">
        <v>5.404522</v>
      </c>
      <c r="W3">
        <v>24.305700999999999</v>
      </c>
      <c r="X3">
        <v>94.006296000000006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15.84112</v>
      </c>
      <c r="AF3">
        <v>8.5305759999999999</v>
      </c>
      <c r="AG3">
        <v>0</v>
      </c>
      <c r="AH3">
        <v>0</v>
      </c>
      <c r="AI3">
        <v>0</v>
      </c>
      <c r="AJ3">
        <v>0</v>
      </c>
      <c r="AK3">
        <v>52.211278999999998</v>
      </c>
      <c r="AL3">
        <v>1.3404370000000001</v>
      </c>
      <c r="AM3">
        <v>0</v>
      </c>
      <c r="AN3">
        <v>0.57008000000000003</v>
      </c>
      <c r="AO3">
        <v>0</v>
      </c>
      <c r="AP3">
        <v>3.6942759999999999</v>
      </c>
      <c r="AQ3">
        <v>14.958788999999999</v>
      </c>
      <c r="AR3">
        <v>38.205907000000003</v>
      </c>
      <c r="AS3">
        <v>23.793790000000001</v>
      </c>
      <c r="AT3">
        <v>12.677624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1614.1469780000002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337.41629999999998</v>
      </c>
      <c r="L4">
        <v>113.43340000000001</v>
      </c>
      <c r="M4">
        <v>88.439599999999999</v>
      </c>
      <c r="N4">
        <v>113.553562</v>
      </c>
      <c r="O4">
        <v>118.87976500000001</v>
      </c>
      <c r="P4">
        <v>118.600388</v>
      </c>
      <c r="Q4">
        <v>2.8839000000000001</v>
      </c>
      <c r="R4">
        <v>11.535600000000001</v>
      </c>
      <c r="S4">
        <v>3.8452000000000002</v>
      </c>
      <c r="T4">
        <v>0</v>
      </c>
      <c r="U4">
        <v>402.56360100000001</v>
      </c>
      <c r="V4">
        <v>3.8452000000000002</v>
      </c>
      <c r="W4">
        <v>24.305700999999999</v>
      </c>
      <c r="X4">
        <v>122.845296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15.84112</v>
      </c>
      <c r="AF4">
        <v>8.5305759999999999</v>
      </c>
      <c r="AG4">
        <v>0</v>
      </c>
      <c r="AH4">
        <v>0</v>
      </c>
      <c r="AI4">
        <v>0</v>
      </c>
      <c r="AJ4">
        <v>0</v>
      </c>
      <c r="AK4">
        <v>52.211278999999998</v>
      </c>
      <c r="AL4">
        <v>1.3404370000000001</v>
      </c>
      <c r="AM4">
        <v>0</v>
      </c>
      <c r="AN4">
        <v>0.57008000000000003</v>
      </c>
      <c r="AO4">
        <v>0</v>
      </c>
      <c r="AP4">
        <v>3.6942759999999999</v>
      </c>
      <c r="AQ4">
        <v>14.958788999999999</v>
      </c>
      <c r="AR4">
        <v>38.205907000000003</v>
      </c>
      <c r="AS4">
        <v>23.793790000000001</v>
      </c>
      <c r="AT4">
        <v>12.677624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1633.971391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337.41629999999998</v>
      </c>
      <c r="L5">
        <v>113.43340000000001</v>
      </c>
      <c r="M5">
        <v>88.439599999999999</v>
      </c>
      <c r="N5">
        <v>113.553562</v>
      </c>
      <c r="O5">
        <v>118.87976500000001</v>
      </c>
      <c r="P5">
        <v>118.600388</v>
      </c>
      <c r="Q5">
        <v>2.8839000000000001</v>
      </c>
      <c r="R5">
        <v>11.535600000000001</v>
      </c>
      <c r="S5">
        <v>3.8452000000000002</v>
      </c>
      <c r="T5">
        <v>0</v>
      </c>
      <c r="U5">
        <v>402.56360100000001</v>
      </c>
      <c r="V5">
        <v>3.8452000000000002</v>
      </c>
      <c r="W5">
        <v>24.305700999999999</v>
      </c>
      <c r="X5">
        <v>122.845296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8.5305759999999999</v>
      </c>
      <c r="AG5">
        <v>0</v>
      </c>
      <c r="AH5">
        <v>0</v>
      </c>
      <c r="AI5">
        <v>0</v>
      </c>
      <c r="AJ5">
        <v>0</v>
      </c>
      <c r="AK5">
        <v>52.211278999999998</v>
      </c>
      <c r="AL5">
        <v>12.287337000000001</v>
      </c>
      <c r="AM5">
        <v>0</v>
      </c>
      <c r="AN5">
        <v>0.57008000000000003</v>
      </c>
      <c r="AO5">
        <v>0</v>
      </c>
      <c r="AP5">
        <v>3.6942759999999999</v>
      </c>
      <c r="AQ5">
        <v>0</v>
      </c>
      <c r="AR5">
        <v>4.7757379999999996</v>
      </c>
      <c r="AS5">
        <v>23.793790000000001</v>
      </c>
      <c r="AT5">
        <v>12.677624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1580.6882129999999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337.41629999999998</v>
      </c>
      <c r="L6">
        <v>113.43340000000001</v>
      </c>
      <c r="M6">
        <v>88.439599999999999</v>
      </c>
      <c r="N6">
        <v>113.553562</v>
      </c>
      <c r="O6">
        <v>118.87976500000001</v>
      </c>
      <c r="P6">
        <v>118.600388</v>
      </c>
      <c r="Q6">
        <v>2.8839000000000001</v>
      </c>
      <c r="R6">
        <v>11.535600000000001</v>
      </c>
      <c r="S6">
        <v>3.8452000000000002</v>
      </c>
      <c r="T6">
        <v>0</v>
      </c>
      <c r="U6">
        <v>402.56360100000001</v>
      </c>
      <c r="V6">
        <v>3.8452000000000002</v>
      </c>
      <c r="W6">
        <v>24.305700999999999</v>
      </c>
      <c r="X6">
        <v>122.845296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8.5305759999999999</v>
      </c>
      <c r="AG6">
        <v>0</v>
      </c>
      <c r="AH6">
        <v>0</v>
      </c>
      <c r="AI6">
        <v>0</v>
      </c>
      <c r="AJ6">
        <v>0</v>
      </c>
      <c r="AK6">
        <v>52.211278999999998</v>
      </c>
      <c r="AL6">
        <v>68.138867000000005</v>
      </c>
      <c r="AM6">
        <v>0</v>
      </c>
      <c r="AN6">
        <v>0.57008000000000003</v>
      </c>
      <c r="AO6">
        <v>0</v>
      </c>
      <c r="AP6">
        <v>3.6942759999999999</v>
      </c>
      <c r="AQ6">
        <v>0</v>
      </c>
      <c r="AR6">
        <v>4.7757379999999996</v>
      </c>
      <c r="AS6">
        <v>23.793790000000001</v>
      </c>
      <c r="AT6">
        <v>12.677624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1636.539743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337.41629999999998</v>
      </c>
      <c r="L7">
        <v>113.43340000000001</v>
      </c>
      <c r="M7">
        <v>88.439599999999999</v>
      </c>
      <c r="N7">
        <v>113.553562</v>
      </c>
      <c r="O7">
        <v>118.87976500000001</v>
      </c>
      <c r="P7">
        <v>118.600388</v>
      </c>
      <c r="Q7">
        <v>2.8839000000000001</v>
      </c>
      <c r="R7">
        <v>11.535600000000001</v>
      </c>
      <c r="S7">
        <v>3.8452000000000002</v>
      </c>
      <c r="T7">
        <v>0</v>
      </c>
      <c r="U7">
        <v>402.56360100000001</v>
      </c>
      <c r="V7">
        <v>3.8452000000000002</v>
      </c>
      <c r="W7">
        <v>24.305700999999999</v>
      </c>
      <c r="X7">
        <v>122.845296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8.5305759999999999</v>
      </c>
      <c r="AG7">
        <v>0</v>
      </c>
      <c r="AH7">
        <v>0</v>
      </c>
      <c r="AI7">
        <v>0</v>
      </c>
      <c r="AJ7">
        <v>0</v>
      </c>
      <c r="AK7">
        <v>52.211278999999998</v>
      </c>
      <c r="AL7">
        <v>68.138867000000005</v>
      </c>
      <c r="AM7">
        <v>0</v>
      </c>
      <c r="AN7">
        <v>0.57008000000000003</v>
      </c>
      <c r="AO7">
        <v>0</v>
      </c>
      <c r="AP7">
        <v>3.6942759999999999</v>
      </c>
      <c r="AQ7">
        <v>0</v>
      </c>
      <c r="AR7">
        <v>4.7757379999999996</v>
      </c>
      <c r="AS7">
        <v>23.793790000000001</v>
      </c>
      <c r="AT7">
        <v>12.677624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1636.539743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337.41629999999998</v>
      </c>
      <c r="L8">
        <v>113.43340000000001</v>
      </c>
      <c r="M8">
        <v>88.439599999999999</v>
      </c>
      <c r="N8">
        <v>113.553562</v>
      </c>
      <c r="O8">
        <v>118.87976500000001</v>
      </c>
      <c r="P8">
        <v>118.600388</v>
      </c>
      <c r="Q8">
        <v>2.8839000000000001</v>
      </c>
      <c r="R8">
        <v>11.535600000000001</v>
      </c>
      <c r="S8">
        <v>3.8452000000000002</v>
      </c>
      <c r="T8">
        <v>0</v>
      </c>
      <c r="U8">
        <v>402.56360100000001</v>
      </c>
      <c r="V8">
        <v>3.8452000000000002</v>
      </c>
      <c r="W8">
        <v>24.305700999999999</v>
      </c>
      <c r="X8">
        <v>122.845296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8.5305759999999999</v>
      </c>
      <c r="AG8">
        <v>0</v>
      </c>
      <c r="AH8">
        <v>0</v>
      </c>
      <c r="AI8">
        <v>0</v>
      </c>
      <c r="AJ8">
        <v>0</v>
      </c>
      <c r="AK8">
        <v>52.211278999999998</v>
      </c>
      <c r="AL8">
        <v>68.138867000000005</v>
      </c>
      <c r="AM8">
        <v>0</v>
      </c>
      <c r="AN8">
        <v>0.57008000000000003</v>
      </c>
      <c r="AO8">
        <v>0</v>
      </c>
      <c r="AP8">
        <v>3.6942759999999999</v>
      </c>
      <c r="AQ8">
        <v>0</v>
      </c>
      <c r="AR8">
        <v>4.7757379999999996</v>
      </c>
      <c r="AS8">
        <v>23.793790000000001</v>
      </c>
      <c r="AT8">
        <v>12.677624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1636.539743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337.41629999999998</v>
      </c>
      <c r="L9">
        <v>113.43340000000001</v>
      </c>
      <c r="M9">
        <v>88.439599999999999</v>
      </c>
      <c r="N9">
        <v>113.553562</v>
      </c>
      <c r="O9">
        <v>118.87976500000001</v>
      </c>
      <c r="P9">
        <v>118.600388</v>
      </c>
      <c r="Q9">
        <v>2.8839000000000001</v>
      </c>
      <c r="R9">
        <v>11.535600000000001</v>
      </c>
      <c r="S9">
        <v>3.8452000000000002</v>
      </c>
      <c r="T9">
        <v>0</v>
      </c>
      <c r="U9">
        <v>402.56360100000001</v>
      </c>
      <c r="V9">
        <v>3.8452000000000002</v>
      </c>
      <c r="W9">
        <v>24.305700999999999</v>
      </c>
      <c r="X9">
        <v>122.845296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8.5305759999999999</v>
      </c>
      <c r="AG9">
        <v>0</v>
      </c>
      <c r="AH9">
        <v>0</v>
      </c>
      <c r="AI9">
        <v>0</v>
      </c>
      <c r="AJ9">
        <v>0</v>
      </c>
      <c r="AK9">
        <v>52.211278999999998</v>
      </c>
      <c r="AL9">
        <v>68.138867000000005</v>
      </c>
      <c r="AM9">
        <v>0</v>
      </c>
      <c r="AN9">
        <v>0.57008000000000003</v>
      </c>
      <c r="AO9">
        <v>0</v>
      </c>
      <c r="AP9">
        <v>3.6942759999999999</v>
      </c>
      <c r="AQ9">
        <v>0</v>
      </c>
      <c r="AR9">
        <v>4.7757379999999996</v>
      </c>
      <c r="AS9">
        <v>5.1725630000000002</v>
      </c>
      <c r="AT9">
        <v>12.677624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1617.9185160000002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337.41629999999998</v>
      </c>
      <c r="L10">
        <v>113.43340000000001</v>
      </c>
      <c r="M10">
        <v>88.439599999999999</v>
      </c>
      <c r="N10">
        <v>113.553562</v>
      </c>
      <c r="O10">
        <v>118.87976500000001</v>
      </c>
      <c r="P10">
        <v>118.600388</v>
      </c>
      <c r="Q10">
        <v>2.8839000000000001</v>
      </c>
      <c r="R10">
        <v>11.535600000000001</v>
      </c>
      <c r="S10">
        <v>3.8452000000000002</v>
      </c>
      <c r="T10">
        <v>0</v>
      </c>
      <c r="U10">
        <v>402.56360100000001</v>
      </c>
      <c r="V10">
        <v>3.8452000000000002</v>
      </c>
      <c r="W10">
        <v>24.305700999999999</v>
      </c>
      <c r="X10">
        <v>94.006296000000006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8.5305759999999999</v>
      </c>
      <c r="AG10">
        <v>0</v>
      </c>
      <c r="AH10">
        <v>0</v>
      </c>
      <c r="AI10">
        <v>0</v>
      </c>
      <c r="AJ10">
        <v>0</v>
      </c>
      <c r="AK10">
        <v>52.211278999999998</v>
      </c>
      <c r="AL10">
        <v>2.2340610000000001</v>
      </c>
      <c r="AM10">
        <v>0</v>
      </c>
      <c r="AN10">
        <v>0.57008000000000003</v>
      </c>
      <c r="AO10">
        <v>0</v>
      </c>
      <c r="AP10">
        <v>3.6942759999999999</v>
      </c>
      <c r="AQ10">
        <v>0</v>
      </c>
      <c r="AR10">
        <v>4.7757379999999996</v>
      </c>
      <c r="AS10">
        <v>5.1725630000000002</v>
      </c>
      <c r="AT10">
        <v>12.677624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1523.1747100000002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337.41629999999998</v>
      </c>
      <c r="L11">
        <v>113.43340000000001</v>
      </c>
      <c r="M11">
        <v>88.439599999999999</v>
      </c>
      <c r="N11">
        <v>113.553562</v>
      </c>
      <c r="O11">
        <v>118.87976500000001</v>
      </c>
      <c r="P11">
        <v>118.600388</v>
      </c>
      <c r="Q11">
        <v>2.8839000000000001</v>
      </c>
      <c r="R11">
        <v>11.535600000000001</v>
      </c>
      <c r="S11">
        <v>3.8452000000000002</v>
      </c>
      <c r="T11">
        <v>0</v>
      </c>
      <c r="U11">
        <v>402.56360100000001</v>
      </c>
      <c r="V11">
        <v>3.8452000000000002</v>
      </c>
      <c r="W11">
        <v>14.419499999999999</v>
      </c>
      <c r="X11">
        <v>46.142400000000002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8.5305759999999999</v>
      </c>
      <c r="AG11">
        <v>0</v>
      </c>
      <c r="AH11">
        <v>0</v>
      </c>
      <c r="AI11">
        <v>0</v>
      </c>
      <c r="AJ11">
        <v>0</v>
      </c>
      <c r="AK11">
        <v>52.211278999999998</v>
      </c>
      <c r="AL11">
        <v>2.2340610000000001</v>
      </c>
      <c r="AM11">
        <v>0</v>
      </c>
      <c r="AN11">
        <v>0.57008000000000003</v>
      </c>
      <c r="AO11">
        <v>0</v>
      </c>
      <c r="AP11">
        <v>3.6942759999999999</v>
      </c>
      <c r="AQ11">
        <v>0</v>
      </c>
      <c r="AR11">
        <v>4.7757379999999996</v>
      </c>
      <c r="AS11">
        <v>5.1725630000000002</v>
      </c>
      <c r="AT11">
        <v>12.677624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1465.4246130000001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337.41629999999998</v>
      </c>
      <c r="L12">
        <v>113.43340000000001</v>
      </c>
      <c r="M12">
        <v>88.439599999999999</v>
      </c>
      <c r="N12">
        <v>113.553562</v>
      </c>
      <c r="O12">
        <v>118.87976500000001</v>
      </c>
      <c r="P12">
        <v>118.600388</v>
      </c>
      <c r="Q12">
        <v>2.8839000000000001</v>
      </c>
      <c r="R12">
        <v>11.535600000000001</v>
      </c>
      <c r="S12">
        <v>3.8452000000000002</v>
      </c>
      <c r="T12">
        <v>0</v>
      </c>
      <c r="U12">
        <v>402.56360100000001</v>
      </c>
      <c r="V12">
        <v>3.8452000000000002</v>
      </c>
      <c r="W12">
        <v>14.419499999999999</v>
      </c>
      <c r="X12">
        <v>46.142400000000002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8.5305759999999999</v>
      </c>
      <c r="AG12">
        <v>0</v>
      </c>
      <c r="AH12">
        <v>0</v>
      </c>
      <c r="AI12">
        <v>0</v>
      </c>
      <c r="AJ12">
        <v>0</v>
      </c>
      <c r="AK12">
        <v>52.211278999999998</v>
      </c>
      <c r="AL12">
        <v>2.2340610000000001</v>
      </c>
      <c r="AM12">
        <v>0</v>
      </c>
      <c r="AN12">
        <v>0.57008000000000003</v>
      </c>
      <c r="AO12">
        <v>0</v>
      </c>
      <c r="AP12">
        <v>3.6942759999999999</v>
      </c>
      <c r="AQ12">
        <v>0</v>
      </c>
      <c r="AR12">
        <v>4.7757379999999996</v>
      </c>
      <c r="AS12">
        <v>5.1725630000000002</v>
      </c>
      <c r="AT12">
        <v>12.677624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1465.4246130000001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337.41629999999998</v>
      </c>
      <c r="L13">
        <v>113.43340000000001</v>
      </c>
      <c r="M13">
        <v>88.439599999999999</v>
      </c>
      <c r="N13">
        <v>113.553562</v>
      </c>
      <c r="O13">
        <v>118.87976500000001</v>
      </c>
      <c r="P13">
        <v>118.600388</v>
      </c>
      <c r="Q13">
        <v>2.8839000000000001</v>
      </c>
      <c r="R13">
        <v>11.535600000000001</v>
      </c>
      <c r="S13">
        <v>3.8452000000000002</v>
      </c>
      <c r="T13">
        <v>0</v>
      </c>
      <c r="U13">
        <v>402.56360100000001</v>
      </c>
      <c r="V13">
        <v>3.8452000000000002</v>
      </c>
      <c r="W13">
        <v>14.419499999999999</v>
      </c>
      <c r="X13">
        <v>46.142400000000002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8.5305759999999999</v>
      </c>
      <c r="AG13">
        <v>0</v>
      </c>
      <c r="AH13">
        <v>0</v>
      </c>
      <c r="AI13">
        <v>0</v>
      </c>
      <c r="AJ13">
        <v>0</v>
      </c>
      <c r="AK13">
        <v>52.211278999999998</v>
      </c>
      <c r="AL13">
        <v>2.2340610000000001</v>
      </c>
      <c r="AM13">
        <v>0</v>
      </c>
      <c r="AN13">
        <v>0.57008000000000003</v>
      </c>
      <c r="AO13">
        <v>0</v>
      </c>
      <c r="AP13">
        <v>3.2017060000000002</v>
      </c>
      <c r="AQ13">
        <v>0</v>
      </c>
      <c r="AR13">
        <v>4.7757379999999996</v>
      </c>
      <c r="AS13">
        <v>5.1725630000000002</v>
      </c>
      <c r="AT13">
        <v>12.677624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1464.9320430000002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337.41629999999998</v>
      </c>
      <c r="L14">
        <v>113.43340000000001</v>
      </c>
      <c r="M14">
        <v>88.439599999999999</v>
      </c>
      <c r="N14">
        <v>113.553562</v>
      </c>
      <c r="O14">
        <v>118.87976500000001</v>
      </c>
      <c r="P14">
        <v>118.600388</v>
      </c>
      <c r="Q14">
        <v>2.8839000000000001</v>
      </c>
      <c r="R14">
        <v>11.535600000000001</v>
      </c>
      <c r="S14">
        <v>3.8452000000000002</v>
      </c>
      <c r="T14">
        <v>0</v>
      </c>
      <c r="U14">
        <v>402.56360100000001</v>
      </c>
      <c r="V14">
        <v>3.8452000000000002</v>
      </c>
      <c r="W14">
        <v>14.419499999999999</v>
      </c>
      <c r="X14">
        <v>46.142400000000002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8.5305759999999999</v>
      </c>
      <c r="AG14">
        <v>0</v>
      </c>
      <c r="AH14">
        <v>0</v>
      </c>
      <c r="AI14">
        <v>0</v>
      </c>
      <c r="AJ14">
        <v>0</v>
      </c>
      <c r="AK14">
        <v>52.211278999999998</v>
      </c>
      <c r="AL14">
        <v>2.2340610000000001</v>
      </c>
      <c r="AM14">
        <v>0</v>
      </c>
      <c r="AN14">
        <v>0.57008000000000003</v>
      </c>
      <c r="AO14">
        <v>0</v>
      </c>
      <c r="AP14">
        <v>3.2017060000000002</v>
      </c>
      <c r="AQ14">
        <v>0</v>
      </c>
      <c r="AR14">
        <v>4.7757379999999996</v>
      </c>
      <c r="AS14">
        <v>5.1725630000000002</v>
      </c>
      <c r="AT14">
        <v>12.677624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1464.9320430000002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337.41629999999998</v>
      </c>
      <c r="L15">
        <v>113.43340000000001</v>
      </c>
      <c r="M15">
        <v>88.439599999999999</v>
      </c>
      <c r="N15">
        <v>113.553562</v>
      </c>
      <c r="O15">
        <v>118.87976500000001</v>
      </c>
      <c r="P15">
        <v>118.600388</v>
      </c>
      <c r="Q15">
        <v>2.8839000000000001</v>
      </c>
      <c r="R15">
        <v>11.535600000000001</v>
      </c>
      <c r="S15">
        <v>3.8452000000000002</v>
      </c>
      <c r="T15">
        <v>0</v>
      </c>
      <c r="U15">
        <v>402.56360100000001</v>
      </c>
      <c r="V15">
        <v>3.8452000000000002</v>
      </c>
      <c r="W15">
        <v>14.419499999999999</v>
      </c>
      <c r="X15">
        <v>46.142400000000002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8.5305759999999999</v>
      </c>
      <c r="AG15">
        <v>0</v>
      </c>
      <c r="AH15">
        <v>0</v>
      </c>
      <c r="AI15">
        <v>0</v>
      </c>
      <c r="AJ15">
        <v>0</v>
      </c>
      <c r="AK15">
        <v>52.211278999999998</v>
      </c>
      <c r="AL15">
        <v>2.2340610000000001</v>
      </c>
      <c r="AM15">
        <v>0</v>
      </c>
      <c r="AN15">
        <v>0.57008000000000003</v>
      </c>
      <c r="AO15">
        <v>0</v>
      </c>
      <c r="AP15">
        <v>3.6942759999999999</v>
      </c>
      <c r="AQ15">
        <v>0</v>
      </c>
      <c r="AR15">
        <v>4.7757379999999996</v>
      </c>
      <c r="AS15">
        <v>5.1725630000000002</v>
      </c>
      <c r="AT15">
        <v>12.677624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1465.4246130000001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337.41629999999998</v>
      </c>
      <c r="L16">
        <v>113.43340000000001</v>
      </c>
      <c r="M16">
        <v>88.439599999999999</v>
      </c>
      <c r="N16">
        <v>113.553562</v>
      </c>
      <c r="O16">
        <v>118.87976500000001</v>
      </c>
      <c r="P16">
        <v>118.600388</v>
      </c>
      <c r="Q16">
        <v>2.8839000000000001</v>
      </c>
      <c r="R16">
        <v>11.535600000000001</v>
      </c>
      <c r="S16">
        <v>3.8452000000000002</v>
      </c>
      <c r="T16">
        <v>0</v>
      </c>
      <c r="U16">
        <v>402.56360100000001</v>
      </c>
      <c r="V16">
        <v>3.8452000000000002</v>
      </c>
      <c r="W16">
        <v>14.419499999999999</v>
      </c>
      <c r="X16">
        <v>46.142400000000002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8.5305759999999999</v>
      </c>
      <c r="AG16">
        <v>0</v>
      </c>
      <c r="AH16">
        <v>0</v>
      </c>
      <c r="AI16">
        <v>0</v>
      </c>
      <c r="AJ16">
        <v>0</v>
      </c>
      <c r="AK16">
        <v>52.211278999999998</v>
      </c>
      <c r="AL16">
        <v>2.2340610000000001</v>
      </c>
      <c r="AM16">
        <v>0</v>
      </c>
      <c r="AN16">
        <v>0.57008000000000003</v>
      </c>
      <c r="AO16">
        <v>0</v>
      </c>
      <c r="AP16">
        <v>3.6942759999999999</v>
      </c>
      <c r="AQ16">
        <v>0</v>
      </c>
      <c r="AR16">
        <v>4.7757379999999996</v>
      </c>
      <c r="AS16">
        <v>5.1725630000000002</v>
      </c>
      <c r="AT16">
        <v>12.677624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1465.4246130000001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337.41629999999998</v>
      </c>
      <c r="L17">
        <v>113.43340000000001</v>
      </c>
      <c r="M17">
        <v>88.439599999999999</v>
      </c>
      <c r="N17">
        <v>113.553562</v>
      </c>
      <c r="O17">
        <v>118.87976500000001</v>
      </c>
      <c r="P17">
        <v>118.600388</v>
      </c>
      <c r="Q17">
        <v>2.8839000000000001</v>
      </c>
      <c r="R17">
        <v>11.535600000000001</v>
      </c>
      <c r="S17">
        <v>3.8452000000000002</v>
      </c>
      <c r="T17">
        <v>0</v>
      </c>
      <c r="U17">
        <v>402.56360100000001</v>
      </c>
      <c r="V17">
        <v>3.8452000000000002</v>
      </c>
      <c r="W17">
        <v>14.419499999999999</v>
      </c>
      <c r="X17">
        <v>46.142400000000002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8.5305759999999999</v>
      </c>
      <c r="AG17">
        <v>0</v>
      </c>
      <c r="AH17">
        <v>0</v>
      </c>
      <c r="AI17">
        <v>0</v>
      </c>
      <c r="AJ17">
        <v>0</v>
      </c>
      <c r="AK17">
        <v>52.211278999999998</v>
      </c>
      <c r="AL17">
        <v>2.2340610000000001</v>
      </c>
      <c r="AM17">
        <v>0</v>
      </c>
      <c r="AN17">
        <v>0.57008000000000003</v>
      </c>
      <c r="AO17">
        <v>0</v>
      </c>
      <c r="AP17">
        <v>3.6942759999999999</v>
      </c>
      <c r="AQ17">
        <v>0</v>
      </c>
      <c r="AR17">
        <v>4.7757379999999996</v>
      </c>
      <c r="AS17">
        <v>5.1725630000000002</v>
      </c>
      <c r="AT17">
        <v>12.677624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1465.4246130000001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337.41629999999998</v>
      </c>
      <c r="L18">
        <v>113.43340000000001</v>
      </c>
      <c r="M18">
        <v>88.439599999999999</v>
      </c>
      <c r="N18">
        <v>113.553562</v>
      </c>
      <c r="O18">
        <v>118.87976500000001</v>
      </c>
      <c r="P18">
        <v>118.600388</v>
      </c>
      <c r="Q18">
        <v>2.8839000000000001</v>
      </c>
      <c r="R18">
        <v>11.535600000000001</v>
      </c>
      <c r="S18">
        <v>3.8452000000000002</v>
      </c>
      <c r="T18">
        <v>0</v>
      </c>
      <c r="U18">
        <v>402.56360100000001</v>
      </c>
      <c r="V18">
        <v>3.8452000000000002</v>
      </c>
      <c r="W18">
        <v>14.419499999999999</v>
      </c>
      <c r="X18">
        <v>46.142400000000002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8.5305759999999999</v>
      </c>
      <c r="AG18">
        <v>0</v>
      </c>
      <c r="AH18">
        <v>0</v>
      </c>
      <c r="AI18">
        <v>0</v>
      </c>
      <c r="AJ18">
        <v>0</v>
      </c>
      <c r="AK18">
        <v>52.211278999999998</v>
      </c>
      <c r="AL18">
        <v>2.2340610000000001</v>
      </c>
      <c r="AM18">
        <v>0</v>
      </c>
      <c r="AN18">
        <v>0.57008000000000003</v>
      </c>
      <c r="AO18">
        <v>0</v>
      </c>
      <c r="AP18">
        <v>3.6942759999999999</v>
      </c>
      <c r="AQ18">
        <v>0</v>
      </c>
      <c r="AR18">
        <v>4.7757379999999996</v>
      </c>
      <c r="AS18">
        <v>5.1725630000000002</v>
      </c>
      <c r="AT18">
        <v>12.677624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1465.4246130000001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337.41629999999998</v>
      </c>
      <c r="L19">
        <v>113.43340000000001</v>
      </c>
      <c r="M19">
        <v>88.439599999999999</v>
      </c>
      <c r="N19">
        <v>113.553562</v>
      </c>
      <c r="O19">
        <v>118.87976500000001</v>
      </c>
      <c r="P19">
        <v>118.600388</v>
      </c>
      <c r="Q19">
        <v>2.8839000000000001</v>
      </c>
      <c r="R19">
        <v>11.535600000000001</v>
      </c>
      <c r="S19">
        <v>3.8452000000000002</v>
      </c>
      <c r="T19">
        <v>0</v>
      </c>
      <c r="U19">
        <v>402.56360100000001</v>
      </c>
      <c r="V19">
        <v>3.8452000000000002</v>
      </c>
      <c r="W19">
        <v>24.305700999999999</v>
      </c>
      <c r="X19">
        <v>94.006296000000006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8.5305759999999999</v>
      </c>
      <c r="AG19">
        <v>0</v>
      </c>
      <c r="AH19">
        <v>0</v>
      </c>
      <c r="AI19">
        <v>0</v>
      </c>
      <c r="AJ19">
        <v>0</v>
      </c>
      <c r="AK19">
        <v>52.211278999999998</v>
      </c>
      <c r="AL19">
        <v>2.2340610000000001</v>
      </c>
      <c r="AM19">
        <v>0</v>
      </c>
      <c r="AN19">
        <v>0.57008000000000003</v>
      </c>
      <c r="AO19">
        <v>0</v>
      </c>
      <c r="AP19">
        <v>3.6942759999999999</v>
      </c>
      <c r="AQ19">
        <v>14.110923</v>
      </c>
      <c r="AR19">
        <v>4.7757379999999996</v>
      </c>
      <c r="AS19">
        <v>5.1725630000000002</v>
      </c>
      <c r="AT19">
        <v>12.677624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1537.2856330000002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337.41629999999998</v>
      </c>
      <c r="L20">
        <v>113.43340000000001</v>
      </c>
      <c r="M20">
        <v>88.439599999999999</v>
      </c>
      <c r="N20">
        <v>113.553562</v>
      </c>
      <c r="O20">
        <v>118.87976500000001</v>
      </c>
      <c r="P20">
        <v>118.600388</v>
      </c>
      <c r="Q20">
        <v>2.8839000000000001</v>
      </c>
      <c r="R20">
        <v>11.535600000000001</v>
      </c>
      <c r="S20">
        <v>3.8452000000000002</v>
      </c>
      <c r="T20">
        <v>0</v>
      </c>
      <c r="U20">
        <v>402.56360100000001</v>
      </c>
      <c r="V20">
        <v>3.8452000000000002</v>
      </c>
      <c r="W20">
        <v>24.305700999999999</v>
      </c>
      <c r="X20">
        <v>94.006296000000006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8.5305759999999999</v>
      </c>
      <c r="AG20">
        <v>0</v>
      </c>
      <c r="AH20">
        <v>0</v>
      </c>
      <c r="AI20">
        <v>0</v>
      </c>
      <c r="AJ20">
        <v>0</v>
      </c>
      <c r="AK20">
        <v>52.211278999999998</v>
      </c>
      <c r="AL20">
        <v>2.2340610000000001</v>
      </c>
      <c r="AM20">
        <v>0</v>
      </c>
      <c r="AN20">
        <v>0.57008000000000003</v>
      </c>
      <c r="AO20">
        <v>0</v>
      </c>
      <c r="AP20">
        <v>3.6942759999999999</v>
      </c>
      <c r="AQ20">
        <v>29.917579</v>
      </c>
      <c r="AR20">
        <v>4.7757379999999996</v>
      </c>
      <c r="AS20">
        <v>5.1725630000000002</v>
      </c>
      <c r="AT20">
        <v>12.677624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1553.0922890000002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337.41629999999998</v>
      </c>
      <c r="L21">
        <v>113.43340000000001</v>
      </c>
      <c r="M21">
        <v>88.439599999999999</v>
      </c>
      <c r="N21">
        <v>113.553562</v>
      </c>
      <c r="O21">
        <v>118.87976500000001</v>
      </c>
      <c r="P21">
        <v>118.600388</v>
      </c>
      <c r="Q21">
        <v>2.8839000000000001</v>
      </c>
      <c r="R21">
        <v>11.535600000000001</v>
      </c>
      <c r="S21">
        <v>3.8452000000000002</v>
      </c>
      <c r="T21">
        <v>0</v>
      </c>
      <c r="U21">
        <v>402.56360100000001</v>
      </c>
      <c r="V21">
        <v>3.8452000000000002</v>
      </c>
      <c r="W21">
        <v>24.305700999999999</v>
      </c>
      <c r="X21">
        <v>94.006296000000006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15.84112</v>
      </c>
      <c r="AF21">
        <v>8.5305759999999999</v>
      </c>
      <c r="AG21">
        <v>0</v>
      </c>
      <c r="AH21">
        <v>0</v>
      </c>
      <c r="AI21">
        <v>0</v>
      </c>
      <c r="AJ21">
        <v>0</v>
      </c>
      <c r="AK21">
        <v>52.211278999999998</v>
      </c>
      <c r="AL21">
        <v>2.2340610000000001</v>
      </c>
      <c r="AM21">
        <v>0</v>
      </c>
      <c r="AN21">
        <v>0.57008000000000003</v>
      </c>
      <c r="AO21">
        <v>0</v>
      </c>
      <c r="AP21">
        <v>3.6942759999999999</v>
      </c>
      <c r="AQ21">
        <v>29.917579</v>
      </c>
      <c r="AR21">
        <v>4.245101</v>
      </c>
      <c r="AS21">
        <v>5.1725630000000002</v>
      </c>
      <c r="AT21">
        <v>12.677624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1568.4027720000001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337.41629999999998</v>
      </c>
      <c r="L22">
        <v>113.43340000000001</v>
      </c>
      <c r="M22">
        <v>88.439599999999999</v>
      </c>
      <c r="N22">
        <v>113.553562</v>
      </c>
      <c r="O22">
        <v>118.87976500000001</v>
      </c>
      <c r="P22">
        <v>118.600388</v>
      </c>
      <c r="Q22">
        <v>2.8839000000000001</v>
      </c>
      <c r="R22">
        <v>11.535600000000001</v>
      </c>
      <c r="S22">
        <v>3.8452000000000002</v>
      </c>
      <c r="T22">
        <v>0</v>
      </c>
      <c r="U22">
        <v>402.56360100000001</v>
      </c>
      <c r="V22">
        <v>3.8452000000000002</v>
      </c>
      <c r="W22">
        <v>24.305700999999999</v>
      </c>
      <c r="X22">
        <v>94.006296000000006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15.84112</v>
      </c>
      <c r="AF22">
        <v>8.5305759999999999</v>
      </c>
      <c r="AG22">
        <v>0</v>
      </c>
      <c r="AH22">
        <v>0</v>
      </c>
      <c r="AI22">
        <v>0</v>
      </c>
      <c r="AJ22">
        <v>0</v>
      </c>
      <c r="AK22">
        <v>52.211278999999998</v>
      </c>
      <c r="AL22">
        <v>2.2340610000000001</v>
      </c>
      <c r="AM22">
        <v>0</v>
      </c>
      <c r="AN22">
        <v>0.57008000000000003</v>
      </c>
      <c r="AO22">
        <v>0</v>
      </c>
      <c r="AP22">
        <v>3.6942759999999999</v>
      </c>
      <c r="AQ22">
        <v>29.917579</v>
      </c>
      <c r="AR22">
        <v>4.245101</v>
      </c>
      <c r="AS22">
        <v>5.1725630000000002</v>
      </c>
      <c r="AT22">
        <v>12.677624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1568.4027720000001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337.41629999999998</v>
      </c>
      <c r="L23">
        <v>113.43340000000001</v>
      </c>
      <c r="M23">
        <v>88.439599999999999</v>
      </c>
      <c r="N23">
        <v>113.553562</v>
      </c>
      <c r="O23">
        <v>118.87976500000001</v>
      </c>
      <c r="P23">
        <v>118.600388</v>
      </c>
      <c r="Q23">
        <v>2.8839000000000001</v>
      </c>
      <c r="R23">
        <v>19.388404000000001</v>
      </c>
      <c r="S23">
        <v>3.8452000000000002</v>
      </c>
      <c r="T23">
        <v>0</v>
      </c>
      <c r="U23">
        <v>402.56360100000001</v>
      </c>
      <c r="V23">
        <v>8.6200729999999997</v>
      </c>
      <c r="W23">
        <v>29.762616999999999</v>
      </c>
      <c r="X23">
        <v>113.735198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15.84112</v>
      </c>
      <c r="AF23">
        <v>8.5305759999999999</v>
      </c>
      <c r="AG23">
        <v>0</v>
      </c>
      <c r="AH23">
        <v>0</v>
      </c>
      <c r="AI23">
        <v>0</v>
      </c>
      <c r="AJ23">
        <v>0</v>
      </c>
      <c r="AK23">
        <v>52.211278999999998</v>
      </c>
      <c r="AL23">
        <v>2.2340610000000001</v>
      </c>
      <c r="AM23">
        <v>0</v>
      </c>
      <c r="AN23">
        <v>0.57008000000000003</v>
      </c>
      <c r="AO23">
        <v>0</v>
      </c>
      <c r="AP23">
        <v>3.6942759999999999</v>
      </c>
      <c r="AQ23">
        <v>29.917579</v>
      </c>
      <c r="AR23">
        <v>4.245101</v>
      </c>
      <c r="AS23">
        <v>5.1725630000000002</v>
      </c>
      <c r="AT23">
        <v>12.677624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1606.2162670000005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390.28513199999998</v>
      </c>
      <c r="L24">
        <v>113.43340000000001</v>
      </c>
      <c r="M24">
        <v>88.439599999999999</v>
      </c>
      <c r="N24">
        <v>113.553562</v>
      </c>
      <c r="O24">
        <v>118.87976500000001</v>
      </c>
      <c r="P24">
        <v>118.600388</v>
      </c>
      <c r="Q24">
        <v>2.8839000000000001</v>
      </c>
      <c r="R24">
        <v>23.664995000000001</v>
      </c>
      <c r="S24">
        <v>3.8452000000000002</v>
      </c>
      <c r="T24">
        <v>0</v>
      </c>
      <c r="U24">
        <v>402.56360100000001</v>
      </c>
      <c r="V24">
        <v>8.6200729999999997</v>
      </c>
      <c r="W24">
        <v>29.762616999999999</v>
      </c>
      <c r="X24">
        <v>122.845296</v>
      </c>
      <c r="Y24">
        <v>0</v>
      </c>
      <c r="Z24">
        <v>0</v>
      </c>
      <c r="AA24">
        <v>0</v>
      </c>
      <c r="AB24">
        <v>0</v>
      </c>
      <c r="AC24">
        <v>9.3033079999999995</v>
      </c>
      <c r="AD24">
        <v>0</v>
      </c>
      <c r="AE24">
        <v>15.84112</v>
      </c>
      <c r="AF24">
        <v>8.5305759999999999</v>
      </c>
      <c r="AG24">
        <v>0</v>
      </c>
      <c r="AH24">
        <v>0</v>
      </c>
      <c r="AI24">
        <v>0</v>
      </c>
      <c r="AJ24">
        <v>0</v>
      </c>
      <c r="AK24">
        <v>52.211278999999998</v>
      </c>
      <c r="AL24">
        <v>2.2340610000000001</v>
      </c>
      <c r="AM24">
        <v>0</v>
      </c>
      <c r="AN24">
        <v>0.57008000000000003</v>
      </c>
      <c r="AO24">
        <v>0</v>
      </c>
      <c r="AP24">
        <v>3.6942759999999999</v>
      </c>
      <c r="AQ24">
        <v>29.917579</v>
      </c>
      <c r="AR24">
        <v>4.245101</v>
      </c>
      <c r="AS24">
        <v>5.1725630000000002</v>
      </c>
      <c r="AT24">
        <v>12.677624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1681.7750960000003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443.15929999999997</v>
      </c>
      <c r="L25">
        <v>113.43340000000001</v>
      </c>
      <c r="M25">
        <v>88.439599999999999</v>
      </c>
      <c r="N25">
        <v>113.553562</v>
      </c>
      <c r="O25">
        <v>118.87976500000001</v>
      </c>
      <c r="P25">
        <v>118.600388</v>
      </c>
      <c r="Q25">
        <v>2.8839000000000001</v>
      </c>
      <c r="R25">
        <v>23.664995000000001</v>
      </c>
      <c r="S25">
        <v>3.8452000000000002</v>
      </c>
      <c r="T25">
        <v>0</v>
      </c>
      <c r="U25">
        <v>402.56360100000001</v>
      </c>
      <c r="V25">
        <v>8.6200729999999997</v>
      </c>
      <c r="W25">
        <v>29.762616999999999</v>
      </c>
      <c r="X25">
        <v>122.845296</v>
      </c>
      <c r="Y25">
        <v>0</v>
      </c>
      <c r="Z25">
        <v>0</v>
      </c>
      <c r="AA25">
        <v>0</v>
      </c>
      <c r="AB25">
        <v>12.660359</v>
      </c>
      <c r="AC25">
        <v>9.3033079999999995</v>
      </c>
      <c r="AD25">
        <v>0</v>
      </c>
      <c r="AE25">
        <v>15.84112</v>
      </c>
      <c r="AF25">
        <v>8.5305759999999999</v>
      </c>
      <c r="AG25">
        <v>0</v>
      </c>
      <c r="AH25">
        <v>18.207021999999998</v>
      </c>
      <c r="AI25">
        <v>0</v>
      </c>
      <c r="AJ25">
        <v>0</v>
      </c>
      <c r="AK25">
        <v>52.211278999999998</v>
      </c>
      <c r="AL25">
        <v>2.2340610000000001</v>
      </c>
      <c r="AM25">
        <v>0</v>
      </c>
      <c r="AN25">
        <v>0.57008000000000003</v>
      </c>
      <c r="AO25">
        <v>0</v>
      </c>
      <c r="AP25">
        <v>3.6942759999999999</v>
      </c>
      <c r="AQ25">
        <v>29.917579</v>
      </c>
      <c r="AR25">
        <v>4.245101</v>
      </c>
      <c r="AS25">
        <v>5.1725630000000002</v>
      </c>
      <c r="AT25">
        <v>12.677624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1765.5166450000004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470.07569999999998</v>
      </c>
      <c r="L26">
        <v>113.43340000000001</v>
      </c>
      <c r="M26">
        <v>88.439599999999999</v>
      </c>
      <c r="N26">
        <v>113.553562</v>
      </c>
      <c r="O26">
        <v>118.87976500000001</v>
      </c>
      <c r="P26">
        <v>118.600388</v>
      </c>
      <c r="Q26">
        <v>2.8839000000000001</v>
      </c>
      <c r="R26">
        <v>23.664995000000001</v>
      </c>
      <c r="S26">
        <v>3.8452000000000002</v>
      </c>
      <c r="T26">
        <v>0</v>
      </c>
      <c r="U26">
        <v>402.56360100000001</v>
      </c>
      <c r="V26">
        <v>8.6200729999999997</v>
      </c>
      <c r="W26">
        <v>29.762616999999999</v>
      </c>
      <c r="X26">
        <v>122.845296</v>
      </c>
      <c r="Y26">
        <v>0</v>
      </c>
      <c r="Z26">
        <v>0</v>
      </c>
      <c r="AA26">
        <v>0</v>
      </c>
      <c r="AB26">
        <v>12.660359</v>
      </c>
      <c r="AC26">
        <v>9.3033079999999995</v>
      </c>
      <c r="AD26">
        <v>6.1589049999999999</v>
      </c>
      <c r="AE26">
        <v>31.682241000000001</v>
      </c>
      <c r="AF26">
        <v>8.5305759999999999</v>
      </c>
      <c r="AG26">
        <v>0</v>
      </c>
      <c r="AH26">
        <v>36.414043999999997</v>
      </c>
      <c r="AI26">
        <v>3.6712050000000001</v>
      </c>
      <c r="AJ26">
        <v>0</v>
      </c>
      <c r="AK26">
        <v>52.211278999999998</v>
      </c>
      <c r="AL26">
        <v>2.2340610000000001</v>
      </c>
      <c r="AM26">
        <v>0</v>
      </c>
      <c r="AN26">
        <v>0.57008000000000003</v>
      </c>
      <c r="AO26">
        <v>0</v>
      </c>
      <c r="AP26">
        <v>3.6942759999999999</v>
      </c>
      <c r="AQ26">
        <v>44.876367999999999</v>
      </c>
      <c r="AR26">
        <v>4.245101</v>
      </c>
      <c r="AS26">
        <v>5.1725630000000002</v>
      </c>
      <c r="AT26">
        <v>12.677624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1851.2700870000006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481.61130000000003</v>
      </c>
      <c r="L27">
        <v>113.43340000000001</v>
      </c>
      <c r="M27">
        <v>88.439599999999999</v>
      </c>
      <c r="N27">
        <v>113.553562</v>
      </c>
      <c r="O27">
        <v>118.87976500000001</v>
      </c>
      <c r="P27">
        <v>118.600388</v>
      </c>
      <c r="Q27">
        <v>2.8839000000000001</v>
      </c>
      <c r="R27">
        <v>23.664995000000001</v>
      </c>
      <c r="S27">
        <v>3.8452000000000002</v>
      </c>
      <c r="T27">
        <v>0</v>
      </c>
      <c r="U27">
        <v>402.56360100000001</v>
      </c>
      <c r="V27">
        <v>8.6200729999999997</v>
      </c>
      <c r="W27">
        <v>33.452576999999998</v>
      </c>
      <c r="X27">
        <v>129.07567399999999</v>
      </c>
      <c r="Y27">
        <v>0</v>
      </c>
      <c r="Z27">
        <v>2.1148600000000002</v>
      </c>
      <c r="AA27">
        <v>6.7588999999999997</v>
      </c>
      <c r="AB27">
        <v>25.320719</v>
      </c>
      <c r="AC27">
        <v>18.606615000000001</v>
      </c>
      <c r="AD27">
        <v>16.127441999999999</v>
      </c>
      <c r="AE27">
        <v>47.523361000000001</v>
      </c>
      <c r="AF27">
        <v>8.5305759999999999</v>
      </c>
      <c r="AG27">
        <v>0</v>
      </c>
      <c r="AH27">
        <v>59.172821999999996</v>
      </c>
      <c r="AI27">
        <v>15.717651</v>
      </c>
      <c r="AJ27">
        <v>0</v>
      </c>
      <c r="AK27">
        <v>52.211278999999998</v>
      </c>
      <c r="AL27">
        <v>2.2340610000000001</v>
      </c>
      <c r="AM27">
        <v>3.844239</v>
      </c>
      <c r="AN27">
        <v>0.57008000000000003</v>
      </c>
      <c r="AO27">
        <v>0</v>
      </c>
      <c r="AP27">
        <v>3.6942759999999999</v>
      </c>
      <c r="AQ27">
        <v>44.876367999999999</v>
      </c>
      <c r="AR27">
        <v>4.245101</v>
      </c>
      <c r="AS27">
        <v>5.1725630000000002</v>
      </c>
      <c r="AT27">
        <v>12.677624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1968.0225720000003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513.85061099999996</v>
      </c>
      <c r="L28">
        <v>113.43340000000001</v>
      </c>
      <c r="M28">
        <v>88.439599999999999</v>
      </c>
      <c r="N28">
        <v>113.553562</v>
      </c>
      <c r="O28">
        <v>118.87976500000001</v>
      </c>
      <c r="P28">
        <v>118.600388</v>
      </c>
      <c r="Q28">
        <v>2.8839000000000001</v>
      </c>
      <c r="R28">
        <v>23.664995000000001</v>
      </c>
      <c r="S28">
        <v>3.8452000000000002</v>
      </c>
      <c r="T28">
        <v>0</v>
      </c>
      <c r="U28">
        <v>402.56360100000001</v>
      </c>
      <c r="V28">
        <v>8.6200729999999997</v>
      </c>
      <c r="W28">
        <v>33.452576999999998</v>
      </c>
      <c r="X28">
        <v>129.07567399999999</v>
      </c>
      <c r="Y28">
        <v>0</v>
      </c>
      <c r="Z28">
        <v>12.53689</v>
      </c>
      <c r="AA28">
        <v>26.579944999999999</v>
      </c>
      <c r="AB28">
        <v>25.320719</v>
      </c>
      <c r="AC28">
        <v>19.585910999999999</v>
      </c>
      <c r="AD28">
        <v>26.347414000000001</v>
      </c>
      <c r="AE28">
        <v>47.523361000000001</v>
      </c>
      <c r="AF28">
        <v>25.591729000000001</v>
      </c>
      <c r="AG28">
        <v>0</v>
      </c>
      <c r="AH28">
        <v>81.931599000000006</v>
      </c>
      <c r="AI28">
        <v>15.717651</v>
      </c>
      <c r="AJ28">
        <v>0</v>
      </c>
      <c r="AK28">
        <v>52.211278999999998</v>
      </c>
      <c r="AL28">
        <v>2.2340610000000001</v>
      </c>
      <c r="AM28">
        <v>10.128288</v>
      </c>
      <c r="AN28">
        <v>0.57008000000000003</v>
      </c>
      <c r="AO28">
        <v>0</v>
      </c>
      <c r="AP28">
        <v>3.6942759999999999</v>
      </c>
      <c r="AQ28">
        <v>44.876367999999999</v>
      </c>
      <c r="AR28">
        <v>4.245101</v>
      </c>
      <c r="AS28">
        <v>5.1725630000000002</v>
      </c>
      <c r="AT28">
        <v>12.677624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2087.8082050000003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567.75819999999999</v>
      </c>
      <c r="L29">
        <v>155.73060000000001</v>
      </c>
      <c r="M29">
        <v>88.439599999999999</v>
      </c>
      <c r="N29">
        <v>113.553562</v>
      </c>
      <c r="O29">
        <v>118.87976500000001</v>
      </c>
      <c r="P29">
        <v>118.600388</v>
      </c>
      <c r="Q29">
        <v>2.8839000000000001</v>
      </c>
      <c r="R29">
        <v>23.664995000000001</v>
      </c>
      <c r="S29">
        <v>3.8452000000000002</v>
      </c>
      <c r="T29">
        <v>0</v>
      </c>
      <c r="U29">
        <v>402.56360100000001</v>
      </c>
      <c r="V29">
        <v>13.004255000000001</v>
      </c>
      <c r="W29">
        <v>33.452576999999998</v>
      </c>
      <c r="X29">
        <v>129.07567399999999</v>
      </c>
      <c r="Y29">
        <v>0</v>
      </c>
      <c r="Z29">
        <v>12.53689</v>
      </c>
      <c r="AA29">
        <v>26.579944999999999</v>
      </c>
      <c r="AB29">
        <v>25.320719</v>
      </c>
      <c r="AC29">
        <v>19.585910999999999</v>
      </c>
      <c r="AD29">
        <v>26.347414000000001</v>
      </c>
      <c r="AE29">
        <v>47.523361000000001</v>
      </c>
      <c r="AF29">
        <v>25.591729000000001</v>
      </c>
      <c r="AG29">
        <v>0</v>
      </c>
      <c r="AH29">
        <v>109.242132</v>
      </c>
      <c r="AI29">
        <v>15.717651</v>
      </c>
      <c r="AJ29">
        <v>0</v>
      </c>
      <c r="AK29">
        <v>52.211278999999998</v>
      </c>
      <c r="AL29">
        <v>2.2340610000000001</v>
      </c>
      <c r="AM29">
        <v>10.128288</v>
      </c>
      <c r="AN29">
        <v>0.57008000000000003</v>
      </c>
      <c r="AO29">
        <v>0</v>
      </c>
      <c r="AP29">
        <v>3.6942759999999999</v>
      </c>
      <c r="AQ29">
        <v>44.876367999999999</v>
      </c>
      <c r="AR29">
        <v>4.245101</v>
      </c>
      <c r="AS29">
        <v>5.1725630000000002</v>
      </c>
      <c r="AT29">
        <v>12.677624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2215.7077090000007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567.75819999999999</v>
      </c>
      <c r="L30">
        <v>198.02780000000001</v>
      </c>
      <c r="M30">
        <v>88.439599999999999</v>
      </c>
      <c r="N30">
        <v>113.553562</v>
      </c>
      <c r="O30">
        <v>118.87976500000001</v>
      </c>
      <c r="P30">
        <v>118.600388</v>
      </c>
      <c r="Q30">
        <v>2.8839000000000001</v>
      </c>
      <c r="R30">
        <v>29.641690000000001</v>
      </c>
      <c r="S30">
        <v>3.8452000000000002</v>
      </c>
      <c r="T30">
        <v>0</v>
      </c>
      <c r="U30">
        <v>402.56360100000001</v>
      </c>
      <c r="V30">
        <v>17.438078000000001</v>
      </c>
      <c r="W30">
        <v>33.452576999999998</v>
      </c>
      <c r="X30">
        <v>129.07567399999999</v>
      </c>
      <c r="Y30">
        <v>0</v>
      </c>
      <c r="Z30">
        <v>12.53689</v>
      </c>
      <c r="AA30">
        <v>26.579944999999999</v>
      </c>
      <c r="AB30">
        <v>25.320719</v>
      </c>
      <c r="AC30">
        <v>19.585910999999999</v>
      </c>
      <c r="AD30">
        <v>26.347414000000001</v>
      </c>
      <c r="AE30">
        <v>47.523361000000001</v>
      </c>
      <c r="AF30">
        <v>25.591729000000001</v>
      </c>
      <c r="AG30">
        <v>0</v>
      </c>
      <c r="AH30">
        <v>132.00091</v>
      </c>
      <c r="AI30">
        <v>15.717651</v>
      </c>
      <c r="AJ30">
        <v>0</v>
      </c>
      <c r="AK30">
        <v>52.211278999999998</v>
      </c>
      <c r="AL30">
        <v>2.2340610000000001</v>
      </c>
      <c r="AM30">
        <v>10.128288</v>
      </c>
      <c r="AN30">
        <v>0.57008000000000003</v>
      </c>
      <c r="AO30">
        <v>0</v>
      </c>
      <c r="AP30">
        <v>3.6942759999999999</v>
      </c>
      <c r="AQ30">
        <v>44.876367999999999</v>
      </c>
      <c r="AR30">
        <v>4.245101</v>
      </c>
      <c r="AS30">
        <v>5.1725630000000002</v>
      </c>
      <c r="AT30">
        <v>12.677624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2291.1742050000003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586.98419999999999</v>
      </c>
      <c r="L31">
        <v>208.60210000000001</v>
      </c>
      <c r="M31">
        <v>88.439599999999999</v>
      </c>
      <c r="N31">
        <v>113.553562</v>
      </c>
      <c r="O31">
        <v>118.87976500000001</v>
      </c>
      <c r="P31">
        <v>118.600388</v>
      </c>
      <c r="Q31">
        <v>3.6251579999999999</v>
      </c>
      <c r="R31">
        <v>40.749603</v>
      </c>
      <c r="S31">
        <v>7.1973669999999998</v>
      </c>
      <c r="T31">
        <v>0</v>
      </c>
      <c r="U31">
        <v>402.56360100000001</v>
      </c>
      <c r="V31">
        <v>17.438078000000001</v>
      </c>
      <c r="W31">
        <v>33.452576999999998</v>
      </c>
      <c r="X31">
        <v>129.07567399999999</v>
      </c>
      <c r="Y31">
        <v>0</v>
      </c>
      <c r="Z31">
        <v>12.53689</v>
      </c>
      <c r="AA31">
        <v>26.579944999999999</v>
      </c>
      <c r="AB31">
        <v>25.320719</v>
      </c>
      <c r="AC31">
        <v>19.585910999999999</v>
      </c>
      <c r="AD31">
        <v>26.347414000000001</v>
      </c>
      <c r="AE31">
        <v>47.523361000000001</v>
      </c>
      <c r="AF31">
        <v>25.591729000000001</v>
      </c>
      <c r="AG31">
        <v>0</v>
      </c>
      <c r="AH31">
        <v>134.91403299999999</v>
      </c>
      <c r="AI31">
        <v>15.717651</v>
      </c>
      <c r="AJ31">
        <v>0</v>
      </c>
      <c r="AK31">
        <v>52.211278999999998</v>
      </c>
      <c r="AL31">
        <v>2.2340610000000001</v>
      </c>
      <c r="AM31">
        <v>10.128288</v>
      </c>
      <c r="AN31">
        <v>0.57008000000000003</v>
      </c>
      <c r="AO31">
        <v>0</v>
      </c>
      <c r="AP31">
        <v>3.6942759999999999</v>
      </c>
      <c r="AQ31">
        <v>44.876367999999999</v>
      </c>
      <c r="AR31">
        <v>5.3063760000000002</v>
      </c>
      <c r="AS31">
        <v>5.1725630000000002</v>
      </c>
      <c r="AT31">
        <v>12.677624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2340.1502410000003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586.98419999999999</v>
      </c>
      <c r="L32">
        <v>208.60210000000001</v>
      </c>
      <c r="M32">
        <v>88.439599999999999</v>
      </c>
      <c r="N32">
        <v>113.553562</v>
      </c>
      <c r="O32">
        <v>118.87976500000001</v>
      </c>
      <c r="P32">
        <v>118.600388</v>
      </c>
      <c r="Q32">
        <v>3.6251579999999999</v>
      </c>
      <c r="R32">
        <v>40.749603</v>
      </c>
      <c r="S32">
        <v>14.226855</v>
      </c>
      <c r="T32">
        <v>0</v>
      </c>
      <c r="U32">
        <v>402.56360100000001</v>
      </c>
      <c r="V32">
        <v>17.438078000000001</v>
      </c>
      <c r="W32">
        <v>33.452576999999998</v>
      </c>
      <c r="X32">
        <v>129.07567399999999</v>
      </c>
      <c r="Y32">
        <v>0</v>
      </c>
      <c r="Z32">
        <v>12.53689</v>
      </c>
      <c r="AA32">
        <v>26.579944999999999</v>
      </c>
      <c r="AB32">
        <v>25.320719</v>
      </c>
      <c r="AC32">
        <v>19.585910999999999</v>
      </c>
      <c r="AD32">
        <v>26.347414000000001</v>
      </c>
      <c r="AE32">
        <v>47.523361000000001</v>
      </c>
      <c r="AF32">
        <v>25.591729000000001</v>
      </c>
      <c r="AG32">
        <v>0</v>
      </c>
      <c r="AH32">
        <v>134.91403299999999</v>
      </c>
      <c r="AI32">
        <v>15.717651</v>
      </c>
      <c r="AJ32">
        <v>0</v>
      </c>
      <c r="AK32">
        <v>52.211278999999998</v>
      </c>
      <c r="AL32">
        <v>2.2340610000000001</v>
      </c>
      <c r="AM32">
        <v>10.128288</v>
      </c>
      <c r="AN32">
        <v>0.57008000000000003</v>
      </c>
      <c r="AO32">
        <v>0</v>
      </c>
      <c r="AP32">
        <v>3.6942759999999999</v>
      </c>
      <c r="AQ32">
        <v>44.876367999999999</v>
      </c>
      <c r="AR32">
        <v>38.205907000000003</v>
      </c>
      <c r="AS32">
        <v>5.1725630000000002</v>
      </c>
      <c r="AT32">
        <v>12.677624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2380.0792600000004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639.22677099999999</v>
      </c>
      <c r="L33">
        <v>208.60210000000001</v>
      </c>
      <c r="M33">
        <v>88.439599999999999</v>
      </c>
      <c r="N33">
        <v>113.553562</v>
      </c>
      <c r="O33">
        <v>118.87976500000001</v>
      </c>
      <c r="P33">
        <v>118.600388</v>
      </c>
      <c r="Q33">
        <v>5.8815220000000004</v>
      </c>
      <c r="R33">
        <v>40.749603</v>
      </c>
      <c r="S33">
        <v>14.226855</v>
      </c>
      <c r="T33">
        <v>0</v>
      </c>
      <c r="U33">
        <v>402.56360100000001</v>
      </c>
      <c r="V33">
        <v>17.438078000000001</v>
      </c>
      <c r="W33">
        <v>33.452576999999998</v>
      </c>
      <c r="X33">
        <v>129.07567399999999</v>
      </c>
      <c r="Y33">
        <v>0</v>
      </c>
      <c r="Z33">
        <v>12.53689</v>
      </c>
      <c r="AA33">
        <v>26.579944999999999</v>
      </c>
      <c r="AB33">
        <v>25.320719</v>
      </c>
      <c r="AC33">
        <v>19.585910999999999</v>
      </c>
      <c r="AD33">
        <v>26.347414000000001</v>
      </c>
      <c r="AE33">
        <v>47.523361000000001</v>
      </c>
      <c r="AF33">
        <v>25.591729000000001</v>
      </c>
      <c r="AG33">
        <v>0</v>
      </c>
      <c r="AH33">
        <v>113.793888</v>
      </c>
      <c r="AI33">
        <v>3.6712050000000001</v>
      </c>
      <c r="AJ33">
        <v>0</v>
      </c>
      <c r="AK33">
        <v>52.211278999999998</v>
      </c>
      <c r="AL33">
        <v>2.2340610000000001</v>
      </c>
      <c r="AM33">
        <v>10.128288</v>
      </c>
      <c r="AN33">
        <v>0.57008000000000003</v>
      </c>
      <c r="AO33">
        <v>0</v>
      </c>
      <c r="AP33">
        <v>2.4628510000000001</v>
      </c>
      <c r="AQ33">
        <v>44.876367999999999</v>
      </c>
      <c r="AR33">
        <v>38.205907000000003</v>
      </c>
      <c r="AS33">
        <v>5.1725630000000002</v>
      </c>
      <c r="AT33">
        <v>12.677624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2400.180179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656.40364</v>
      </c>
      <c r="L34">
        <v>208.60210000000001</v>
      </c>
      <c r="M34">
        <v>88.439599999999999</v>
      </c>
      <c r="N34">
        <v>113.553562</v>
      </c>
      <c r="O34">
        <v>118.87976500000001</v>
      </c>
      <c r="P34">
        <v>118.600388</v>
      </c>
      <c r="Q34">
        <v>5.8815220000000004</v>
      </c>
      <c r="R34">
        <v>40.749603</v>
      </c>
      <c r="S34">
        <v>14.226855</v>
      </c>
      <c r="T34">
        <v>0</v>
      </c>
      <c r="U34">
        <v>402.56360100000001</v>
      </c>
      <c r="V34">
        <v>17.438078000000001</v>
      </c>
      <c r="W34">
        <v>33.452576999999998</v>
      </c>
      <c r="X34">
        <v>129.07567399999999</v>
      </c>
      <c r="Y34">
        <v>0</v>
      </c>
      <c r="Z34">
        <v>6.2684449999999998</v>
      </c>
      <c r="AA34">
        <v>13.505649999999999</v>
      </c>
      <c r="AB34">
        <v>25.320719</v>
      </c>
      <c r="AC34">
        <v>18.606615000000001</v>
      </c>
      <c r="AD34">
        <v>17.564943</v>
      </c>
      <c r="AE34">
        <v>47.523361000000001</v>
      </c>
      <c r="AF34">
        <v>17.061152</v>
      </c>
      <c r="AG34">
        <v>0</v>
      </c>
      <c r="AH34">
        <v>84.025407000000001</v>
      </c>
      <c r="AI34">
        <v>0</v>
      </c>
      <c r="AJ34">
        <v>0</v>
      </c>
      <c r="AK34">
        <v>52.211278999999998</v>
      </c>
      <c r="AL34">
        <v>2.2340610000000001</v>
      </c>
      <c r="AM34">
        <v>4.7412280000000004</v>
      </c>
      <c r="AN34">
        <v>0.57008000000000003</v>
      </c>
      <c r="AO34">
        <v>0</v>
      </c>
      <c r="AP34">
        <v>2.4628510000000001</v>
      </c>
      <c r="AQ34">
        <v>44.876367999999999</v>
      </c>
      <c r="AR34">
        <v>7.4289259999999997</v>
      </c>
      <c r="AS34">
        <v>5.1725630000000002</v>
      </c>
      <c r="AT34">
        <v>12.677624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2310.1182370000001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656.40364</v>
      </c>
      <c r="L35">
        <v>208.60210000000001</v>
      </c>
      <c r="M35">
        <v>88.439599999999999</v>
      </c>
      <c r="N35">
        <v>113.553562</v>
      </c>
      <c r="O35">
        <v>118.87976500000001</v>
      </c>
      <c r="P35">
        <v>118.600388</v>
      </c>
      <c r="Q35">
        <v>5.8815220000000004</v>
      </c>
      <c r="R35">
        <v>40.749603</v>
      </c>
      <c r="S35">
        <v>14.226855</v>
      </c>
      <c r="T35">
        <v>0</v>
      </c>
      <c r="U35">
        <v>402.56360100000001</v>
      </c>
      <c r="V35">
        <v>17.438078000000001</v>
      </c>
      <c r="W35">
        <v>33.452576999999998</v>
      </c>
      <c r="X35">
        <v>129.07567399999999</v>
      </c>
      <c r="Y35">
        <v>0</v>
      </c>
      <c r="Z35">
        <v>0</v>
      </c>
      <c r="AA35">
        <v>8.3536970000000004</v>
      </c>
      <c r="AB35">
        <v>25.320719</v>
      </c>
      <c r="AC35">
        <v>18.606615000000001</v>
      </c>
      <c r="AD35">
        <v>7.6192640000000003</v>
      </c>
      <c r="AE35">
        <v>47.523361000000001</v>
      </c>
      <c r="AF35">
        <v>17.061152</v>
      </c>
      <c r="AG35">
        <v>0</v>
      </c>
      <c r="AH35">
        <v>72.828087999999994</v>
      </c>
      <c r="AI35">
        <v>0</v>
      </c>
      <c r="AJ35">
        <v>0</v>
      </c>
      <c r="AK35">
        <v>52.211278999999998</v>
      </c>
      <c r="AL35">
        <v>2.2340610000000001</v>
      </c>
      <c r="AM35">
        <v>0</v>
      </c>
      <c r="AN35">
        <v>0.57008000000000003</v>
      </c>
      <c r="AO35">
        <v>0</v>
      </c>
      <c r="AP35">
        <v>2.4628510000000001</v>
      </c>
      <c r="AQ35">
        <v>44.876367999999999</v>
      </c>
      <c r="AR35">
        <v>6.3676510000000004</v>
      </c>
      <c r="AS35">
        <v>5.1725630000000002</v>
      </c>
      <c r="AT35">
        <v>12.677624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2271.7523380000002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656.69203000000005</v>
      </c>
      <c r="L36">
        <v>208.60210000000001</v>
      </c>
      <c r="M36">
        <v>88.439599999999999</v>
      </c>
      <c r="N36">
        <v>113.553562</v>
      </c>
      <c r="O36">
        <v>118.87976500000001</v>
      </c>
      <c r="P36">
        <v>118.600388</v>
      </c>
      <c r="Q36">
        <v>5.8815220000000004</v>
      </c>
      <c r="R36">
        <v>40.749603</v>
      </c>
      <c r="S36">
        <v>14.226855</v>
      </c>
      <c r="T36">
        <v>0</v>
      </c>
      <c r="U36">
        <v>402.56360100000001</v>
      </c>
      <c r="V36">
        <v>17.438078000000001</v>
      </c>
      <c r="W36">
        <v>33.452576999999998</v>
      </c>
      <c r="X36">
        <v>129.07567399999999</v>
      </c>
      <c r="Y36">
        <v>0</v>
      </c>
      <c r="Z36">
        <v>0</v>
      </c>
      <c r="AA36">
        <v>0</v>
      </c>
      <c r="AB36">
        <v>25.320719</v>
      </c>
      <c r="AC36">
        <v>9.3033079999999995</v>
      </c>
      <c r="AD36">
        <v>0</v>
      </c>
      <c r="AE36">
        <v>47.523361000000001</v>
      </c>
      <c r="AF36">
        <v>17.061152</v>
      </c>
      <c r="AG36">
        <v>0</v>
      </c>
      <c r="AH36">
        <v>36.414043999999997</v>
      </c>
      <c r="AI36">
        <v>0</v>
      </c>
      <c r="AJ36">
        <v>0</v>
      </c>
      <c r="AK36">
        <v>52.211278999999998</v>
      </c>
      <c r="AL36">
        <v>2.2340610000000001</v>
      </c>
      <c r="AM36">
        <v>0</v>
      </c>
      <c r="AN36">
        <v>0.57008000000000003</v>
      </c>
      <c r="AO36">
        <v>0</v>
      </c>
      <c r="AP36">
        <v>2.4628510000000001</v>
      </c>
      <c r="AQ36">
        <v>44.876367999999999</v>
      </c>
      <c r="AR36">
        <v>6.3676510000000004</v>
      </c>
      <c r="AS36">
        <v>5.1725630000000002</v>
      </c>
      <c r="AT36">
        <v>12.677624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2210.3504159999998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582.061286</v>
      </c>
      <c r="L37">
        <v>208.60210000000001</v>
      </c>
      <c r="M37">
        <v>88.439599999999999</v>
      </c>
      <c r="N37">
        <v>113.553562</v>
      </c>
      <c r="O37">
        <v>118.87976500000001</v>
      </c>
      <c r="P37">
        <v>118.600388</v>
      </c>
      <c r="Q37">
        <v>5.8815220000000004</v>
      </c>
      <c r="R37">
        <v>40.749603</v>
      </c>
      <c r="S37">
        <v>14.226855</v>
      </c>
      <c r="T37">
        <v>0</v>
      </c>
      <c r="U37">
        <v>402.56360100000001</v>
      </c>
      <c r="V37">
        <v>17.438078000000001</v>
      </c>
      <c r="W37">
        <v>33.452576999999998</v>
      </c>
      <c r="X37">
        <v>129.07567399999999</v>
      </c>
      <c r="Y37">
        <v>0</v>
      </c>
      <c r="Z37">
        <v>0</v>
      </c>
      <c r="AA37">
        <v>0</v>
      </c>
      <c r="AB37">
        <v>25.320719</v>
      </c>
      <c r="AC37">
        <v>9.3033079999999995</v>
      </c>
      <c r="AD37">
        <v>0</v>
      </c>
      <c r="AE37">
        <v>47.523361000000001</v>
      </c>
      <c r="AF37">
        <v>17.061152</v>
      </c>
      <c r="AG37">
        <v>0</v>
      </c>
      <c r="AH37">
        <v>22.485672000000001</v>
      </c>
      <c r="AI37">
        <v>0</v>
      </c>
      <c r="AJ37">
        <v>0</v>
      </c>
      <c r="AK37">
        <v>52.211278999999998</v>
      </c>
      <c r="AL37">
        <v>2.2340610000000001</v>
      </c>
      <c r="AM37">
        <v>0</v>
      </c>
      <c r="AN37">
        <v>0.57008000000000003</v>
      </c>
      <c r="AO37">
        <v>0</v>
      </c>
      <c r="AP37">
        <v>2.4628510000000001</v>
      </c>
      <c r="AQ37">
        <v>44.876367999999999</v>
      </c>
      <c r="AR37">
        <v>6.3676510000000004</v>
      </c>
      <c r="AS37">
        <v>5.1725630000000002</v>
      </c>
      <c r="AT37">
        <v>12.677624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2121.7912999999999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582.061286</v>
      </c>
      <c r="L38">
        <v>208.60210000000001</v>
      </c>
      <c r="M38">
        <v>88.439599999999999</v>
      </c>
      <c r="N38">
        <v>113.553562</v>
      </c>
      <c r="O38">
        <v>118.87976500000001</v>
      </c>
      <c r="P38">
        <v>118.600388</v>
      </c>
      <c r="Q38">
        <v>5.8815220000000004</v>
      </c>
      <c r="R38">
        <v>40.749603</v>
      </c>
      <c r="S38">
        <v>14.226855</v>
      </c>
      <c r="T38">
        <v>0</v>
      </c>
      <c r="U38">
        <v>402.56360100000001</v>
      </c>
      <c r="V38">
        <v>17.438078000000001</v>
      </c>
      <c r="W38">
        <v>33.452576999999998</v>
      </c>
      <c r="X38">
        <v>129.07567399999999</v>
      </c>
      <c r="Y38">
        <v>0</v>
      </c>
      <c r="Z38">
        <v>0</v>
      </c>
      <c r="AA38">
        <v>0</v>
      </c>
      <c r="AB38">
        <v>12.660359</v>
      </c>
      <c r="AC38">
        <v>9.3033079999999995</v>
      </c>
      <c r="AD38">
        <v>0</v>
      </c>
      <c r="AE38">
        <v>31.682241000000001</v>
      </c>
      <c r="AF38">
        <v>17.061152</v>
      </c>
      <c r="AG38">
        <v>0</v>
      </c>
      <c r="AH38">
        <v>18.480127</v>
      </c>
      <c r="AI38">
        <v>0</v>
      </c>
      <c r="AJ38">
        <v>0</v>
      </c>
      <c r="AK38">
        <v>52.211278999999998</v>
      </c>
      <c r="AL38">
        <v>2.2340610000000001</v>
      </c>
      <c r="AM38">
        <v>0</v>
      </c>
      <c r="AN38">
        <v>0.57008000000000003</v>
      </c>
      <c r="AO38">
        <v>0</v>
      </c>
      <c r="AP38">
        <v>2.4628510000000001</v>
      </c>
      <c r="AQ38">
        <v>44.876367999999999</v>
      </c>
      <c r="AR38">
        <v>7.4289259999999997</v>
      </c>
      <c r="AS38">
        <v>5.1725630000000002</v>
      </c>
      <c r="AT38">
        <v>12.677624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2090.34555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510.094964</v>
      </c>
      <c r="L39">
        <v>208.60210000000001</v>
      </c>
      <c r="M39">
        <v>88.439599999999999</v>
      </c>
      <c r="N39">
        <v>113.553562</v>
      </c>
      <c r="O39">
        <v>118.87976500000001</v>
      </c>
      <c r="P39">
        <v>118.600388</v>
      </c>
      <c r="Q39">
        <v>5.8815220000000004</v>
      </c>
      <c r="R39">
        <v>40.749603</v>
      </c>
      <c r="S39">
        <v>14.226855</v>
      </c>
      <c r="T39">
        <v>0</v>
      </c>
      <c r="U39">
        <v>402.56360100000001</v>
      </c>
      <c r="V39">
        <v>17.438078000000001</v>
      </c>
      <c r="W39">
        <v>33.452576999999998</v>
      </c>
      <c r="X39">
        <v>129.07567399999999</v>
      </c>
      <c r="Y39">
        <v>0</v>
      </c>
      <c r="Z39">
        <v>0</v>
      </c>
      <c r="AA39">
        <v>0</v>
      </c>
      <c r="AB39">
        <v>12.660359</v>
      </c>
      <c r="AC39">
        <v>9.3033079999999995</v>
      </c>
      <c r="AD39">
        <v>0</v>
      </c>
      <c r="AE39">
        <v>31.682241000000001</v>
      </c>
      <c r="AF39">
        <v>17.061152</v>
      </c>
      <c r="AG39">
        <v>0</v>
      </c>
      <c r="AH39">
        <v>0</v>
      </c>
      <c r="AI39">
        <v>0</v>
      </c>
      <c r="AJ39">
        <v>0</v>
      </c>
      <c r="AK39">
        <v>52.211278999999998</v>
      </c>
      <c r="AL39">
        <v>2.2340610000000001</v>
      </c>
      <c r="AM39">
        <v>0</v>
      </c>
      <c r="AN39">
        <v>0.57008000000000003</v>
      </c>
      <c r="AO39">
        <v>0</v>
      </c>
      <c r="AP39">
        <v>2.4628510000000001</v>
      </c>
      <c r="AQ39">
        <v>44.876367999999999</v>
      </c>
      <c r="AR39">
        <v>38.205907000000003</v>
      </c>
      <c r="AS39">
        <v>23.793790000000001</v>
      </c>
      <c r="AT39">
        <v>12.677624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2049.297309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476.8048</v>
      </c>
      <c r="L40">
        <v>208.60210000000001</v>
      </c>
      <c r="M40">
        <v>88.439599999999999</v>
      </c>
      <c r="N40">
        <v>113.553562</v>
      </c>
      <c r="O40">
        <v>118.87976500000001</v>
      </c>
      <c r="P40">
        <v>118.600388</v>
      </c>
      <c r="Q40">
        <v>5.8815220000000004</v>
      </c>
      <c r="R40">
        <v>40.749603</v>
      </c>
      <c r="S40">
        <v>14.226855</v>
      </c>
      <c r="T40">
        <v>0</v>
      </c>
      <c r="U40">
        <v>402.56360100000001</v>
      </c>
      <c r="V40">
        <v>17.438078000000001</v>
      </c>
      <c r="W40">
        <v>33.452576999999998</v>
      </c>
      <c r="X40">
        <v>129.07567399999999</v>
      </c>
      <c r="Y40">
        <v>0</v>
      </c>
      <c r="Z40">
        <v>0</v>
      </c>
      <c r="AA40">
        <v>0</v>
      </c>
      <c r="AB40">
        <v>12.660359</v>
      </c>
      <c r="AC40">
        <v>9.3033079999999995</v>
      </c>
      <c r="AD40">
        <v>0</v>
      </c>
      <c r="AE40">
        <v>31.682241000000001</v>
      </c>
      <c r="AF40">
        <v>17.061152</v>
      </c>
      <c r="AG40">
        <v>0</v>
      </c>
      <c r="AH40">
        <v>0</v>
      </c>
      <c r="AI40">
        <v>0</v>
      </c>
      <c r="AJ40">
        <v>0</v>
      </c>
      <c r="AK40">
        <v>52.211278999999998</v>
      </c>
      <c r="AL40">
        <v>2.2340610000000001</v>
      </c>
      <c r="AM40">
        <v>0</v>
      </c>
      <c r="AN40">
        <v>0.57008000000000003</v>
      </c>
      <c r="AO40">
        <v>0</v>
      </c>
      <c r="AP40">
        <v>2.4628510000000001</v>
      </c>
      <c r="AQ40">
        <v>44.876367999999999</v>
      </c>
      <c r="AR40">
        <v>38.205907000000003</v>
      </c>
      <c r="AS40">
        <v>23.793790000000001</v>
      </c>
      <c r="AT40">
        <v>12.677624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2016.0071449999998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496.0308</v>
      </c>
      <c r="L41">
        <v>208.60210000000001</v>
      </c>
      <c r="M41">
        <v>88.439599999999999</v>
      </c>
      <c r="N41">
        <v>113.553562</v>
      </c>
      <c r="O41">
        <v>118.87976500000001</v>
      </c>
      <c r="P41">
        <v>118.600388</v>
      </c>
      <c r="Q41">
        <v>5.8815220000000004</v>
      </c>
      <c r="R41">
        <v>40.749603</v>
      </c>
      <c r="S41">
        <v>14.226855</v>
      </c>
      <c r="T41">
        <v>0</v>
      </c>
      <c r="U41">
        <v>402.56360100000001</v>
      </c>
      <c r="V41">
        <v>17.438078000000001</v>
      </c>
      <c r="W41">
        <v>33.452576999999998</v>
      </c>
      <c r="X41">
        <v>129.07567399999999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15.84112</v>
      </c>
      <c r="AF41">
        <v>17.061152</v>
      </c>
      <c r="AG41">
        <v>0</v>
      </c>
      <c r="AH41">
        <v>0</v>
      </c>
      <c r="AI41">
        <v>0</v>
      </c>
      <c r="AJ41">
        <v>0</v>
      </c>
      <c r="AK41">
        <v>52.211278999999998</v>
      </c>
      <c r="AL41">
        <v>2.2340610000000001</v>
      </c>
      <c r="AM41">
        <v>0</v>
      </c>
      <c r="AN41">
        <v>0.57008000000000003</v>
      </c>
      <c r="AO41">
        <v>0</v>
      </c>
      <c r="AP41">
        <v>2.4628510000000001</v>
      </c>
      <c r="AQ41">
        <v>44.876367999999999</v>
      </c>
      <c r="AR41">
        <v>7.4289259999999997</v>
      </c>
      <c r="AS41">
        <v>23.793790000000001</v>
      </c>
      <c r="AT41">
        <v>14.420798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1968.3945500000002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500.83730000000003</v>
      </c>
      <c r="L42">
        <v>208.60210000000001</v>
      </c>
      <c r="M42">
        <v>88.439599999999999</v>
      </c>
      <c r="N42">
        <v>113.553562</v>
      </c>
      <c r="O42">
        <v>118.87976500000001</v>
      </c>
      <c r="P42">
        <v>118.600388</v>
      </c>
      <c r="Q42">
        <v>5.8815220000000004</v>
      </c>
      <c r="R42">
        <v>40.749603</v>
      </c>
      <c r="S42">
        <v>14.226855</v>
      </c>
      <c r="T42">
        <v>0</v>
      </c>
      <c r="U42">
        <v>402.56360100000001</v>
      </c>
      <c r="V42">
        <v>17.438078000000001</v>
      </c>
      <c r="W42">
        <v>33.452576999999998</v>
      </c>
      <c r="X42">
        <v>129.07567399999999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15.84112</v>
      </c>
      <c r="AF42">
        <v>17.061152</v>
      </c>
      <c r="AG42">
        <v>0</v>
      </c>
      <c r="AH42">
        <v>0</v>
      </c>
      <c r="AI42">
        <v>0</v>
      </c>
      <c r="AJ42">
        <v>0</v>
      </c>
      <c r="AK42">
        <v>52.211278999999998</v>
      </c>
      <c r="AL42">
        <v>12.287337000000001</v>
      </c>
      <c r="AM42">
        <v>0</v>
      </c>
      <c r="AN42">
        <v>0.57008000000000003</v>
      </c>
      <c r="AO42">
        <v>0</v>
      </c>
      <c r="AP42">
        <v>2.4628510000000001</v>
      </c>
      <c r="AQ42">
        <v>29.917579</v>
      </c>
      <c r="AR42">
        <v>6.3676510000000004</v>
      </c>
      <c r="AS42">
        <v>23.793790000000001</v>
      </c>
      <c r="AT42">
        <v>14.420798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1967.2342619999997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517.17939999999999</v>
      </c>
      <c r="L43">
        <v>198.02780000000001</v>
      </c>
      <c r="M43">
        <v>88.439599999999999</v>
      </c>
      <c r="N43">
        <v>113.553562</v>
      </c>
      <c r="O43">
        <v>118.87976500000001</v>
      </c>
      <c r="P43">
        <v>118.600388</v>
      </c>
      <c r="Q43">
        <v>3.9367649999999998</v>
      </c>
      <c r="R43">
        <v>35.205689999999997</v>
      </c>
      <c r="S43">
        <v>8.3078690000000002</v>
      </c>
      <c r="T43">
        <v>0</v>
      </c>
      <c r="U43">
        <v>402.56360100000001</v>
      </c>
      <c r="V43">
        <v>17.438078000000001</v>
      </c>
      <c r="W43">
        <v>33.452576999999998</v>
      </c>
      <c r="X43">
        <v>129.07567399999999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15.84112</v>
      </c>
      <c r="AF43">
        <v>17.061152</v>
      </c>
      <c r="AG43">
        <v>0</v>
      </c>
      <c r="AH43">
        <v>0</v>
      </c>
      <c r="AI43">
        <v>0</v>
      </c>
      <c r="AJ43">
        <v>0</v>
      </c>
      <c r="AK43">
        <v>52.211278999999998</v>
      </c>
      <c r="AL43">
        <v>68.138867000000005</v>
      </c>
      <c r="AM43">
        <v>0</v>
      </c>
      <c r="AN43">
        <v>0.57008000000000003</v>
      </c>
      <c r="AO43">
        <v>0</v>
      </c>
      <c r="AP43">
        <v>2.4628510000000001</v>
      </c>
      <c r="AQ43">
        <v>14.958788999999999</v>
      </c>
      <c r="AR43">
        <v>6.3676510000000004</v>
      </c>
      <c r="AS43">
        <v>23.793790000000001</v>
      </c>
      <c r="AT43">
        <v>14.420798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2000.4871460000002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520.06330000000003</v>
      </c>
      <c r="L44">
        <v>198.02780000000001</v>
      </c>
      <c r="M44">
        <v>88.439599999999999</v>
      </c>
      <c r="N44">
        <v>113.553562</v>
      </c>
      <c r="O44">
        <v>118.87976500000001</v>
      </c>
      <c r="P44">
        <v>118.600388</v>
      </c>
      <c r="Q44">
        <v>2.8839000000000001</v>
      </c>
      <c r="R44">
        <v>35.205689999999997</v>
      </c>
      <c r="S44">
        <v>3.8452000000000002</v>
      </c>
      <c r="T44">
        <v>0</v>
      </c>
      <c r="U44">
        <v>402.56360100000001</v>
      </c>
      <c r="V44">
        <v>17.438078000000001</v>
      </c>
      <c r="W44">
        <v>33.452576999999998</v>
      </c>
      <c r="X44">
        <v>129.07567399999999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15.84112</v>
      </c>
      <c r="AF44">
        <v>17.061152</v>
      </c>
      <c r="AG44">
        <v>0</v>
      </c>
      <c r="AH44">
        <v>0</v>
      </c>
      <c r="AI44">
        <v>0</v>
      </c>
      <c r="AJ44">
        <v>0</v>
      </c>
      <c r="AK44">
        <v>52.211278999999998</v>
      </c>
      <c r="AL44">
        <v>68.138867000000005</v>
      </c>
      <c r="AM44">
        <v>0</v>
      </c>
      <c r="AN44">
        <v>0.57008000000000003</v>
      </c>
      <c r="AO44">
        <v>0</v>
      </c>
      <c r="AP44">
        <v>2.4628510000000001</v>
      </c>
      <c r="AQ44">
        <v>14.958788999999999</v>
      </c>
      <c r="AR44">
        <v>6.3676510000000004</v>
      </c>
      <c r="AS44">
        <v>23.793790000000001</v>
      </c>
      <c r="AT44">
        <v>14.420798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1997.8555120000003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525.83109999999999</v>
      </c>
      <c r="L45">
        <v>155.73060000000001</v>
      </c>
      <c r="M45">
        <v>88.439599999999999</v>
      </c>
      <c r="N45">
        <v>113.553562</v>
      </c>
      <c r="O45">
        <v>118.87976500000001</v>
      </c>
      <c r="P45">
        <v>118.600388</v>
      </c>
      <c r="Q45">
        <v>2.8839000000000001</v>
      </c>
      <c r="R45">
        <v>35.205689999999997</v>
      </c>
      <c r="S45">
        <v>3.8452000000000002</v>
      </c>
      <c r="T45">
        <v>0</v>
      </c>
      <c r="U45">
        <v>402.56360100000001</v>
      </c>
      <c r="V45">
        <v>17.438078000000001</v>
      </c>
      <c r="W45">
        <v>33.452576999999998</v>
      </c>
      <c r="X45">
        <v>129.07567399999999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17.061152</v>
      </c>
      <c r="AG45">
        <v>0</v>
      </c>
      <c r="AH45">
        <v>0</v>
      </c>
      <c r="AI45">
        <v>0</v>
      </c>
      <c r="AJ45">
        <v>0</v>
      </c>
      <c r="AK45">
        <v>52.211278999999998</v>
      </c>
      <c r="AL45">
        <v>68.138867000000005</v>
      </c>
      <c r="AM45">
        <v>0</v>
      </c>
      <c r="AN45">
        <v>0.57008000000000003</v>
      </c>
      <c r="AO45">
        <v>0</v>
      </c>
      <c r="AP45">
        <v>2.4628510000000001</v>
      </c>
      <c r="AQ45">
        <v>7.2674279999999998</v>
      </c>
      <c r="AR45">
        <v>6.3676510000000004</v>
      </c>
      <c r="AS45">
        <v>9.0519850000000002</v>
      </c>
      <c r="AT45">
        <v>14.420798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1923.0518260000001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530.63760000000002</v>
      </c>
      <c r="L46">
        <v>155.73060000000001</v>
      </c>
      <c r="M46">
        <v>88.439599999999999</v>
      </c>
      <c r="N46">
        <v>113.553562</v>
      </c>
      <c r="O46">
        <v>118.87976500000001</v>
      </c>
      <c r="P46">
        <v>118.600388</v>
      </c>
      <c r="Q46">
        <v>2.8839000000000001</v>
      </c>
      <c r="R46">
        <v>35.205689999999997</v>
      </c>
      <c r="S46">
        <v>3.8452000000000002</v>
      </c>
      <c r="T46">
        <v>0</v>
      </c>
      <c r="U46">
        <v>402.56360100000001</v>
      </c>
      <c r="V46">
        <v>17.438078000000001</v>
      </c>
      <c r="W46">
        <v>33.452576999999998</v>
      </c>
      <c r="X46">
        <v>129.07567399999999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17.061152</v>
      </c>
      <c r="AG46">
        <v>0</v>
      </c>
      <c r="AH46">
        <v>0</v>
      </c>
      <c r="AI46">
        <v>0</v>
      </c>
      <c r="AJ46">
        <v>0</v>
      </c>
      <c r="AK46">
        <v>52.211278999999998</v>
      </c>
      <c r="AL46">
        <v>68.138867000000005</v>
      </c>
      <c r="AM46">
        <v>0</v>
      </c>
      <c r="AN46">
        <v>0.57008000000000003</v>
      </c>
      <c r="AO46">
        <v>0</v>
      </c>
      <c r="AP46">
        <v>2.4628510000000001</v>
      </c>
      <c r="AQ46">
        <v>0</v>
      </c>
      <c r="AR46">
        <v>6.3676510000000004</v>
      </c>
      <c r="AS46">
        <v>6.4657039999999997</v>
      </c>
      <c r="AT46">
        <v>14.420798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1918.0046170000001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513.33420000000001</v>
      </c>
      <c r="L47">
        <v>155.73060000000001</v>
      </c>
      <c r="M47">
        <v>88.439599999999999</v>
      </c>
      <c r="N47">
        <v>113.553562</v>
      </c>
      <c r="O47">
        <v>118.87976500000001</v>
      </c>
      <c r="P47">
        <v>118.600388</v>
      </c>
      <c r="Q47">
        <v>2.8839000000000001</v>
      </c>
      <c r="R47">
        <v>35.205689999999997</v>
      </c>
      <c r="S47">
        <v>3.8452000000000002</v>
      </c>
      <c r="T47">
        <v>0</v>
      </c>
      <c r="U47">
        <v>402.56360100000001</v>
      </c>
      <c r="V47">
        <v>17.438078000000001</v>
      </c>
      <c r="W47">
        <v>33.452576999999998</v>
      </c>
      <c r="X47">
        <v>129.07567399999999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17.061152</v>
      </c>
      <c r="AG47">
        <v>0</v>
      </c>
      <c r="AH47">
        <v>0</v>
      </c>
      <c r="AI47">
        <v>0</v>
      </c>
      <c r="AJ47">
        <v>0</v>
      </c>
      <c r="AK47">
        <v>52.211278999999998</v>
      </c>
      <c r="AL47">
        <v>12.287337000000001</v>
      </c>
      <c r="AM47">
        <v>0</v>
      </c>
      <c r="AN47">
        <v>0.57008000000000003</v>
      </c>
      <c r="AO47">
        <v>0</v>
      </c>
      <c r="AP47">
        <v>3.6942759999999999</v>
      </c>
      <c r="AQ47">
        <v>0</v>
      </c>
      <c r="AR47">
        <v>6.3676510000000004</v>
      </c>
      <c r="AS47">
        <v>6.4657039999999997</v>
      </c>
      <c r="AT47">
        <v>14.420798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1846.0811120000001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493.14690000000002</v>
      </c>
      <c r="L48">
        <v>113.43340000000001</v>
      </c>
      <c r="M48">
        <v>88.439599999999999</v>
      </c>
      <c r="N48">
        <v>113.553562</v>
      </c>
      <c r="O48">
        <v>118.87976500000001</v>
      </c>
      <c r="P48">
        <v>118.600388</v>
      </c>
      <c r="Q48">
        <v>2.8839000000000001</v>
      </c>
      <c r="R48">
        <v>35.205689999999997</v>
      </c>
      <c r="S48">
        <v>3.8452000000000002</v>
      </c>
      <c r="T48">
        <v>0</v>
      </c>
      <c r="U48">
        <v>402.56360100000001</v>
      </c>
      <c r="V48">
        <v>17.438078000000001</v>
      </c>
      <c r="W48">
        <v>33.452576999999998</v>
      </c>
      <c r="X48">
        <v>129.07567399999999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17.061152</v>
      </c>
      <c r="AG48">
        <v>0</v>
      </c>
      <c r="AH48">
        <v>0</v>
      </c>
      <c r="AI48">
        <v>0</v>
      </c>
      <c r="AJ48">
        <v>0</v>
      </c>
      <c r="AK48">
        <v>52.211278999999998</v>
      </c>
      <c r="AL48">
        <v>2.2340610000000001</v>
      </c>
      <c r="AM48">
        <v>0</v>
      </c>
      <c r="AN48">
        <v>0.57008000000000003</v>
      </c>
      <c r="AO48">
        <v>0</v>
      </c>
      <c r="AP48">
        <v>3.6942759999999999</v>
      </c>
      <c r="AQ48">
        <v>0</v>
      </c>
      <c r="AR48">
        <v>6.3676510000000004</v>
      </c>
      <c r="AS48">
        <v>6.4657039999999997</v>
      </c>
      <c r="AT48">
        <v>14.420798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1773.5433360000002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471.03699999999998</v>
      </c>
      <c r="L49">
        <v>113.43340000000001</v>
      </c>
      <c r="M49">
        <v>88.439599999999999</v>
      </c>
      <c r="N49">
        <v>113.553562</v>
      </c>
      <c r="O49">
        <v>118.87976500000001</v>
      </c>
      <c r="P49">
        <v>118.600388</v>
      </c>
      <c r="Q49">
        <v>2.8839000000000001</v>
      </c>
      <c r="R49">
        <v>35.205689999999997</v>
      </c>
      <c r="S49">
        <v>3.8452000000000002</v>
      </c>
      <c r="T49">
        <v>0</v>
      </c>
      <c r="U49">
        <v>402.56360100000001</v>
      </c>
      <c r="V49">
        <v>17.438078000000001</v>
      </c>
      <c r="W49">
        <v>33.452576999999998</v>
      </c>
      <c r="X49">
        <v>129.07567399999999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17.061152</v>
      </c>
      <c r="AG49">
        <v>0</v>
      </c>
      <c r="AH49">
        <v>0</v>
      </c>
      <c r="AI49">
        <v>0</v>
      </c>
      <c r="AJ49">
        <v>0</v>
      </c>
      <c r="AK49">
        <v>52.211278999999998</v>
      </c>
      <c r="AL49">
        <v>2.2340610000000001</v>
      </c>
      <c r="AM49">
        <v>0</v>
      </c>
      <c r="AN49">
        <v>0.57008000000000003</v>
      </c>
      <c r="AO49">
        <v>0</v>
      </c>
      <c r="AP49">
        <v>1.8471379999999999</v>
      </c>
      <c r="AQ49">
        <v>0</v>
      </c>
      <c r="AR49">
        <v>38.205907000000003</v>
      </c>
      <c r="AS49">
        <v>6.4657039999999997</v>
      </c>
      <c r="AT49">
        <v>14.420798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1781.4245540000002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442.19799999999998</v>
      </c>
      <c r="L50">
        <v>113.43340000000001</v>
      </c>
      <c r="M50">
        <v>88.439599999999999</v>
      </c>
      <c r="N50">
        <v>113.553562</v>
      </c>
      <c r="O50">
        <v>118.87976500000001</v>
      </c>
      <c r="P50">
        <v>118.600388</v>
      </c>
      <c r="Q50">
        <v>2.8839000000000001</v>
      </c>
      <c r="R50">
        <v>35.205689999999997</v>
      </c>
      <c r="S50">
        <v>3.8452000000000002</v>
      </c>
      <c r="T50">
        <v>0</v>
      </c>
      <c r="U50">
        <v>402.56360100000001</v>
      </c>
      <c r="V50">
        <v>17.438078000000001</v>
      </c>
      <c r="W50">
        <v>33.452576999999998</v>
      </c>
      <c r="X50">
        <v>129.07567399999999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17.061152</v>
      </c>
      <c r="AG50">
        <v>0</v>
      </c>
      <c r="AH50">
        <v>0</v>
      </c>
      <c r="AI50">
        <v>0</v>
      </c>
      <c r="AJ50">
        <v>0</v>
      </c>
      <c r="AK50">
        <v>52.211278999999998</v>
      </c>
      <c r="AL50">
        <v>2.2340610000000001</v>
      </c>
      <c r="AM50">
        <v>0</v>
      </c>
      <c r="AN50">
        <v>0.57008000000000003</v>
      </c>
      <c r="AO50">
        <v>0</v>
      </c>
      <c r="AP50">
        <v>1.8471379999999999</v>
      </c>
      <c r="AQ50">
        <v>0</v>
      </c>
      <c r="AR50">
        <v>38.205907000000003</v>
      </c>
      <c r="AS50">
        <v>6.4657039999999997</v>
      </c>
      <c r="AT50">
        <v>14.420798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1752.5855540000002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422.01069999999999</v>
      </c>
      <c r="L51">
        <v>113.43340000000001</v>
      </c>
      <c r="M51">
        <v>88.439599999999999</v>
      </c>
      <c r="N51">
        <v>113.553562</v>
      </c>
      <c r="O51">
        <v>118.87976500000001</v>
      </c>
      <c r="P51">
        <v>118.600388</v>
      </c>
      <c r="Q51">
        <v>2.8839000000000001</v>
      </c>
      <c r="R51">
        <v>35.205689999999997</v>
      </c>
      <c r="S51">
        <v>3.8452000000000002</v>
      </c>
      <c r="T51">
        <v>0</v>
      </c>
      <c r="U51">
        <v>402.56360100000001</v>
      </c>
      <c r="V51">
        <v>17.438078000000001</v>
      </c>
      <c r="W51">
        <v>33.452576999999998</v>
      </c>
      <c r="X51">
        <v>129.07567399999999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17.061152</v>
      </c>
      <c r="AG51">
        <v>0</v>
      </c>
      <c r="AH51">
        <v>0</v>
      </c>
      <c r="AI51">
        <v>0</v>
      </c>
      <c r="AJ51">
        <v>0</v>
      </c>
      <c r="AK51">
        <v>52.211278999999998</v>
      </c>
      <c r="AL51">
        <v>2.2340610000000001</v>
      </c>
      <c r="AM51">
        <v>0</v>
      </c>
      <c r="AN51">
        <v>0.57008000000000003</v>
      </c>
      <c r="AO51">
        <v>0</v>
      </c>
      <c r="AP51">
        <v>1.8471379999999999</v>
      </c>
      <c r="AQ51">
        <v>0</v>
      </c>
      <c r="AR51">
        <v>8.490202</v>
      </c>
      <c r="AS51">
        <v>6.4657039999999997</v>
      </c>
      <c r="AT51">
        <v>14.420798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1702.6825490000001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427.77850000000001</v>
      </c>
      <c r="L52">
        <v>113.43340000000001</v>
      </c>
      <c r="M52">
        <v>88.439599999999999</v>
      </c>
      <c r="N52">
        <v>113.553562</v>
      </c>
      <c r="O52">
        <v>118.87976500000001</v>
      </c>
      <c r="P52">
        <v>118.600388</v>
      </c>
      <c r="Q52">
        <v>2.8839000000000001</v>
      </c>
      <c r="R52">
        <v>35.205689999999997</v>
      </c>
      <c r="S52">
        <v>3.8452000000000002</v>
      </c>
      <c r="T52">
        <v>0</v>
      </c>
      <c r="U52">
        <v>402.56360100000001</v>
      </c>
      <c r="V52">
        <v>17.438078000000001</v>
      </c>
      <c r="W52">
        <v>33.452576999999998</v>
      </c>
      <c r="X52">
        <v>129.07567399999999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17.061152</v>
      </c>
      <c r="AG52">
        <v>0</v>
      </c>
      <c r="AH52">
        <v>0</v>
      </c>
      <c r="AI52">
        <v>0</v>
      </c>
      <c r="AJ52">
        <v>0</v>
      </c>
      <c r="AK52">
        <v>52.211278999999998</v>
      </c>
      <c r="AL52">
        <v>2.2340610000000001</v>
      </c>
      <c r="AM52">
        <v>0</v>
      </c>
      <c r="AN52">
        <v>0.57008000000000003</v>
      </c>
      <c r="AO52">
        <v>0</v>
      </c>
      <c r="AP52">
        <v>1.8471379999999999</v>
      </c>
      <c r="AQ52">
        <v>0</v>
      </c>
      <c r="AR52">
        <v>6.3676510000000004</v>
      </c>
      <c r="AS52">
        <v>6.4657039999999997</v>
      </c>
      <c r="AT52">
        <v>14.420798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1706.3277980000003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399.9008</v>
      </c>
      <c r="L53">
        <v>113.43340000000001</v>
      </c>
      <c r="M53">
        <v>88.439599999999999</v>
      </c>
      <c r="N53">
        <v>113.553562</v>
      </c>
      <c r="O53">
        <v>118.87976500000001</v>
      </c>
      <c r="P53">
        <v>118.600388</v>
      </c>
      <c r="Q53">
        <v>2.8839000000000001</v>
      </c>
      <c r="R53">
        <v>35.205689999999997</v>
      </c>
      <c r="S53">
        <v>3.8452000000000002</v>
      </c>
      <c r="T53">
        <v>0</v>
      </c>
      <c r="U53">
        <v>402.56360100000001</v>
      </c>
      <c r="V53">
        <v>13.008792</v>
      </c>
      <c r="W53">
        <v>33.452576999999998</v>
      </c>
      <c r="X53">
        <v>129.07375099999999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17.061152</v>
      </c>
      <c r="AG53">
        <v>0</v>
      </c>
      <c r="AH53">
        <v>0</v>
      </c>
      <c r="AI53">
        <v>0</v>
      </c>
      <c r="AJ53">
        <v>0</v>
      </c>
      <c r="AK53">
        <v>52.211278999999998</v>
      </c>
      <c r="AL53">
        <v>2.2340610000000001</v>
      </c>
      <c r="AM53">
        <v>0</v>
      </c>
      <c r="AN53">
        <v>0.57008000000000003</v>
      </c>
      <c r="AO53">
        <v>0</v>
      </c>
      <c r="AP53">
        <v>1.8471379999999999</v>
      </c>
      <c r="AQ53">
        <v>0</v>
      </c>
      <c r="AR53">
        <v>6.3676510000000004</v>
      </c>
      <c r="AS53">
        <v>6.4657039999999997</v>
      </c>
      <c r="AT53">
        <v>14.420798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1674.0188890000004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386.44260000000003</v>
      </c>
      <c r="L54">
        <v>113.43340000000001</v>
      </c>
      <c r="M54">
        <v>88.439599999999999</v>
      </c>
      <c r="N54">
        <v>113.553562</v>
      </c>
      <c r="O54">
        <v>118.87976500000001</v>
      </c>
      <c r="P54">
        <v>118.600388</v>
      </c>
      <c r="Q54">
        <v>2.8839000000000001</v>
      </c>
      <c r="R54">
        <v>23.664995000000001</v>
      </c>
      <c r="S54">
        <v>3.8452000000000002</v>
      </c>
      <c r="T54">
        <v>0</v>
      </c>
      <c r="U54">
        <v>402.56360100000001</v>
      </c>
      <c r="V54">
        <v>13.008792</v>
      </c>
      <c r="W54">
        <v>33.452576999999998</v>
      </c>
      <c r="X54">
        <v>129.07375099999999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17.061152</v>
      </c>
      <c r="AG54">
        <v>0</v>
      </c>
      <c r="AH54">
        <v>0</v>
      </c>
      <c r="AI54">
        <v>0</v>
      </c>
      <c r="AJ54">
        <v>0</v>
      </c>
      <c r="AK54">
        <v>52.211278999999998</v>
      </c>
      <c r="AL54">
        <v>2.2340610000000001</v>
      </c>
      <c r="AM54">
        <v>0</v>
      </c>
      <c r="AN54">
        <v>0.57008000000000003</v>
      </c>
      <c r="AO54">
        <v>0</v>
      </c>
      <c r="AP54">
        <v>1.8471379999999999</v>
      </c>
      <c r="AQ54">
        <v>0</v>
      </c>
      <c r="AR54">
        <v>6.3676510000000004</v>
      </c>
      <c r="AS54">
        <v>6.4657039999999997</v>
      </c>
      <c r="AT54">
        <v>14.420798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1649.0199940000002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347.02929999999998</v>
      </c>
      <c r="L55">
        <v>113.43340000000001</v>
      </c>
      <c r="M55">
        <v>88.439599999999999</v>
      </c>
      <c r="N55">
        <v>113.553562</v>
      </c>
      <c r="O55">
        <v>118.87976500000001</v>
      </c>
      <c r="P55">
        <v>118.600388</v>
      </c>
      <c r="Q55">
        <v>2.8839000000000001</v>
      </c>
      <c r="R55">
        <v>23.664995000000001</v>
      </c>
      <c r="S55">
        <v>3.8452000000000002</v>
      </c>
      <c r="T55">
        <v>0</v>
      </c>
      <c r="U55">
        <v>402.56360100000001</v>
      </c>
      <c r="V55">
        <v>10.138915000000001</v>
      </c>
      <c r="W55">
        <v>33.452576999999998</v>
      </c>
      <c r="X55">
        <v>129.07375099999999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17.061152</v>
      </c>
      <c r="AG55">
        <v>0</v>
      </c>
      <c r="AH55">
        <v>0</v>
      </c>
      <c r="AI55">
        <v>0</v>
      </c>
      <c r="AJ55">
        <v>0</v>
      </c>
      <c r="AK55">
        <v>52.211278999999998</v>
      </c>
      <c r="AL55">
        <v>2.2340610000000001</v>
      </c>
      <c r="AM55">
        <v>0</v>
      </c>
      <c r="AN55">
        <v>0.57008000000000003</v>
      </c>
      <c r="AO55">
        <v>0</v>
      </c>
      <c r="AP55">
        <v>1.8471379999999999</v>
      </c>
      <c r="AQ55">
        <v>0</v>
      </c>
      <c r="AR55">
        <v>6.3676510000000004</v>
      </c>
      <c r="AS55">
        <v>6.4657039999999997</v>
      </c>
      <c r="AT55">
        <v>14.420798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1606.7368170000002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347.02929999999998</v>
      </c>
      <c r="L56">
        <v>113.43340000000001</v>
      </c>
      <c r="M56">
        <v>88.439599999999999</v>
      </c>
      <c r="N56">
        <v>113.553562</v>
      </c>
      <c r="O56">
        <v>118.87976500000001</v>
      </c>
      <c r="P56">
        <v>118.600388</v>
      </c>
      <c r="Q56">
        <v>2.8839000000000001</v>
      </c>
      <c r="R56">
        <v>23.664995000000001</v>
      </c>
      <c r="S56">
        <v>3.8452000000000002</v>
      </c>
      <c r="T56">
        <v>0</v>
      </c>
      <c r="U56">
        <v>402.56360100000001</v>
      </c>
      <c r="V56">
        <v>8.6200729999999997</v>
      </c>
      <c r="W56">
        <v>33.452576999999998</v>
      </c>
      <c r="X56">
        <v>129.07375099999999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17.061152</v>
      </c>
      <c r="AG56">
        <v>0</v>
      </c>
      <c r="AH56">
        <v>0</v>
      </c>
      <c r="AI56">
        <v>0</v>
      </c>
      <c r="AJ56">
        <v>0</v>
      </c>
      <c r="AK56">
        <v>52.211278999999998</v>
      </c>
      <c r="AL56">
        <v>2.2340610000000001</v>
      </c>
      <c r="AM56">
        <v>0</v>
      </c>
      <c r="AN56">
        <v>0.57008000000000003</v>
      </c>
      <c r="AO56">
        <v>0</v>
      </c>
      <c r="AP56">
        <v>1.8471379999999999</v>
      </c>
      <c r="AQ56">
        <v>0</v>
      </c>
      <c r="AR56">
        <v>6.3676510000000004</v>
      </c>
      <c r="AS56">
        <v>6.4657039999999997</v>
      </c>
      <c r="AT56">
        <v>14.420798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1605.2179750000003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347.02929999999998</v>
      </c>
      <c r="L57">
        <v>113.43340000000001</v>
      </c>
      <c r="M57">
        <v>88.439599999999999</v>
      </c>
      <c r="N57">
        <v>113.553562</v>
      </c>
      <c r="O57">
        <v>118.87976500000001</v>
      </c>
      <c r="P57">
        <v>118.600388</v>
      </c>
      <c r="Q57">
        <v>2.8839000000000001</v>
      </c>
      <c r="R57">
        <v>23.664995000000001</v>
      </c>
      <c r="S57">
        <v>3.8452000000000002</v>
      </c>
      <c r="T57">
        <v>0</v>
      </c>
      <c r="U57">
        <v>402.56360100000001</v>
      </c>
      <c r="V57">
        <v>8.6200729999999997</v>
      </c>
      <c r="W57">
        <v>33.452576999999998</v>
      </c>
      <c r="X57">
        <v>129.07375099999999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17.061152</v>
      </c>
      <c r="AG57">
        <v>0</v>
      </c>
      <c r="AH57">
        <v>0</v>
      </c>
      <c r="AI57">
        <v>0</v>
      </c>
      <c r="AJ57">
        <v>0</v>
      </c>
      <c r="AK57">
        <v>52.211278999999998</v>
      </c>
      <c r="AL57">
        <v>1.3404370000000001</v>
      </c>
      <c r="AM57">
        <v>0</v>
      </c>
      <c r="AN57">
        <v>0.57008000000000003</v>
      </c>
      <c r="AO57">
        <v>0</v>
      </c>
      <c r="AP57">
        <v>1.8471379999999999</v>
      </c>
      <c r="AQ57">
        <v>0</v>
      </c>
      <c r="AR57">
        <v>6.3676510000000004</v>
      </c>
      <c r="AS57">
        <v>6.4657039999999997</v>
      </c>
      <c r="AT57">
        <v>14.420798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1604.3243510000002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347.02929999999998</v>
      </c>
      <c r="L58">
        <v>113.43340000000001</v>
      </c>
      <c r="M58">
        <v>88.439599999999999</v>
      </c>
      <c r="N58">
        <v>113.553562</v>
      </c>
      <c r="O58">
        <v>118.87976500000001</v>
      </c>
      <c r="P58">
        <v>118.600388</v>
      </c>
      <c r="Q58">
        <v>2.8839000000000001</v>
      </c>
      <c r="R58">
        <v>23.664995000000001</v>
      </c>
      <c r="S58">
        <v>3.8452000000000002</v>
      </c>
      <c r="T58">
        <v>0</v>
      </c>
      <c r="U58">
        <v>402.56360100000001</v>
      </c>
      <c r="V58">
        <v>8.6200729999999997</v>
      </c>
      <c r="W58">
        <v>33.452576999999998</v>
      </c>
      <c r="X58">
        <v>129.07375099999999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17.061152</v>
      </c>
      <c r="AG58">
        <v>0</v>
      </c>
      <c r="AH58">
        <v>0</v>
      </c>
      <c r="AI58">
        <v>0</v>
      </c>
      <c r="AJ58">
        <v>0</v>
      </c>
      <c r="AK58">
        <v>52.211278999999998</v>
      </c>
      <c r="AL58">
        <v>1.3404370000000001</v>
      </c>
      <c r="AM58">
        <v>0</v>
      </c>
      <c r="AN58">
        <v>0.57008000000000003</v>
      </c>
      <c r="AO58">
        <v>0</v>
      </c>
      <c r="AP58">
        <v>1.8471379999999999</v>
      </c>
      <c r="AQ58">
        <v>0</v>
      </c>
      <c r="AR58">
        <v>6.3676510000000004</v>
      </c>
      <c r="AS58">
        <v>6.4657039999999997</v>
      </c>
      <c r="AT58">
        <v>14.420798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1604.3243510000002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347.02929999999998</v>
      </c>
      <c r="L59">
        <v>113.43340000000001</v>
      </c>
      <c r="M59">
        <v>88.439599999999999</v>
      </c>
      <c r="N59">
        <v>113.553562</v>
      </c>
      <c r="O59">
        <v>118.87976500000001</v>
      </c>
      <c r="P59">
        <v>118.600388</v>
      </c>
      <c r="Q59">
        <v>2.8839000000000001</v>
      </c>
      <c r="R59">
        <v>23.664995000000001</v>
      </c>
      <c r="S59">
        <v>3.8452000000000002</v>
      </c>
      <c r="T59">
        <v>0</v>
      </c>
      <c r="U59">
        <v>402.56360100000001</v>
      </c>
      <c r="V59">
        <v>8.6200729999999997</v>
      </c>
      <c r="W59">
        <v>33.452576999999998</v>
      </c>
      <c r="X59">
        <v>129.07375099999999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8.5305759999999999</v>
      </c>
      <c r="AG59">
        <v>0</v>
      </c>
      <c r="AH59">
        <v>0</v>
      </c>
      <c r="AI59">
        <v>0</v>
      </c>
      <c r="AJ59">
        <v>0</v>
      </c>
      <c r="AK59">
        <v>52.211278999999998</v>
      </c>
      <c r="AL59">
        <v>1.3404370000000001</v>
      </c>
      <c r="AM59">
        <v>0</v>
      </c>
      <c r="AN59">
        <v>0.57008000000000003</v>
      </c>
      <c r="AO59">
        <v>0</v>
      </c>
      <c r="AP59">
        <v>3.6942759999999999</v>
      </c>
      <c r="AQ59">
        <v>0</v>
      </c>
      <c r="AR59">
        <v>4.245101</v>
      </c>
      <c r="AS59">
        <v>6.4657039999999997</v>
      </c>
      <c r="AT59">
        <v>14.420798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1595.5183630000001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347.02929999999998</v>
      </c>
      <c r="L60">
        <v>113.43340000000001</v>
      </c>
      <c r="M60">
        <v>88.439599999999999</v>
      </c>
      <c r="N60">
        <v>113.553562</v>
      </c>
      <c r="O60">
        <v>118.87976500000001</v>
      </c>
      <c r="P60">
        <v>118.600388</v>
      </c>
      <c r="Q60">
        <v>2.8839000000000001</v>
      </c>
      <c r="R60">
        <v>23.664995000000001</v>
      </c>
      <c r="S60">
        <v>3.8452000000000002</v>
      </c>
      <c r="T60">
        <v>0</v>
      </c>
      <c r="U60">
        <v>402.56360100000001</v>
      </c>
      <c r="V60">
        <v>8.6200729999999997</v>
      </c>
      <c r="W60">
        <v>33.452576999999998</v>
      </c>
      <c r="X60">
        <v>129.07375099999999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8.5305759999999999</v>
      </c>
      <c r="AG60">
        <v>0</v>
      </c>
      <c r="AH60">
        <v>0</v>
      </c>
      <c r="AI60">
        <v>0</v>
      </c>
      <c r="AJ60">
        <v>0</v>
      </c>
      <c r="AK60">
        <v>52.211278999999998</v>
      </c>
      <c r="AL60">
        <v>1.3404370000000001</v>
      </c>
      <c r="AM60">
        <v>0</v>
      </c>
      <c r="AN60">
        <v>0.57008000000000003</v>
      </c>
      <c r="AO60">
        <v>0</v>
      </c>
      <c r="AP60">
        <v>3.6942759999999999</v>
      </c>
      <c r="AQ60">
        <v>0</v>
      </c>
      <c r="AR60">
        <v>4.245101</v>
      </c>
      <c r="AS60">
        <v>6.4657039999999997</v>
      </c>
      <c r="AT60">
        <v>14.420798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1595.5183630000001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395.09429999999998</v>
      </c>
      <c r="L61">
        <v>113.43340000000001</v>
      </c>
      <c r="M61">
        <v>88.439599999999999</v>
      </c>
      <c r="N61">
        <v>113.553562</v>
      </c>
      <c r="O61">
        <v>118.87976500000001</v>
      </c>
      <c r="P61">
        <v>118.600388</v>
      </c>
      <c r="Q61">
        <v>2.8839000000000001</v>
      </c>
      <c r="R61">
        <v>23.664995000000001</v>
      </c>
      <c r="S61">
        <v>3.8452000000000002</v>
      </c>
      <c r="T61">
        <v>0</v>
      </c>
      <c r="U61">
        <v>402.56360100000001</v>
      </c>
      <c r="V61">
        <v>13.008792</v>
      </c>
      <c r="W61">
        <v>33.452576999999998</v>
      </c>
      <c r="X61">
        <v>129.07375099999999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8.5305759999999999</v>
      </c>
      <c r="AG61">
        <v>0</v>
      </c>
      <c r="AH61">
        <v>0</v>
      </c>
      <c r="AI61">
        <v>0</v>
      </c>
      <c r="AJ61">
        <v>0</v>
      </c>
      <c r="AK61">
        <v>52.211278999999998</v>
      </c>
      <c r="AL61">
        <v>1.3404370000000001</v>
      </c>
      <c r="AM61">
        <v>0</v>
      </c>
      <c r="AN61">
        <v>0.57008000000000003</v>
      </c>
      <c r="AO61">
        <v>0</v>
      </c>
      <c r="AP61">
        <v>3.6942759999999999</v>
      </c>
      <c r="AQ61">
        <v>0</v>
      </c>
      <c r="AR61">
        <v>4.245101</v>
      </c>
      <c r="AS61">
        <v>6.4657039999999997</v>
      </c>
      <c r="AT61">
        <v>14.420798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1647.9720820000002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443.15929999999997</v>
      </c>
      <c r="L62">
        <v>113.43340000000001</v>
      </c>
      <c r="M62">
        <v>88.439599999999999</v>
      </c>
      <c r="N62">
        <v>113.553562</v>
      </c>
      <c r="O62">
        <v>118.87976500000001</v>
      </c>
      <c r="P62">
        <v>118.600388</v>
      </c>
      <c r="Q62">
        <v>2.8839000000000001</v>
      </c>
      <c r="R62">
        <v>35.204631999999997</v>
      </c>
      <c r="S62">
        <v>3.8452000000000002</v>
      </c>
      <c r="T62">
        <v>0</v>
      </c>
      <c r="U62">
        <v>402.56360100000001</v>
      </c>
      <c r="V62">
        <v>13.008792</v>
      </c>
      <c r="W62">
        <v>33.452576999999998</v>
      </c>
      <c r="X62">
        <v>129.07375099999999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8.5305759999999999</v>
      </c>
      <c r="AG62">
        <v>0</v>
      </c>
      <c r="AH62">
        <v>0</v>
      </c>
      <c r="AI62">
        <v>0</v>
      </c>
      <c r="AJ62">
        <v>0</v>
      </c>
      <c r="AK62">
        <v>52.211278999999998</v>
      </c>
      <c r="AL62">
        <v>1.3404370000000001</v>
      </c>
      <c r="AM62">
        <v>0</v>
      </c>
      <c r="AN62">
        <v>0.57008000000000003</v>
      </c>
      <c r="AO62">
        <v>0</v>
      </c>
      <c r="AP62">
        <v>3.6942759999999999</v>
      </c>
      <c r="AQ62">
        <v>0</v>
      </c>
      <c r="AR62">
        <v>4.245101</v>
      </c>
      <c r="AS62">
        <v>6.4657039999999997</v>
      </c>
      <c r="AT62">
        <v>14.420798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1707.5767190000001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491.22430000000003</v>
      </c>
      <c r="L63">
        <v>113.43340000000001</v>
      </c>
      <c r="M63">
        <v>88.439599999999999</v>
      </c>
      <c r="N63">
        <v>113.553562</v>
      </c>
      <c r="O63">
        <v>118.87976500000001</v>
      </c>
      <c r="P63">
        <v>118.600388</v>
      </c>
      <c r="Q63">
        <v>2.8839000000000001</v>
      </c>
      <c r="R63">
        <v>35.205689999999997</v>
      </c>
      <c r="S63">
        <v>3.8452000000000002</v>
      </c>
      <c r="T63">
        <v>0</v>
      </c>
      <c r="U63">
        <v>402.56360100000001</v>
      </c>
      <c r="V63">
        <v>17.438078000000001</v>
      </c>
      <c r="W63">
        <v>33.452576999999998</v>
      </c>
      <c r="X63">
        <v>129.07375099999999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8.5305759999999999</v>
      </c>
      <c r="AG63">
        <v>0</v>
      </c>
      <c r="AH63">
        <v>0</v>
      </c>
      <c r="AI63">
        <v>0</v>
      </c>
      <c r="AJ63">
        <v>0</v>
      </c>
      <c r="AK63">
        <v>52.211278999999998</v>
      </c>
      <c r="AL63">
        <v>1.3404370000000001</v>
      </c>
      <c r="AM63">
        <v>0</v>
      </c>
      <c r="AN63">
        <v>0.57008000000000003</v>
      </c>
      <c r="AO63">
        <v>0</v>
      </c>
      <c r="AP63">
        <v>3.6942759999999999</v>
      </c>
      <c r="AQ63">
        <v>0</v>
      </c>
      <c r="AR63">
        <v>4.245101</v>
      </c>
      <c r="AS63">
        <v>6.4657039999999997</v>
      </c>
      <c r="AT63">
        <v>14.420798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1760.0720630000001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567.75819999999999</v>
      </c>
      <c r="L64">
        <v>113.43340000000001</v>
      </c>
      <c r="M64">
        <v>88.439599999999999</v>
      </c>
      <c r="N64">
        <v>113.553562</v>
      </c>
      <c r="O64">
        <v>118.87976500000001</v>
      </c>
      <c r="P64">
        <v>118.600388</v>
      </c>
      <c r="Q64">
        <v>2.8839000000000001</v>
      </c>
      <c r="R64">
        <v>35.205689999999997</v>
      </c>
      <c r="S64">
        <v>3.8452000000000002</v>
      </c>
      <c r="T64">
        <v>0</v>
      </c>
      <c r="U64">
        <v>402.56360100000001</v>
      </c>
      <c r="V64">
        <v>17.438078000000001</v>
      </c>
      <c r="W64">
        <v>33.452576999999998</v>
      </c>
      <c r="X64">
        <v>129.07375099999999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8.5305759999999999</v>
      </c>
      <c r="AG64">
        <v>0</v>
      </c>
      <c r="AH64">
        <v>0</v>
      </c>
      <c r="AI64">
        <v>0</v>
      </c>
      <c r="AJ64">
        <v>0</v>
      </c>
      <c r="AK64">
        <v>52.211278999999998</v>
      </c>
      <c r="AL64">
        <v>1.3404370000000001</v>
      </c>
      <c r="AM64">
        <v>0</v>
      </c>
      <c r="AN64">
        <v>0.57008000000000003</v>
      </c>
      <c r="AO64">
        <v>0</v>
      </c>
      <c r="AP64">
        <v>3.6942759999999999</v>
      </c>
      <c r="AQ64">
        <v>0</v>
      </c>
      <c r="AR64">
        <v>4.245101</v>
      </c>
      <c r="AS64">
        <v>6.4657039999999997</v>
      </c>
      <c r="AT64">
        <v>14.420798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1836.6059630000002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567.75819999999999</v>
      </c>
      <c r="L65">
        <v>113.43340000000001</v>
      </c>
      <c r="M65">
        <v>88.439599999999999</v>
      </c>
      <c r="N65">
        <v>113.553562</v>
      </c>
      <c r="O65">
        <v>118.87976500000001</v>
      </c>
      <c r="P65">
        <v>118.600388</v>
      </c>
      <c r="Q65">
        <v>2.8839000000000001</v>
      </c>
      <c r="R65">
        <v>35.205689999999997</v>
      </c>
      <c r="S65">
        <v>3.8452000000000002</v>
      </c>
      <c r="T65">
        <v>0</v>
      </c>
      <c r="U65">
        <v>402.56360100000001</v>
      </c>
      <c r="V65">
        <v>17.438078000000001</v>
      </c>
      <c r="W65">
        <v>33.452576999999998</v>
      </c>
      <c r="X65">
        <v>129.07375099999999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8.5305759999999999</v>
      </c>
      <c r="AG65">
        <v>0</v>
      </c>
      <c r="AH65">
        <v>0</v>
      </c>
      <c r="AI65">
        <v>0</v>
      </c>
      <c r="AJ65">
        <v>0</v>
      </c>
      <c r="AK65">
        <v>52.211278999999998</v>
      </c>
      <c r="AL65">
        <v>1.3404370000000001</v>
      </c>
      <c r="AM65">
        <v>0</v>
      </c>
      <c r="AN65">
        <v>0.57008000000000003</v>
      </c>
      <c r="AO65">
        <v>0</v>
      </c>
      <c r="AP65">
        <v>8.0042639999999992</v>
      </c>
      <c r="AQ65">
        <v>0</v>
      </c>
      <c r="AR65">
        <v>4.245101</v>
      </c>
      <c r="AS65">
        <v>6.4657039999999997</v>
      </c>
      <c r="AT65">
        <v>14.420798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1840.9159510000002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567.75819999999999</v>
      </c>
      <c r="L66">
        <v>113.43340000000001</v>
      </c>
      <c r="M66">
        <v>88.439599999999999</v>
      </c>
      <c r="N66">
        <v>113.553562</v>
      </c>
      <c r="O66">
        <v>118.87976500000001</v>
      </c>
      <c r="P66">
        <v>118.600388</v>
      </c>
      <c r="Q66">
        <v>2.8839000000000001</v>
      </c>
      <c r="R66">
        <v>35.205689999999997</v>
      </c>
      <c r="S66">
        <v>3.8452000000000002</v>
      </c>
      <c r="T66">
        <v>0</v>
      </c>
      <c r="U66">
        <v>402.56360100000001</v>
      </c>
      <c r="V66">
        <v>17.438078000000001</v>
      </c>
      <c r="W66">
        <v>33.452576999999998</v>
      </c>
      <c r="X66">
        <v>129.07375099999999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8.5305759999999999</v>
      </c>
      <c r="AG66">
        <v>0</v>
      </c>
      <c r="AH66">
        <v>0</v>
      </c>
      <c r="AI66">
        <v>0</v>
      </c>
      <c r="AJ66">
        <v>0</v>
      </c>
      <c r="AK66">
        <v>52.211278999999998</v>
      </c>
      <c r="AL66">
        <v>1.3404370000000001</v>
      </c>
      <c r="AM66">
        <v>0</v>
      </c>
      <c r="AN66">
        <v>0.57008000000000003</v>
      </c>
      <c r="AO66">
        <v>0</v>
      </c>
      <c r="AP66">
        <v>8.0042639999999992</v>
      </c>
      <c r="AQ66">
        <v>0</v>
      </c>
      <c r="AR66">
        <v>4.245101</v>
      </c>
      <c r="AS66">
        <v>6.4657039999999997</v>
      </c>
      <c r="AT66">
        <v>14.420798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1840.9159510000002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567.75819999999999</v>
      </c>
      <c r="L67">
        <v>115.35599999999999</v>
      </c>
      <c r="M67">
        <v>88.439599999999999</v>
      </c>
      <c r="N67">
        <v>113.553562</v>
      </c>
      <c r="O67">
        <v>118.87976500000001</v>
      </c>
      <c r="P67">
        <v>118.600388</v>
      </c>
      <c r="Q67">
        <v>2.8839000000000001</v>
      </c>
      <c r="R67">
        <v>35.205689999999997</v>
      </c>
      <c r="S67">
        <v>3.8452000000000002</v>
      </c>
      <c r="T67">
        <v>0</v>
      </c>
      <c r="U67">
        <v>402.56360100000001</v>
      </c>
      <c r="V67">
        <v>17.438078000000001</v>
      </c>
      <c r="W67">
        <v>33.452576999999998</v>
      </c>
      <c r="X67">
        <v>129.07375099999999</v>
      </c>
      <c r="Y67">
        <v>0</v>
      </c>
      <c r="Z67">
        <v>0</v>
      </c>
      <c r="AA67">
        <v>0</v>
      </c>
      <c r="AB67">
        <v>0</v>
      </c>
      <c r="AC67">
        <v>9.3033079999999995</v>
      </c>
      <c r="AD67">
        <v>0</v>
      </c>
      <c r="AE67">
        <v>0</v>
      </c>
      <c r="AF67">
        <v>8.5305759999999999</v>
      </c>
      <c r="AG67">
        <v>0</v>
      </c>
      <c r="AH67">
        <v>0</v>
      </c>
      <c r="AI67">
        <v>0</v>
      </c>
      <c r="AJ67">
        <v>0</v>
      </c>
      <c r="AK67">
        <v>52.211278999999998</v>
      </c>
      <c r="AL67">
        <v>1.3404370000000001</v>
      </c>
      <c r="AM67">
        <v>0</v>
      </c>
      <c r="AN67">
        <v>0.57008000000000003</v>
      </c>
      <c r="AO67">
        <v>0</v>
      </c>
      <c r="AP67">
        <v>8.0042639999999992</v>
      </c>
      <c r="AQ67">
        <v>0</v>
      </c>
      <c r="AR67">
        <v>4.245101</v>
      </c>
      <c r="AS67">
        <v>6.4657039999999997</v>
      </c>
      <c r="AT67">
        <v>14.420798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1852.1418590000001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567.75819999999999</v>
      </c>
      <c r="L68">
        <v>148.0402</v>
      </c>
      <c r="M68">
        <v>88.439599999999999</v>
      </c>
      <c r="N68">
        <v>113.553562</v>
      </c>
      <c r="O68">
        <v>118.87976500000001</v>
      </c>
      <c r="P68">
        <v>118.600388</v>
      </c>
      <c r="Q68">
        <v>2.8839000000000001</v>
      </c>
      <c r="R68">
        <v>35.205689999999997</v>
      </c>
      <c r="S68">
        <v>3.8452000000000002</v>
      </c>
      <c r="T68">
        <v>0</v>
      </c>
      <c r="U68">
        <v>402.56360100000001</v>
      </c>
      <c r="V68">
        <v>17.438078000000001</v>
      </c>
      <c r="W68">
        <v>33.452576999999998</v>
      </c>
      <c r="X68">
        <v>129.07375099999999</v>
      </c>
      <c r="Y68">
        <v>0</v>
      </c>
      <c r="Z68">
        <v>0</v>
      </c>
      <c r="AA68">
        <v>0</v>
      </c>
      <c r="AB68">
        <v>12.660359</v>
      </c>
      <c r="AC68">
        <v>9.3033079999999995</v>
      </c>
      <c r="AD68">
        <v>0</v>
      </c>
      <c r="AE68">
        <v>0</v>
      </c>
      <c r="AF68">
        <v>8.5305759999999999</v>
      </c>
      <c r="AG68">
        <v>0</v>
      </c>
      <c r="AH68">
        <v>0</v>
      </c>
      <c r="AI68">
        <v>0</v>
      </c>
      <c r="AJ68">
        <v>0</v>
      </c>
      <c r="AK68">
        <v>52.211278999999998</v>
      </c>
      <c r="AL68">
        <v>1.3404370000000001</v>
      </c>
      <c r="AM68">
        <v>0</v>
      </c>
      <c r="AN68">
        <v>0.57008000000000003</v>
      </c>
      <c r="AO68">
        <v>0</v>
      </c>
      <c r="AP68">
        <v>8.0042639999999992</v>
      </c>
      <c r="AQ68">
        <v>12.11238</v>
      </c>
      <c r="AR68">
        <v>4.245101</v>
      </c>
      <c r="AS68">
        <v>6.4657039999999997</v>
      </c>
      <c r="AT68">
        <v>14.420798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1909.5987980000002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596.59720000000004</v>
      </c>
      <c r="L69">
        <v>199.9504</v>
      </c>
      <c r="M69">
        <v>88.439599999999999</v>
      </c>
      <c r="N69">
        <v>113.553562</v>
      </c>
      <c r="O69">
        <v>118.87976500000001</v>
      </c>
      <c r="P69">
        <v>118.600388</v>
      </c>
      <c r="Q69">
        <v>4.9716519999999997</v>
      </c>
      <c r="R69">
        <v>37.859028000000002</v>
      </c>
      <c r="S69">
        <v>8.8961740000000002</v>
      </c>
      <c r="T69">
        <v>0</v>
      </c>
      <c r="U69">
        <v>402.56360100000001</v>
      </c>
      <c r="V69">
        <v>17.438303000000001</v>
      </c>
      <c r="W69">
        <v>33.452576999999998</v>
      </c>
      <c r="X69">
        <v>129.07375099999999</v>
      </c>
      <c r="Y69">
        <v>0</v>
      </c>
      <c r="Z69">
        <v>0</v>
      </c>
      <c r="AA69">
        <v>0</v>
      </c>
      <c r="AB69">
        <v>12.660359</v>
      </c>
      <c r="AC69">
        <v>9.3033079999999995</v>
      </c>
      <c r="AD69">
        <v>0</v>
      </c>
      <c r="AE69">
        <v>0</v>
      </c>
      <c r="AF69">
        <v>8.5305759999999999</v>
      </c>
      <c r="AG69">
        <v>0</v>
      </c>
      <c r="AH69">
        <v>18.207021999999998</v>
      </c>
      <c r="AI69">
        <v>0</v>
      </c>
      <c r="AJ69">
        <v>0</v>
      </c>
      <c r="AK69">
        <v>52.211278999999998</v>
      </c>
      <c r="AL69">
        <v>1.3404370000000001</v>
      </c>
      <c r="AM69">
        <v>0</v>
      </c>
      <c r="AN69">
        <v>0.57008000000000003</v>
      </c>
      <c r="AO69">
        <v>0</v>
      </c>
      <c r="AP69">
        <v>8.0042639999999992</v>
      </c>
      <c r="AQ69">
        <v>29.917579</v>
      </c>
      <c r="AR69">
        <v>4.245101</v>
      </c>
      <c r="AS69">
        <v>6.4657039999999997</v>
      </c>
      <c r="AT69">
        <v>14.420798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2036.1525080000001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633.47161000000006</v>
      </c>
      <c r="L70">
        <v>213.40860000000001</v>
      </c>
      <c r="M70">
        <v>88.439599999999999</v>
      </c>
      <c r="N70">
        <v>113.553562</v>
      </c>
      <c r="O70">
        <v>118.87976500000001</v>
      </c>
      <c r="P70">
        <v>118.600388</v>
      </c>
      <c r="Q70">
        <v>5.8815220000000004</v>
      </c>
      <c r="R70">
        <v>40.749603</v>
      </c>
      <c r="S70">
        <v>14.226855</v>
      </c>
      <c r="T70">
        <v>0</v>
      </c>
      <c r="U70">
        <v>402.56360100000001</v>
      </c>
      <c r="V70">
        <v>17.438303000000001</v>
      </c>
      <c r="W70">
        <v>33.452576999999998</v>
      </c>
      <c r="X70">
        <v>129.07375099999999</v>
      </c>
      <c r="Y70">
        <v>0</v>
      </c>
      <c r="Z70">
        <v>0</v>
      </c>
      <c r="AA70">
        <v>0</v>
      </c>
      <c r="AB70">
        <v>12.660359</v>
      </c>
      <c r="AC70">
        <v>9.3033079999999995</v>
      </c>
      <c r="AD70">
        <v>0</v>
      </c>
      <c r="AE70">
        <v>0</v>
      </c>
      <c r="AF70">
        <v>8.5305759999999999</v>
      </c>
      <c r="AG70">
        <v>0</v>
      </c>
      <c r="AH70">
        <v>44.971344000000002</v>
      </c>
      <c r="AI70">
        <v>0</v>
      </c>
      <c r="AJ70">
        <v>0</v>
      </c>
      <c r="AK70">
        <v>52.211278999999998</v>
      </c>
      <c r="AL70">
        <v>1.3404370000000001</v>
      </c>
      <c r="AM70">
        <v>0</v>
      </c>
      <c r="AN70">
        <v>0.57008000000000003</v>
      </c>
      <c r="AO70">
        <v>0</v>
      </c>
      <c r="AP70">
        <v>8.0042639999999992</v>
      </c>
      <c r="AQ70">
        <v>29.917579</v>
      </c>
      <c r="AR70">
        <v>4.245101</v>
      </c>
      <c r="AS70">
        <v>6.4657039999999997</v>
      </c>
      <c r="AT70">
        <v>14.420798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2122.3805659999998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656.40364</v>
      </c>
      <c r="L71">
        <v>213.40860000000001</v>
      </c>
      <c r="M71">
        <v>88.439599999999999</v>
      </c>
      <c r="N71">
        <v>113.553562</v>
      </c>
      <c r="O71">
        <v>118.87976500000001</v>
      </c>
      <c r="P71">
        <v>118.600388</v>
      </c>
      <c r="Q71">
        <v>5.8815220000000004</v>
      </c>
      <c r="R71">
        <v>40.749603</v>
      </c>
      <c r="S71">
        <v>14.226855</v>
      </c>
      <c r="T71">
        <v>0</v>
      </c>
      <c r="U71">
        <v>402.56360100000001</v>
      </c>
      <c r="V71">
        <v>17.438303000000001</v>
      </c>
      <c r="W71">
        <v>33.452576999999998</v>
      </c>
      <c r="X71">
        <v>129.07375099999999</v>
      </c>
      <c r="Y71">
        <v>0</v>
      </c>
      <c r="Z71">
        <v>0</v>
      </c>
      <c r="AA71">
        <v>0</v>
      </c>
      <c r="AB71">
        <v>12.660359</v>
      </c>
      <c r="AC71">
        <v>9.3033079999999995</v>
      </c>
      <c r="AD71">
        <v>0</v>
      </c>
      <c r="AE71">
        <v>15.84112</v>
      </c>
      <c r="AF71">
        <v>8.5305759999999999</v>
      </c>
      <c r="AG71">
        <v>0</v>
      </c>
      <c r="AH71">
        <v>67.457016999999993</v>
      </c>
      <c r="AI71">
        <v>0</v>
      </c>
      <c r="AJ71">
        <v>0</v>
      </c>
      <c r="AK71">
        <v>52.211278999999998</v>
      </c>
      <c r="AL71">
        <v>1.3404370000000001</v>
      </c>
      <c r="AM71">
        <v>0</v>
      </c>
      <c r="AN71">
        <v>0.57008000000000003</v>
      </c>
      <c r="AO71">
        <v>0</v>
      </c>
      <c r="AP71">
        <v>6.0339840000000002</v>
      </c>
      <c r="AQ71">
        <v>29.917579</v>
      </c>
      <c r="AR71">
        <v>4.245101</v>
      </c>
      <c r="AS71">
        <v>6.4657039999999997</v>
      </c>
      <c r="AT71">
        <v>14.420798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2181.6691089999999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656.40364</v>
      </c>
      <c r="L72">
        <v>213.40860000000001</v>
      </c>
      <c r="M72">
        <v>88.439599999999999</v>
      </c>
      <c r="N72">
        <v>113.553562</v>
      </c>
      <c r="O72">
        <v>118.87976500000001</v>
      </c>
      <c r="P72">
        <v>118.600388</v>
      </c>
      <c r="Q72">
        <v>5.8815220000000004</v>
      </c>
      <c r="R72">
        <v>40.749603</v>
      </c>
      <c r="S72">
        <v>14.226855</v>
      </c>
      <c r="T72">
        <v>0</v>
      </c>
      <c r="U72">
        <v>402.56360100000001</v>
      </c>
      <c r="V72">
        <v>17.438303000000001</v>
      </c>
      <c r="W72">
        <v>33.452576999999998</v>
      </c>
      <c r="X72">
        <v>129.07375099999999</v>
      </c>
      <c r="Y72">
        <v>0</v>
      </c>
      <c r="Z72">
        <v>0</v>
      </c>
      <c r="AA72">
        <v>0</v>
      </c>
      <c r="AB72">
        <v>12.660359</v>
      </c>
      <c r="AC72">
        <v>9.3033079999999995</v>
      </c>
      <c r="AD72">
        <v>0</v>
      </c>
      <c r="AE72">
        <v>15.84112</v>
      </c>
      <c r="AF72">
        <v>8.5305759999999999</v>
      </c>
      <c r="AG72">
        <v>0</v>
      </c>
      <c r="AH72">
        <v>89.942689000000001</v>
      </c>
      <c r="AI72">
        <v>0</v>
      </c>
      <c r="AJ72">
        <v>0</v>
      </c>
      <c r="AK72">
        <v>52.211278999999998</v>
      </c>
      <c r="AL72">
        <v>1.3404370000000001</v>
      </c>
      <c r="AM72">
        <v>4.3568040000000003</v>
      </c>
      <c r="AN72">
        <v>0.57008000000000003</v>
      </c>
      <c r="AO72">
        <v>0</v>
      </c>
      <c r="AP72">
        <v>6.0339840000000002</v>
      </c>
      <c r="AQ72">
        <v>44.876367999999999</v>
      </c>
      <c r="AR72">
        <v>5.3063760000000002</v>
      </c>
      <c r="AS72">
        <v>6.4657039999999997</v>
      </c>
      <c r="AT72">
        <v>14.420798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2224.5316490000005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656.40364</v>
      </c>
      <c r="L73">
        <v>229.75069999999999</v>
      </c>
      <c r="M73">
        <v>88.439599999999999</v>
      </c>
      <c r="N73">
        <v>113.553562</v>
      </c>
      <c r="O73">
        <v>118.87976500000001</v>
      </c>
      <c r="P73">
        <v>118.600388</v>
      </c>
      <c r="Q73">
        <v>5.8815220000000004</v>
      </c>
      <c r="R73">
        <v>40.749603</v>
      </c>
      <c r="S73">
        <v>14.226855</v>
      </c>
      <c r="T73">
        <v>0</v>
      </c>
      <c r="U73">
        <v>402.56360100000001</v>
      </c>
      <c r="V73">
        <v>17.438303000000001</v>
      </c>
      <c r="W73">
        <v>33.452576999999998</v>
      </c>
      <c r="X73">
        <v>129.07567399999999</v>
      </c>
      <c r="Y73">
        <v>0</v>
      </c>
      <c r="Z73">
        <v>2.1148600000000002</v>
      </c>
      <c r="AA73">
        <v>6.7588999999999997</v>
      </c>
      <c r="AB73">
        <v>12.660359</v>
      </c>
      <c r="AC73">
        <v>18.606615000000001</v>
      </c>
      <c r="AD73">
        <v>7.6192640000000003</v>
      </c>
      <c r="AE73">
        <v>15.84112</v>
      </c>
      <c r="AF73">
        <v>8.5305759999999999</v>
      </c>
      <c r="AG73">
        <v>0</v>
      </c>
      <c r="AH73">
        <v>113.793888</v>
      </c>
      <c r="AI73">
        <v>3.6712050000000001</v>
      </c>
      <c r="AJ73">
        <v>0</v>
      </c>
      <c r="AK73">
        <v>52.211278999999998</v>
      </c>
      <c r="AL73">
        <v>1.3404370000000001</v>
      </c>
      <c r="AM73">
        <v>10.128288</v>
      </c>
      <c r="AN73">
        <v>0.57008000000000003</v>
      </c>
      <c r="AO73">
        <v>0</v>
      </c>
      <c r="AP73">
        <v>1.7239949999999999</v>
      </c>
      <c r="AQ73">
        <v>44.876367999999999</v>
      </c>
      <c r="AR73">
        <v>5.3063760000000002</v>
      </c>
      <c r="AS73">
        <v>6.4657039999999997</v>
      </c>
      <c r="AT73">
        <v>14.420798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2295.655902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656.40364</v>
      </c>
      <c r="L74">
        <v>229.75069999999999</v>
      </c>
      <c r="M74">
        <v>88.439599999999999</v>
      </c>
      <c r="N74">
        <v>113.553562</v>
      </c>
      <c r="O74">
        <v>118.87976500000001</v>
      </c>
      <c r="P74">
        <v>118.600388</v>
      </c>
      <c r="Q74">
        <v>5.8815220000000004</v>
      </c>
      <c r="R74">
        <v>40.749603</v>
      </c>
      <c r="S74">
        <v>14.226855</v>
      </c>
      <c r="T74">
        <v>0</v>
      </c>
      <c r="U74">
        <v>402.56360100000001</v>
      </c>
      <c r="V74">
        <v>17.438303000000001</v>
      </c>
      <c r="W74">
        <v>33.452576999999998</v>
      </c>
      <c r="X74">
        <v>129.07567399999999</v>
      </c>
      <c r="Y74">
        <v>0</v>
      </c>
      <c r="Z74">
        <v>12.53689</v>
      </c>
      <c r="AA74">
        <v>13.365914999999999</v>
      </c>
      <c r="AB74">
        <v>25.320719</v>
      </c>
      <c r="AC74">
        <v>19.585910999999999</v>
      </c>
      <c r="AD74">
        <v>17.564943</v>
      </c>
      <c r="AE74">
        <v>47.523361000000001</v>
      </c>
      <c r="AF74">
        <v>25.591729000000001</v>
      </c>
      <c r="AG74">
        <v>0</v>
      </c>
      <c r="AH74">
        <v>113.793888</v>
      </c>
      <c r="AI74">
        <v>15.717651</v>
      </c>
      <c r="AJ74">
        <v>0</v>
      </c>
      <c r="AK74">
        <v>52.211278999999998</v>
      </c>
      <c r="AL74">
        <v>1.3404370000000001</v>
      </c>
      <c r="AM74">
        <v>10.128288</v>
      </c>
      <c r="AN74">
        <v>0.57008000000000003</v>
      </c>
      <c r="AO74">
        <v>0</v>
      </c>
      <c r="AP74">
        <v>0.49257000000000001</v>
      </c>
      <c r="AQ74">
        <v>44.876367999999999</v>
      </c>
      <c r="AR74">
        <v>6.3676510000000004</v>
      </c>
      <c r="AS74">
        <v>6.4657039999999997</v>
      </c>
      <c r="AT74">
        <v>14.420798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2396.8899720000004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656.40364</v>
      </c>
      <c r="L75">
        <v>229.75069999999999</v>
      </c>
      <c r="M75">
        <v>88.439599999999999</v>
      </c>
      <c r="N75">
        <v>113.553562</v>
      </c>
      <c r="O75">
        <v>118.87976500000001</v>
      </c>
      <c r="P75">
        <v>118.600388</v>
      </c>
      <c r="Q75">
        <v>5.8815220000000004</v>
      </c>
      <c r="R75">
        <v>40.749603</v>
      </c>
      <c r="S75">
        <v>14.226855</v>
      </c>
      <c r="T75">
        <v>0</v>
      </c>
      <c r="U75">
        <v>402.56360100000001</v>
      </c>
      <c r="V75">
        <v>17.438303000000001</v>
      </c>
      <c r="W75">
        <v>33.452576999999998</v>
      </c>
      <c r="X75">
        <v>129.07567399999999</v>
      </c>
      <c r="Y75">
        <v>0</v>
      </c>
      <c r="Z75">
        <v>12.53689</v>
      </c>
      <c r="AA75">
        <v>21.263956</v>
      </c>
      <c r="AB75">
        <v>25.320719</v>
      </c>
      <c r="AC75">
        <v>19.585910999999999</v>
      </c>
      <c r="AD75">
        <v>26.347414000000001</v>
      </c>
      <c r="AE75">
        <v>47.523361000000001</v>
      </c>
      <c r="AF75">
        <v>25.591729000000001</v>
      </c>
      <c r="AG75">
        <v>0</v>
      </c>
      <c r="AH75">
        <v>134.91403299999999</v>
      </c>
      <c r="AI75">
        <v>15.717651</v>
      </c>
      <c r="AJ75">
        <v>0</v>
      </c>
      <c r="AK75">
        <v>52.211278999999998</v>
      </c>
      <c r="AL75">
        <v>1.3404370000000001</v>
      </c>
      <c r="AM75">
        <v>10.128288</v>
      </c>
      <c r="AN75">
        <v>0.57008000000000003</v>
      </c>
      <c r="AO75">
        <v>0</v>
      </c>
      <c r="AP75">
        <v>0.49257000000000001</v>
      </c>
      <c r="AQ75">
        <v>44.876367999999999</v>
      </c>
      <c r="AR75">
        <v>38.205907000000003</v>
      </c>
      <c r="AS75">
        <v>6.4657039999999997</v>
      </c>
      <c r="AT75">
        <v>14.420798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2466.5288850000002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656.40364</v>
      </c>
      <c r="L76">
        <v>213.40860000000001</v>
      </c>
      <c r="M76">
        <v>88.439599999999999</v>
      </c>
      <c r="N76">
        <v>113.553562</v>
      </c>
      <c r="O76">
        <v>118.87976500000001</v>
      </c>
      <c r="P76">
        <v>118.600388</v>
      </c>
      <c r="Q76">
        <v>5.8815220000000004</v>
      </c>
      <c r="R76">
        <v>40.749603</v>
      </c>
      <c r="S76">
        <v>14.226855</v>
      </c>
      <c r="T76">
        <v>0</v>
      </c>
      <c r="U76">
        <v>402.56360100000001</v>
      </c>
      <c r="V76">
        <v>17.438303000000001</v>
      </c>
      <c r="W76">
        <v>33.452576999999998</v>
      </c>
      <c r="X76">
        <v>129.07567399999999</v>
      </c>
      <c r="Y76">
        <v>0</v>
      </c>
      <c r="Z76">
        <v>12.53689</v>
      </c>
      <c r="AA76">
        <v>25.061091000000001</v>
      </c>
      <c r="AB76">
        <v>25.320719</v>
      </c>
      <c r="AC76">
        <v>19.585910999999999</v>
      </c>
      <c r="AD76">
        <v>35.129885999999999</v>
      </c>
      <c r="AE76">
        <v>47.523361000000001</v>
      </c>
      <c r="AF76">
        <v>25.591729000000001</v>
      </c>
      <c r="AG76">
        <v>0</v>
      </c>
      <c r="AH76">
        <v>134.91403299999999</v>
      </c>
      <c r="AI76">
        <v>15.717651</v>
      </c>
      <c r="AJ76">
        <v>0</v>
      </c>
      <c r="AK76">
        <v>52.211278999999998</v>
      </c>
      <c r="AL76">
        <v>1.3404370000000001</v>
      </c>
      <c r="AM76">
        <v>10.128288</v>
      </c>
      <c r="AN76">
        <v>0.57008000000000003</v>
      </c>
      <c r="AO76">
        <v>0</v>
      </c>
      <c r="AP76">
        <v>0.49257000000000001</v>
      </c>
      <c r="AQ76">
        <v>44.876367999999999</v>
      </c>
      <c r="AR76">
        <v>38.205907000000003</v>
      </c>
      <c r="AS76">
        <v>6.4657039999999997</v>
      </c>
      <c r="AT76">
        <v>14.420798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2462.766392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656.40364</v>
      </c>
      <c r="L77">
        <v>213.40860000000001</v>
      </c>
      <c r="M77">
        <v>88.439599999999999</v>
      </c>
      <c r="N77">
        <v>113.553562</v>
      </c>
      <c r="O77">
        <v>118.87976500000001</v>
      </c>
      <c r="P77">
        <v>118.600388</v>
      </c>
      <c r="Q77">
        <v>5.8815220000000004</v>
      </c>
      <c r="R77">
        <v>40.749603</v>
      </c>
      <c r="S77">
        <v>14.226855</v>
      </c>
      <c r="T77">
        <v>0</v>
      </c>
      <c r="U77">
        <v>402.56360100000001</v>
      </c>
      <c r="V77">
        <v>17.438303000000001</v>
      </c>
      <c r="W77">
        <v>33.452576999999998</v>
      </c>
      <c r="X77">
        <v>138.353149</v>
      </c>
      <c r="Y77">
        <v>0</v>
      </c>
      <c r="Z77">
        <v>12.53689</v>
      </c>
      <c r="AA77">
        <v>25.061091000000001</v>
      </c>
      <c r="AB77">
        <v>25.320719</v>
      </c>
      <c r="AC77">
        <v>19.585910999999999</v>
      </c>
      <c r="AD77">
        <v>35.129885999999999</v>
      </c>
      <c r="AE77">
        <v>47.523361000000001</v>
      </c>
      <c r="AF77">
        <v>25.591729000000001</v>
      </c>
      <c r="AG77">
        <v>0</v>
      </c>
      <c r="AH77">
        <v>134.91403299999999</v>
      </c>
      <c r="AI77">
        <v>15.717651</v>
      </c>
      <c r="AJ77">
        <v>0</v>
      </c>
      <c r="AK77">
        <v>52.211278999999998</v>
      </c>
      <c r="AL77">
        <v>1.3404370000000001</v>
      </c>
      <c r="AM77">
        <v>10.128288</v>
      </c>
      <c r="AN77">
        <v>0.57008000000000003</v>
      </c>
      <c r="AO77">
        <v>0</v>
      </c>
      <c r="AP77">
        <v>0.49257000000000001</v>
      </c>
      <c r="AQ77">
        <v>44.876367999999999</v>
      </c>
      <c r="AR77">
        <v>5.3063760000000002</v>
      </c>
      <c r="AS77">
        <v>6.4657039999999997</v>
      </c>
      <c r="AT77">
        <v>14.420798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2439.1443360000003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656.40364</v>
      </c>
      <c r="L78">
        <v>213.40860000000001</v>
      </c>
      <c r="M78">
        <v>88.439599999999999</v>
      </c>
      <c r="N78">
        <v>113.553562</v>
      </c>
      <c r="O78">
        <v>118.87976500000001</v>
      </c>
      <c r="P78">
        <v>118.600388</v>
      </c>
      <c r="Q78">
        <v>5.8815220000000004</v>
      </c>
      <c r="R78">
        <v>40.749603</v>
      </c>
      <c r="S78">
        <v>14.226855</v>
      </c>
      <c r="T78">
        <v>0</v>
      </c>
      <c r="U78">
        <v>402.56360100000001</v>
      </c>
      <c r="V78">
        <v>17.438303000000001</v>
      </c>
      <c r="W78">
        <v>33.452576999999998</v>
      </c>
      <c r="X78">
        <v>141.80677</v>
      </c>
      <c r="Y78">
        <v>0</v>
      </c>
      <c r="Z78">
        <v>12.53689</v>
      </c>
      <c r="AA78">
        <v>25.061091000000001</v>
      </c>
      <c r="AB78">
        <v>25.320719</v>
      </c>
      <c r="AC78">
        <v>19.585910999999999</v>
      </c>
      <c r="AD78">
        <v>35.129885999999999</v>
      </c>
      <c r="AE78">
        <v>47.523361000000001</v>
      </c>
      <c r="AF78">
        <v>25.591729000000001</v>
      </c>
      <c r="AG78">
        <v>0</v>
      </c>
      <c r="AH78">
        <v>134.91403299999999</v>
      </c>
      <c r="AI78">
        <v>15.717651</v>
      </c>
      <c r="AJ78">
        <v>0</v>
      </c>
      <c r="AK78">
        <v>52.211278999999998</v>
      </c>
      <c r="AL78">
        <v>13.404367000000001</v>
      </c>
      <c r="AM78">
        <v>10.128288</v>
      </c>
      <c r="AN78">
        <v>0.57008000000000003</v>
      </c>
      <c r="AO78">
        <v>0</v>
      </c>
      <c r="AP78">
        <v>0.49257000000000001</v>
      </c>
      <c r="AQ78">
        <v>44.876367999999999</v>
      </c>
      <c r="AR78">
        <v>4.245101</v>
      </c>
      <c r="AS78">
        <v>6.4657039999999997</v>
      </c>
      <c r="AT78">
        <v>14.420798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2453.6006120000002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656.40364</v>
      </c>
      <c r="L79">
        <v>213.29324399999999</v>
      </c>
      <c r="M79">
        <v>88.439599999999999</v>
      </c>
      <c r="N79">
        <v>113.553562</v>
      </c>
      <c r="O79">
        <v>88.763558000000003</v>
      </c>
      <c r="P79">
        <v>118.600388</v>
      </c>
      <c r="Q79">
        <v>5.8815220000000004</v>
      </c>
      <c r="R79">
        <v>40.749603</v>
      </c>
      <c r="S79">
        <v>14.226855</v>
      </c>
      <c r="T79">
        <v>0</v>
      </c>
      <c r="U79">
        <v>402.56360100000001</v>
      </c>
      <c r="V79">
        <v>17.438303000000001</v>
      </c>
      <c r="W79">
        <v>33.452576999999998</v>
      </c>
      <c r="X79">
        <v>138.57572099999999</v>
      </c>
      <c r="Y79">
        <v>0</v>
      </c>
      <c r="Z79">
        <v>12.53689</v>
      </c>
      <c r="AA79">
        <v>25.061091000000001</v>
      </c>
      <c r="AB79">
        <v>25.320719</v>
      </c>
      <c r="AC79">
        <v>19.585910999999999</v>
      </c>
      <c r="AD79">
        <v>35.129885999999999</v>
      </c>
      <c r="AE79">
        <v>47.523361000000001</v>
      </c>
      <c r="AF79">
        <v>25.591729000000001</v>
      </c>
      <c r="AG79">
        <v>0</v>
      </c>
      <c r="AH79">
        <v>117.617362</v>
      </c>
      <c r="AI79">
        <v>15.717651</v>
      </c>
      <c r="AJ79">
        <v>0</v>
      </c>
      <c r="AK79">
        <v>52.211278999999998</v>
      </c>
      <c r="AL79">
        <v>68.138867000000005</v>
      </c>
      <c r="AM79">
        <v>10.128288</v>
      </c>
      <c r="AN79">
        <v>0.57008000000000003</v>
      </c>
      <c r="AO79">
        <v>0</v>
      </c>
      <c r="AP79">
        <v>6.0339840000000002</v>
      </c>
      <c r="AQ79">
        <v>44.876367999999999</v>
      </c>
      <c r="AR79">
        <v>4.245101</v>
      </c>
      <c r="AS79">
        <v>6.4657039999999997</v>
      </c>
      <c r="AT79">
        <v>14.420798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2463.1172430000006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656.40364</v>
      </c>
      <c r="L80">
        <v>213.29324399999999</v>
      </c>
      <c r="M80">
        <v>88.439599999999999</v>
      </c>
      <c r="N80">
        <v>113.553562</v>
      </c>
      <c r="O80">
        <v>88.763558000000003</v>
      </c>
      <c r="P80">
        <v>118.600388</v>
      </c>
      <c r="Q80">
        <v>5.8815220000000004</v>
      </c>
      <c r="R80">
        <v>40.749603</v>
      </c>
      <c r="S80">
        <v>14.226855</v>
      </c>
      <c r="T80">
        <v>0</v>
      </c>
      <c r="U80">
        <v>402.56360100000001</v>
      </c>
      <c r="V80">
        <v>17.438303000000001</v>
      </c>
      <c r="W80">
        <v>33.452576999999998</v>
      </c>
      <c r="X80">
        <v>138.57572099999999</v>
      </c>
      <c r="Y80">
        <v>0</v>
      </c>
      <c r="Z80">
        <v>1.0574300000000001</v>
      </c>
      <c r="AA80">
        <v>13.505649999999999</v>
      </c>
      <c r="AB80">
        <v>25.320719</v>
      </c>
      <c r="AC80">
        <v>18.606615000000001</v>
      </c>
      <c r="AD80">
        <v>26.413447999999999</v>
      </c>
      <c r="AE80">
        <v>47.523361000000001</v>
      </c>
      <c r="AF80">
        <v>9.4784179999999996</v>
      </c>
      <c r="AG80">
        <v>0</v>
      </c>
      <c r="AH80">
        <v>89.942689000000001</v>
      </c>
      <c r="AI80">
        <v>3.6712050000000001</v>
      </c>
      <c r="AJ80">
        <v>0</v>
      </c>
      <c r="AK80">
        <v>52.211278999999998</v>
      </c>
      <c r="AL80">
        <v>68.138867000000005</v>
      </c>
      <c r="AM80">
        <v>4.4849449999999997</v>
      </c>
      <c r="AN80">
        <v>0.57008000000000003</v>
      </c>
      <c r="AO80">
        <v>0</v>
      </c>
      <c r="AP80">
        <v>6.0339840000000002</v>
      </c>
      <c r="AQ80">
        <v>44.876367999999999</v>
      </c>
      <c r="AR80">
        <v>6.3676510000000004</v>
      </c>
      <c r="AS80">
        <v>6.4657039999999997</v>
      </c>
      <c r="AT80">
        <v>14.420798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2371.0313850000011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629.62640999999996</v>
      </c>
      <c r="L81">
        <v>213.40860000000001</v>
      </c>
      <c r="M81">
        <v>88.439599999999999</v>
      </c>
      <c r="N81">
        <v>113.553562</v>
      </c>
      <c r="O81">
        <v>88.763558000000003</v>
      </c>
      <c r="P81">
        <v>118.600388</v>
      </c>
      <c r="Q81">
        <v>5.8815220000000004</v>
      </c>
      <c r="R81">
        <v>40.749603</v>
      </c>
      <c r="S81">
        <v>14.226855</v>
      </c>
      <c r="T81">
        <v>0</v>
      </c>
      <c r="U81">
        <v>402.56360100000001</v>
      </c>
      <c r="V81">
        <v>17.267351000000001</v>
      </c>
      <c r="W81">
        <v>33.452576999999998</v>
      </c>
      <c r="X81">
        <v>138.57572099999999</v>
      </c>
      <c r="Y81">
        <v>0</v>
      </c>
      <c r="Z81">
        <v>1.0574300000000001</v>
      </c>
      <c r="AA81">
        <v>6.0754159999999997</v>
      </c>
      <c r="AB81">
        <v>25.320719</v>
      </c>
      <c r="AC81">
        <v>18.606615000000001</v>
      </c>
      <c r="AD81">
        <v>7.6192640000000003</v>
      </c>
      <c r="AE81">
        <v>31.682241000000001</v>
      </c>
      <c r="AF81">
        <v>0</v>
      </c>
      <c r="AG81">
        <v>0</v>
      </c>
      <c r="AH81">
        <v>67.457016999999993</v>
      </c>
      <c r="AI81">
        <v>0</v>
      </c>
      <c r="AJ81">
        <v>0</v>
      </c>
      <c r="AK81">
        <v>52.211278999999998</v>
      </c>
      <c r="AL81">
        <v>68.138867000000005</v>
      </c>
      <c r="AM81">
        <v>4.4849449999999997</v>
      </c>
      <c r="AN81">
        <v>0.57008000000000003</v>
      </c>
      <c r="AO81">
        <v>0</v>
      </c>
      <c r="AP81">
        <v>6.0339840000000002</v>
      </c>
      <c r="AQ81">
        <v>44.876367999999999</v>
      </c>
      <c r="AR81">
        <v>38.205907000000003</v>
      </c>
      <c r="AS81">
        <v>6.4657039999999997</v>
      </c>
      <c r="AT81">
        <v>14.420798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2298.335982000001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608.13279999999997</v>
      </c>
      <c r="L82">
        <v>190.3374</v>
      </c>
      <c r="M82">
        <v>88.439599999999999</v>
      </c>
      <c r="N82">
        <v>113.553562</v>
      </c>
      <c r="O82">
        <v>88.763558000000003</v>
      </c>
      <c r="P82">
        <v>118.600388</v>
      </c>
      <c r="Q82">
        <v>5.8815220000000004</v>
      </c>
      <c r="R82">
        <v>40.749603</v>
      </c>
      <c r="S82">
        <v>14.226855</v>
      </c>
      <c r="T82">
        <v>0</v>
      </c>
      <c r="U82">
        <v>402.56360100000001</v>
      </c>
      <c r="V82">
        <v>17.267351000000001</v>
      </c>
      <c r="W82">
        <v>33.452576999999998</v>
      </c>
      <c r="X82">
        <v>138.57572099999999</v>
      </c>
      <c r="Y82">
        <v>0</v>
      </c>
      <c r="Z82">
        <v>1.0574300000000001</v>
      </c>
      <c r="AA82">
        <v>0</v>
      </c>
      <c r="AB82">
        <v>25.320719</v>
      </c>
      <c r="AC82">
        <v>9.3033079999999995</v>
      </c>
      <c r="AD82">
        <v>7.6192640000000003</v>
      </c>
      <c r="AE82">
        <v>31.682241000000001</v>
      </c>
      <c r="AF82">
        <v>0</v>
      </c>
      <c r="AG82">
        <v>0</v>
      </c>
      <c r="AH82">
        <v>44.971344000000002</v>
      </c>
      <c r="AI82">
        <v>0</v>
      </c>
      <c r="AJ82">
        <v>0</v>
      </c>
      <c r="AK82">
        <v>52.211278999999998</v>
      </c>
      <c r="AL82">
        <v>68.138867000000005</v>
      </c>
      <c r="AM82">
        <v>0</v>
      </c>
      <c r="AN82">
        <v>0.57008000000000003</v>
      </c>
      <c r="AO82">
        <v>0</v>
      </c>
      <c r="AP82">
        <v>6.0339840000000002</v>
      </c>
      <c r="AQ82">
        <v>44.876367999999999</v>
      </c>
      <c r="AR82">
        <v>38.205907000000003</v>
      </c>
      <c r="AS82">
        <v>6.4657039999999997</v>
      </c>
      <c r="AT82">
        <v>14.420798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2211.421831000001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565.8356</v>
      </c>
      <c r="L83">
        <v>138.01384100000001</v>
      </c>
      <c r="M83">
        <v>88.439599999999999</v>
      </c>
      <c r="N83">
        <v>113.553562</v>
      </c>
      <c r="O83">
        <v>88.763558000000003</v>
      </c>
      <c r="P83">
        <v>118.600388</v>
      </c>
      <c r="Q83">
        <v>2.8839000000000001</v>
      </c>
      <c r="R83">
        <v>40.749603</v>
      </c>
      <c r="S83">
        <v>3.8452000000000002</v>
      </c>
      <c r="T83">
        <v>0</v>
      </c>
      <c r="U83">
        <v>402.56360100000001</v>
      </c>
      <c r="V83">
        <v>17.267351000000001</v>
      </c>
      <c r="W83">
        <v>33.452576999999998</v>
      </c>
      <c r="X83">
        <v>138.57572099999999</v>
      </c>
      <c r="Y83">
        <v>0</v>
      </c>
      <c r="Z83">
        <v>1.0574300000000001</v>
      </c>
      <c r="AA83">
        <v>0</v>
      </c>
      <c r="AB83">
        <v>12.660359</v>
      </c>
      <c r="AC83">
        <v>9.3033079999999995</v>
      </c>
      <c r="AD83">
        <v>0</v>
      </c>
      <c r="AE83">
        <v>15.84112</v>
      </c>
      <c r="AF83">
        <v>0</v>
      </c>
      <c r="AG83">
        <v>0</v>
      </c>
      <c r="AH83">
        <v>22.485672000000001</v>
      </c>
      <c r="AI83">
        <v>0</v>
      </c>
      <c r="AJ83">
        <v>0</v>
      </c>
      <c r="AK83">
        <v>52.211278999999998</v>
      </c>
      <c r="AL83">
        <v>12.287337000000001</v>
      </c>
      <c r="AM83">
        <v>0</v>
      </c>
      <c r="AN83">
        <v>0.57008000000000003</v>
      </c>
      <c r="AO83">
        <v>0</v>
      </c>
      <c r="AP83">
        <v>0.49257000000000001</v>
      </c>
      <c r="AQ83">
        <v>44.876367999999999</v>
      </c>
      <c r="AR83">
        <v>7.4289259999999997</v>
      </c>
      <c r="AS83">
        <v>6.4657039999999997</v>
      </c>
      <c r="AT83">
        <v>14.420798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1952.6454530000001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565.8356</v>
      </c>
      <c r="L84">
        <v>114.94264099999999</v>
      </c>
      <c r="M84">
        <v>88.439599999999999</v>
      </c>
      <c r="N84">
        <v>113.553562</v>
      </c>
      <c r="O84">
        <v>88.763558000000003</v>
      </c>
      <c r="P84">
        <v>118.600388</v>
      </c>
      <c r="Q84">
        <v>2.8839000000000001</v>
      </c>
      <c r="R84">
        <v>40.749603</v>
      </c>
      <c r="S84">
        <v>3.8452000000000002</v>
      </c>
      <c r="T84">
        <v>0</v>
      </c>
      <c r="U84">
        <v>402.56360100000001</v>
      </c>
      <c r="V84">
        <v>17.267351000000001</v>
      </c>
      <c r="W84">
        <v>33.452576999999998</v>
      </c>
      <c r="X84">
        <v>138.57572099999999</v>
      </c>
      <c r="Y84">
        <v>0</v>
      </c>
      <c r="Z84">
        <v>1.0574300000000001</v>
      </c>
      <c r="AA84">
        <v>0</v>
      </c>
      <c r="AB84">
        <v>12.660359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52.211278999999998</v>
      </c>
      <c r="AL84">
        <v>1.3404370000000001</v>
      </c>
      <c r="AM84">
        <v>0</v>
      </c>
      <c r="AN84">
        <v>0.57008000000000003</v>
      </c>
      <c r="AO84">
        <v>0</v>
      </c>
      <c r="AP84">
        <v>0.49257000000000001</v>
      </c>
      <c r="AQ84">
        <v>44.876367999999999</v>
      </c>
      <c r="AR84">
        <v>6.3676510000000004</v>
      </c>
      <c r="AS84">
        <v>6.4657039999999997</v>
      </c>
      <c r="AT84">
        <v>14.420798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1869.935978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565.8356</v>
      </c>
      <c r="L85">
        <v>114.94264099999999</v>
      </c>
      <c r="M85">
        <v>88.439599999999999</v>
      </c>
      <c r="N85">
        <v>113.553562</v>
      </c>
      <c r="O85">
        <v>88.763558000000003</v>
      </c>
      <c r="P85">
        <v>118.600388</v>
      </c>
      <c r="Q85">
        <v>2.8839000000000001</v>
      </c>
      <c r="R85">
        <v>36.166989999999998</v>
      </c>
      <c r="S85">
        <v>3.8452000000000002</v>
      </c>
      <c r="T85">
        <v>0</v>
      </c>
      <c r="U85">
        <v>402.56360100000001</v>
      </c>
      <c r="V85">
        <v>17.438078000000001</v>
      </c>
      <c r="W85">
        <v>33.452576999999998</v>
      </c>
      <c r="X85">
        <v>141.80677</v>
      </c>
      <c r="Y85">
        <v>0</v>
      </c>
      <c r="Z85">
        <v>1.0574300000000001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52.211278999999998</v>
      </c>
      <c r="AL85">
        <v>1.3404370000000001</v>
      </c>
      <c r="AM85">
        <v>0</v>
      </c>
      <c r="AN85">
        <v>0.57008000000000003</v>
      </c>
      <c r="AO85">
        <v>0</v>
      </c>
      <c r="AP85">
        <v>0.49257000000000001</v>
      </c>
      <c r="AQ85">
        <v>44.876367999999999</v>
      </c>
      <c r="AR85">
        <v>6.3676510000000004</v>
      </c>
      <c r="AS85">
        <v>6.4657039999999997</v>
      </c>
      <c r="AT85">
        <v>14.420798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1856.0947819999999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565.8356</v>
      </c>
      <c r="L86">
        <v>114.94264099999999</v>
      </c>
      <c r="M86">
        <v>88.439599999999999</v>
      </c>
      <c r="N86">
        <v>113.553562</v>
      </c>
      <c r="O86">
        <v>88.763558000000003</v>
      </c>
      <c r="P86">
        <v>118.600388</v>
      </c>
      <c r="Q86">
        <v>2.8839000000000001</v>
      </c>
      <c r="R86">
        <v>24.626294999999999</v>
      </c>
      <c r="S86">
        <v>3.8452000000000002</v>
      </c>
      <c r="T86">
        <v>0</v>
      </c>
      <c r="U86">
        <v>402.56360100000001</v>
      </c>
      <c r="V86">
        <v>17.438078000000001</v>
      </c>
      <c r="W86">
        <v>33.452576999999998</v>
      </c>
      <c r="X86">
        <v>141.80677</v>
      </c>
      <c r="Y86">
        <v>0</v>
      </c>
      <c r="Z86">
        <v>1.0574300000000001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52.211278999999998</v>
      </c>
      <c r="AL86">
        <v>1.3404370000000001</v>
      </c>
      <c r="AM86">
        <v>0</v>
      </c>
      <c r="AN86">
        <v>0.57008000000000003</v>
      </c>
      <c r="AO86">
        <v>0</v>
      </c>
      <c r="AP86">
        <v>0.49257000000000001</v>
      </c>
      <c r="AQ86">
        <v>44.876367999999999</v>
      </c>
      <c r="AR86">
        <v>11.674027000000001</v>
      </c>
      <c r="AS86">
        <v>6.4657039999999997</v>
      </c>
      <c r="AT86">
        <v>14.420798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1849.860463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565.8356</v>
      </c>
      <c r="L87">
        <v>114.94264099999999</v>
      </c>
      <c r="M87">
        <v>88.439599999999999</v>
      </c>
      <c r="N87">
        <v>113.553562</v>
      </c>
      <c r="O87">
        <v>97.702866999999998</v>
      </c>
      <c r="P87">
        <v>118.600388</v>
      </c>
      <c r="Q87">
        <v>2.8839000000000001</v>
      </c>
      <c r="R87">
        <v>24.626294999999999</v>
      </c>
      <c r="S87">
        <v>3.8452000000000002</v>
      </c>
      <c r="T87">
        <v>0</v>
      </c>
      <c r="U87">
        <v>402.56360100000001</v>
      </c>
      <c r="V87">
        <v>8.6200729999999997</v>
      </c>
      <c r="W87">
        <v>33.452576999999998</v>
      </c>
      <c r="X87">
        <v>141.80677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52.211278999999998</v>
      </c>
      <c r="AL87">
        <v>1.3404370000000001</v>
      </c>
      <c r="AM87">
        <v>0</v>
      </c>
      <c r="AN87">
        <v>0.57008000000000003</v>
      </c>
      <c r="AO87">
        <v>0</v>
      </c>
      <c r="AP87">
        <v>0.49257000000000001</v>
      </c>
      <c r="AQ87">
        <v>44.876367999999999</v>
      </c>
      <c r="AR87">
        <v>14.857853</v>
      </c>
      <c r="AS87">
        <v>6.4657039999999997</v>
      </c>
      <c r="AT87">
        <v>14.420798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1852.1081630000001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565.8356</v>
      </c>
      <c r="L88">
        <v>114.94264099999999</v>
      </c>
      <c r="M88">
        <v>88.439599999999999</v>
      </c>
      <c r="N88">
        <v>113.553562</v>
      </c>
      <c r="O88">
        <v>111.073849</v>
      </c>
      <c r="P88">
        <v>118.600388</v>
      </c>
      <c r="Q88">
        <v>2.8839000000000001</v>
      </c>
      <c r="R88">
        <v>24.626294999999999</v>
      </c>
      <c r="S88">
        <v>3.8452000000000002</v>
      </c>
      <c r="T88">
        <v>0</v>
      </c>
      <c r="U88">
        <v>402.56360100000001</v>
      </c>
      <c r="V88">
        <v>8.6200729999999997</v>
      </c>
      <c r="W88">
        <v>33.452576999999998</v>
      </c>
      <c r="X88">
        <v>141.80677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52.211278999999998</v>
      </c>
      <c r="AL88">
        <v>1.3404370000000001</v>
      </c>
      <c r="AM88">
        <v>0</v>
      </c>
      <c r="AN88">
        <v>0.57008000000000003</v>
      </c>
      <c r="AO88">
        <v>0</v>
      </c>
      <c r="AP88">
        <v>0.49257000000000001</v>
      </c>
      <c r="AQ88">
        <v>44.876367999999999</v>
      </c>
      <c r="AR88">
        <v>14.857853</v>
      </c>
      <c r="AS88">
        <v>6.4657039999999997</v>
      </c>
      <c r="AT88">
        <v>14.420798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1865.479145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565.8356</v>
      </c>
      <c r="L89">
        <v>114.94264099999999</v>
      </c>
      <c r="M89">
        <v>88.439599999999999</v>
      </c>
      <c r="N89">
        <v>113.553562</v>
      </c>
      <c r="O89">
        <v>118.84465899999999</v>
      </c>
      <c r="P89">
        <v>118.600388</v>
      </c>
      <c r="Q89">
        <v>2.8839000000000001</v>
      </c>
      <c r="R89">
        <v>24.626294999999999</v>
      </c>
      <c r="S89">
        <v>3.8452000000000002</v>
      </c>
      <c r="T89">
        <v>0</v>
      </c>
      <c r="U89">
        <v>402.56360100000001</v>
      </c>
      <c r="V89">
        <v>8.6200729999999997</v>
      </c>
      <c r="W89">
        <v>33.452576999999998</v>
      </c>
      <c r="X89">
        <v>141.80677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52.211278999999998</v>
      </c>
      <c r="AL89">
        <v>1.3404370000000001</v>
      </c>
      <c r="AM89">
        <v>0</v>
      </c>
      <c r="AN89">
        <v>0.57008000000000003</v>
      </c>
      <c r="AO89">
        <v>0</v>
      </c>
      <c r="AP89">
        <v>0.49257000000000001</v>
      </c>
      <c r="AQ89">
        <v>44.876367999999999</v>
      </c>
      <c r="AR89">
        <v>14.857853</v>
      </c>
      <c r="AS89">
        <v>7.1122740000000002</v>
      </c>
      <c r="AT89">
        <v>14.420798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1873.8965250000001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565.8356</v>
      </c>
      <c r="L90">
        <v>114.94264099999999</v>
      </c>
      <c r="M90">
        <v>88.439599999999999</v>
      </c>
      <c r="N90">
        <v>113.553562</v>
      </c>
      <c r="O90">
        <v>118.87976500000001</v>
      </c>
      <c r="P90">
        <v>118.600388</v>
      </c>
      <c r="Q90">
        <v>2.8839000000000001</v>
      </c>
      <c r="R90">
        <v>24.626294999999999</v>
      </c>
      <c r="S90">
        <v>3.8452000000000002</v>
      </c>
      <c r="T90">
        <v>0</v>
      </c>
      <c r="U90">
        <v>402.56360100000001</v>
      </c>
      <c r="V90">
        <v>8.6200729999999997</v>
      </c>
      <c r="W90">
        <v>33.452576999999998</v>
      </c>
      <c r="X90">
        <v>141.80677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52.211278999999998</v>
      </c>
      <c r="AL90">
        <v>1.3404370000000001</v>
      </c>
      <c r="AM90">
        <v>0</v>
      </c>
      <c r="AN90">
        <v>0.57008000000000003</v>
      </c>
      <c r="AO90">
        <v>0</v>
      </c>
      <c r="AP90">
        <v>2.4628510000000001</v>
      </c>
      <c r="AQ90">
        <v>33.975225999999999</v>
      </c>
      <c r="AR90">
        <v>14.857853</v>
      </c>
      <c r="AS90">
        <v>7.1122740000000002</v>
      </c>
      <c r="AT90">
        <v>14.420798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1865.0007700000003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565.8356</v>
      </c>
      <c r="L91">
        <v>114.94264099999999</v>
      </c>
      <c r="M91">
        <v>88.439599999999999</v>
      </c>
      <c r="N91">
        <v>113.553562</v>
      </c>
      <c r="O91">
        <v>118.87976500000001</v>
      </c>
      <c r="P91">
        <v>118.600388</v>
      </c>
      <c r="Q91">
        <v>2.8839000000000001</v>
      </c>
      <c r="R91">
        <v>24.626294999999999</v>
      </c>
      <c r="S91">
        <v>3.8452000000000002</v>
      </c>
      <c r="T91">
        <v>0</v>
      </c>
      <c r="U91">
        <v>402.56360100000001</v>
      </c>
      <c r="V91">
        <v>8.6200729999999997</v>
      </c>
      <c r="W91">
        <v>30.723917</v>
      </c>
      <c r="X91">
        <v>123.094369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52.211278999999998</v>
      </c>
      <c r="AL91">
        <v>1.3404370000000001</v>
      </c>
      <c r="AM91">
        <v>0</v>
      </c>
      <c r="AN91">
        <v>0.57008000000000003</v>
      </c>
      <c r="AO91">
        <v>0</v>
      </c>
      <c r="AP91">
        <v>2.4628510000000001</v>
      </c>
      <c r="AQ91">
        <v>29.917579</v>
      </c>
      <c r="AR91">
        <v>14.857853</v>
      </c>
      <c r="AS91">
        <v>7.1122740000000002</v>
      </c>
      <c r="AT91">
        <v>14.420798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1839.5020620000003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565.8356</v>
      </c>
      <c r="L92">
        <v>114.94264099999999</v>
      </c>
      <c r="M92">
        <v>88.439599999999999</v>
      </c>
      <c r="N92">
        <v>113.553562</v>
      </c>
      <c r="O92">
        <v>118.87976500000001</v>
      </c>
      <c r="P92">
        <v>118.600388</v>
      </c>
      <c r="Q92">
        <v>2.8839000000000001</v>
      </c>
      <c r="R92">
        <v>24.626294999999999</v>
      </c>
      <c r="S92">
        <v>3.8452000000000002</v>
      </c>
      <c r="T92">
        <v>0</v>
      </c>
      <c r="U92">
        <v>402.56360100000001</v>
      </c>
      <c r="V92">
        <v>8.6200729999999997</v>
      </c>
      <c r="W92">
        <v>30.723917</v>
      </c>
      <c r="X92">
        <v>123.094369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52.211278999999998</v>
      </c>
      <c r="AL92">
        <v>1.3404370000000001</v>
      </c>
      <c r="AM92">
        <v>0</v>
      </c>
      <c r="AN92">
        <v>0.57008000000000003</v>
      </c>
      <c r="AO92">
        <v>0</v>
      </c>
      <c r="AP92">
        <v>2.4628510000000001</v>
      </c>
      <c r="AQ92">
        <v>29.917579</v>
      </c>
      <c r="AR92">
        <v>14.857853</v>
      </c>
      <c r="AS92">
        <v>7.1122740000000002</v>
      </c>
      <c r="AT92">
        <v>14.420798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1839.5020620000003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565.8356</v>
      </c>
      <c r="L93">
        <v>113.02004100000001</v>
      </c>
      <c r="M93">
        <v>88.439599999999999</v>
      </c>
      <c r="N93">
        <v>113.553562</v>
      </c>
      <c r="O93">
        <v>118.87976500000001</v>
      </c>
      <c r="P93">
        <v>118.600388</v>
      </c>
      <c r="Q93">
        <v>2.8839000000000001</v>
      </c>
      <c r="R93">
        <v>24.626294999999999</v>
      </c>
      <c r="S93">
        <v>3.8452000000000002</v>
      </c>
      <c r="T93">
        <v>0</v>
      </c>
      <c r="U93">
        <v>402.56360100000001</v>
      </c>
      <c r="V93">
        <v>8.6200729999999997</v>
      </c>
      <c r="W93">
        <v>30.723917</v>
      </c>
      <c r="X93">
        <v>123.094369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8.5305759999999999</v>
      </c>
      <c r="AG93">
        <v>0</v>
      </c>
      <c r="AH93">
        <v>0</v>
      </c>
      <c r="AI93">
        <v>0</v>
      </c>
      <c r="AJ93">
        <v>0</v>
      </c>
      <c r="AK93">
        <v>52.211278999999998</v>
      </c>
      <c r="AL93">
        <v>1.3404370000000001</v>
      </c>
      <c r="AM93">
        <v>0</v>
      </c>
      <c r="AN93">
        <v>0.57008000000000003</v>
      </c>
      <c r="AO93">
        <v>0</v>
      </c>
      <c r="AP93">
        <v>2.4628510000000001</v>
      </c>
      <c r="AQ93">
        <v>29.917579</v>
      </c>
      <c r="AR93">
        <v>14.857853</v>
      </c>
      <c r="AS93">
        <v>9.0519850000000002</v>
      </c>
      <c r="AT93">
        <v>14.420798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1848.0497490000005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532.56020000000001</v>
      </c>
      <c r="L94">
        <v>113.02004100000001</v>
      </c>
      <c r="M94">
        <v>88.439599999999999</v>
      </c>
      <c r="N94">
        <v>113.553562</v>
      </c>
      <c r="O94">
        <v>118.87976500000001</v>
      </c>
      <c r="P94">
        <v>118.600388</v>
      </c>
      <c r="Q94">
        <v>2.8839000000000001</v>
      </c>
      <c r="R94">
        <v>24.626294999999999</v>
      </c>
      <c r="S94">
        <v>3.8452000000000002</v>
      </c>
      <c r="T94">
        <v>0</v>
      </c>
      <c r="U94">
        <v>402.56360100000001</v>
      </c>
      <c r="V94">
        <v>8.6200729999999997</v>
      </c>
      <c r="W94">
        <v>30.723917</v>
      </c>
      <c r="X94">
        <v>123.094369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8.5305759999999999</v>
      </c>
      <c r="AG94">
        <v>0</v>
      </c>
      <c r="AH94">
        <v>0</v>
      </c>
      <c r="AI94">
        <v>0</v>
      </c>
      <c r="AJ94">
        <v>0</v>
      </c>
      <c r="AK94">
        <v>52.211278999999998</v>
      </c>
      <c r="AL94">
        <v>1.3404370000000001</v>
      </c>
      <c r="AM94">
        <v>0</v>
      </c>
      <c r="AN94">
        <v>0.57008000000000003</v>
      </c>
      <c r="AO94">
        <v>0</v>
      </c>
      <c r="AP94">
        <v>2.4628510000000001</v>
      </c>
      <c r="AQ94">
        <v>29.917579</v>
      </c>
      <c r="AR94">
        <v>14.857853</v>
      </c>
      <c r="AS94">
        <v>9.0519850000000002</v>
      </c>
      <c r="AT94">
        <v>14.420798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1814.7743490000005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484.49520000000001</v>
      </c>
      <c r="L95">
        <v>113.02004100000001</v>
      </c>
      <c r="M95">
        <v>88.439599999999999</v>
      </c>
      <c r="N95">
        <v>113.553562</v>
      </c>
      <c r="O95">
        <v>118.87976500000001</v>
      </c>
      <c r="P95">
        <v>118.600388</v>
      </c>
      <c r="Q95">
        <v>2.8839000000000001</v>
      </c>
      <c r="R95">
        <v>24.626294999999999</v>
      </c>
      <c r="S95">
        <v>3.8452000000000002</v>
      </c>
      <c r="T95">
        <v>0</v>
      </c>
      <c r="U95">
        <v>402.56360100000001</v>
      </c>
      <c r="V95">
        <v>8.6200729999999997</v>
      </c>
      <c r="W95">
        <v>30.723917</v>
      </c>
      <c r="X95">
        <v>123.094369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8.5305759999999999</v>
      </c>
      <c r="AG95">
        <v>0</v>
      </c>
      <c r="AH95">
        <v>0</v>
      </c>
      <c r="AI95">
        <v>0</v>
      </c>
      <c r="AJ95">
        <v>0</v>
      </c>
      <c r="AK95">
        <v>52.211278999999998</v>
      </c>
      <c r="AL95">
        <v>1.3404370000000001</v>
      </c>
      <c r="AM95">
        <v>0</v>
      </c>
      <c r="AN95">
        <v>0.57008000000000003</v>
      </c>
      <c r="AO95">
        <v>0</v>
      </c>
      <c r="AP95">
        <v>2.4628510000000001</v>
      </c>
      <c r="AQ95">
        <v>14.958788999999999</v>
      </c>
      <c r="AR95">
        <v>11.674027000000001</v>
      </c>
      <c r="AS95">
        <v>9.0519850000000002</v>
      </c>
      <c r="AT95">
        <v>14.420798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1748.5667330000006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436.43020000000001</v>
      </c>
      <c r="L96">
        <v>113.02004100000001</v>
      </c>
      <c r="M96">
        <v>88.439599999999999</v>
      </c>
      <c r="N96">
        <v>113.553562</v>
      </c>
      <c r="O96">
        <v>118.87976500000001</v>
      </c>
      <c r="P96">
        <v>118.600388</v>
      </c>
      <c r="Q96">
        <v>2.8839000000000001</v>
      </c>
      <c r="R96">
        <v>24.626294999999999</v>
      </c>
      <c r="S96">
        <v>3.8452000000000002</v>
      </c>
      <c r="T96">
        <v>0</v>
      </c>
      <c r="U96">
        <v>402.56360100000001</v>
      </c>
      <c r="V96">
        <v>8.6200729999999997</v>
      </c>
      <c r="W96">
        <v>30.723917</v>
      </c>
      <c r="X96">
        <v>123.094369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8.5305759999999999</v>
      </c>
      <c r="AG96">
        <v>0</v>
      </c>
      <c r="AH96">
        <v>0</v>
      </c>
      <c r="AI96">
        <v>0</v>
      </c>
      <c r="AJ96">
        <v>0</v>
      </c>
      <c r="AK96">
        <v>52.211278999999998</v>
      </c>
      <c r="AL96">
        <v>1.3404370000000001</v>
      </c>
      <c r="AM96">
        <v>0</v>
      </c>
      <c r="AN96">
        <v>0.57008000000000003</v>
      </c>
      <c r="AO96">
        <v>0</v>
      </c>
      <c r="AP96">
        <v>2.4628510000000001</v>
      </c>
      <c r="AQ96">
        <v>14.958788999999999</v>
      </c>
      <c r="AR96">
        <v>11.674027000000001</v>
      </c>
      <c r="AS96">
        <v>9.0519850000000002</v>
      </c>
      <c r="AT96">
        <v>14.420798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1700.5017330000005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388.36520000000002</v>
      </c>
      <c r="L97">
        <v>113.02004100000001</v>
      </c>
      <c r="M97">
        <v>88.439599999999999</v>
      </c>
      <c r="N97">
        <v>113.553562</v>
      </c>
      <c r="O97">
        <v>118.87976500000001</v>
      </c>
      <c r="P97">
        <v>118.600388</v>
      </c>
      <c r="Q97">
        <v>2.8839000000000001</v>
      </c>
      <c r="R97">
        <v>24.626294999999999</v>
      </c>
      <c r="S97">
        <v>3.8452000000000002</v>
      </c>
      <c r="T97">
        <v>0</v>
      </c>
      <c r="U97">
        <v>402.56360100000001</v>
      </c>
      <c r="V97">
        <v>8.6200729999999997</v>
      </c>
      <c r="W97">
        <v>30.723917</v>
      </c>
      <c r="X97">
        <v>123.094369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8.5305759999999999</v>
      </c>
      <c r="AG97">
        <v>0</v>
      </c>
      <c r="AH97">
        <v>0</v>
      </c>
      <c r="AI97">
        <v>0</v>
      </c>
      <c r="AJ97">
        <v>0</v>
      </c>
      <c r="AK97">
        <v>52.211278999999998</v>
      </c>
      <c r="AL97">
        <v>1.3404370000000001</v>
      </c>
      <c r="AM97">
        <v>0</v>
      </c>
      <c r="AN97">
        <v>0.57008000000000003</v>
      </c>
      <c r="AO97">
        <v>0</v>
      </c>
      <c r="AP97">
        <v>2.4628510000000001</v>
      </c>
      <c r="AQ97">
        <v>14.958788999999999</v>
      </c>
      <c r="AR97">
        <v>11.674027000000001</v>
      </c>
      <c r="AS97">
        <v>9.0519850000000002</v>
      </c>
      <c r="AT97">
        <v>14.420798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1652.4367330000005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345.10669999999999</v>
      </c>
      <c r="L98">
        <v>113.02004100000001</v>
      </c>
      <c r="M98">
        <v>88.439599999999999</v>
      </c>
      <c r="N98">
        <v>113.553562</v>
      </c>
      <c r="O98">
        <v>118.87976500000001</v>
      </c>
      <c r="P98">
        <v>118.600388</v>
      </c>
      <c r="Q98">
        <v>2.8839000000000001</v>
      </c>
      <c r="R98">
        <v>24.626294999999999</v>
      </c>
      <c r="S98">
        <v>3.8452000000000002</v>
      </c>
      <c r="T98">
        <v>0</v>
      </c>
      <c r="U98">
        <v>402.56360100000001</v>
      </c>
      <c r="V98">
        <v>8.6200729999999997</v>
      </c>
      <c r="W98">
        <v>30.723917</v>
      </c>
      <c r="X98">
        <v>123.094369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8.5305759999999999</v>
      </c>
      <c r="AG98">
        <v>0</v>
      </c>
      <c r="AH98">
        <v>0</v>
      </c>
      <c r="AI98">
        <v>0</v>
      </c>
      <c r="AJ98">
        <v>0</v>
      </c>
      <c r="AK98">
        <v>52.211278999999998</v>
      </c>
      <c r="AL98">
        <v>1.3404370000000001</v>
      </c>
      <c r="AM98">
        <v>0</v>
      </c>
      <c r="AN98">
        <v>0.57008000000000003</v>
      </c>
      <c r="AO98">
        <v>0</v>
      </c>
      <c r="AP98">
        <v>2.4628510000000001</v>
      </c>
      <c r="AQ98">
        <v>14.958788999999999</v>
      </c>
      <c r="AR98">
        <v>11.674027000000001</v>
      </c>
      <c r="AS98">
        <v>10.345126</v>
      </c>
      <c r="AT98">
        <v>14.420798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1610.4713740000004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11.698460994999989</v>
      </c>
      <c r="L99">
        <f t="shared" si="2"/>
        <v>3.4846836609999996</v>
      </c>
      <c r="M99">
        <f t="shared" si="2"/>
        <v>2.1225503999999975</v>
      </c>
      <c r="N99">
        <f t="shared" si="2"/>
        <v>2.7252854879999959</v>
      </c>
      <c r="O99">
        <f t="shared" si="2"/>
        <v>2.7856274659999976</v>
      </c>
      <c r="P99">
        <f t="shared" si="2"/>
        <v>2.8464093120000031</v>
      </c>
      <c r="Q99">
        <f t="shared" si="2"/>
        <v>8.760570975000001E-2</v>
      </c>
      <c r="R99">
        <f t="shared" si="2"/>
        <v>0.68665394625000054</v>
      </c>
      <c r="S99">
        <f t="shared" si="2"/>
        <v>0.15779118249999977</v>
      </c>
      <c r="T99">
        <f t="shared" si="2"/>
        <v>0</v>
      </c>
      <c r="U99">
        <f t="shared" si="2"/>
        <v>9.6615264240000212</v>
      </c>
      <c r="V99">
        <f t="shared" si="2"/>
        <v>0.29270319925000021</v>
      </c>
      <c r="W99">
        <f t="shared" si="2"/>
        <v>0.7282077859999998</v>
      </c>
      <c r="X99">
        <f t="shared" si="2"/>
        <v>2.8883687237499975</v>
      </c>
      <c r="Y99">
        <f t="shared" si="2"/>
        <v>0</v>
      </c>
      <c r="Z99">
        <f t="shared" si="2"/>
        <v>4.2085713750000017E-2</v>
      </c>
      <c r="AA99">
        <f t="shared" si="2"/>
        <v>8.7328029500000001E-2</v>
      </c>
      <c r="AB99">
        <f t="shared" si="2"/>
        <v>0.16774976174999998</v>
      </c>
      <c r="AC99">
        <f t="shared" si="2"/>
        <v>0.12388088750000001</v>
      </c>
      <c r="AD99">
        <f t="shared" si="2"/>
        <v>0.10981454474999999</v>
      </c>
      <c r="AE99">
        <f t="shared" si="2"/>
        <v>0.32078268600000015</v>
      </c>
      <c r="AF99">
        <f t="shared" si="2"/>
        <v>0.2838786155000001</v>
      </c>
      <c r="AG99">
        <f t="shared" si="2"/>
        <v>0</v>
      </c>
      <c r="AH99">
        <f t="shared" si="2"/>
        <v>0.59627997124999998</v>
      </c>
      <c r="AI99">
        <f t="shared" si="2"/>
        <v>5.0824157999999987E-2</v>
      </c>
      <c r="AJ99">
        <f t="shared" si="2"/>
        <v>0</v>
      </c>
      <c r="AK99">
        <f t="shared" si="2"/>
        <v>1.2530706960000018</v>
      </c>
      <c r="AL99">
        <f t="shared" si="2"/>
        <v>0.25568830649999952</v>
      </c>
      <c r="AM99">
        <f t="shared" si="2"/>
        <v>3.8394976249999997E-2</v>
      </c>
      <c r="AN99">
        <f t="shared" si="2"/>
        <v>1.3681919999999981E-2</v>
      </c>
      <c r="AO99">
        <f t="shared" si="2"/>
        <v>0</v>
      </c>
      <c r="AP99">
        <f t="shared" si="2"/>
        <v>7.6594655999999997E-2</v>
      </c>
      <c r="AQ99">
        <f t="shared" si="2"/>
        <v>0.53294472174999941</v>
      </c>
      <c r="AR99">
        <f t="shared" si="2"/>
        <v>0.25284881425000005</v>
      </c>
      <c r="AS99">
        <f t="shared" si="2"/>
        <v>0.20295844349999964</v>
      </c>
      <c r="AT99">
        <f t="shared" si="2"/>
        <v>0.32953899900000039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44.904220194750025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I6" sqref="I6"/>
    </sheetView>
  </sheetViews>
  <sheetFormatPr defaultRowHeight="15"/>
  <cols>
    <col min="1" max="1" width="17.5703125" customWidth="1"/>
  </cols>
  <sheetData>
    <row r="1" spans="1:13">
      <c r="A1" s="29">
        <f>Losses!B1</f>
        <v>45269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t="s">
        <v>150</v>
      </c>
    </row>
    <row r="2" spans="1:13">
      <c r="A2" t="s">
        <v>220</v>
      </c>
      <c r="B2" s="144">
        <v>41.53</v>
      </c>
      <c r="C2" s="144">
        <v>22.74</v>
      </c>
      <c r="D2" s="144">
        <v>29.67</v>
      </c>
      <c r="E2" s="144">
        <v>4.95</v>
      </c>
      <c r="F2" s="144">
        <v>0</v>
      </c>
      <c r="G2" s="144">
        <v>0</v>
      </c>
      <c r="H2" s="1">
        <f>SUM(B2:G2)+I2</f>
        <v>100</v>
      </c>
      <c r="I2" s="144">
        <v>1.1100000000000001</v>
      </c>
      <c r="J2" s="24">
        <v>1</v>
      </c>
      <c r="L2" s="34" t="s">
        <v>378</v>
      </c>
      <c r="M2" s="34"/>
    </row>
    <row r="3" spans="1:13">
      <c r="A3" t="s">
        <v>221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4">
        <v>2</v>
      </c>
    </row>
    <row r="4" spans="1:13">
      <c r="A4" t="s">
        <v>222</v>
      </c>
      <c r="B4" s="145">
        <v>38.912500000000001</v>
      </c>
      <c r="C4" s="144">
        <v>22.5</v>
      </c>
      <c r="D4" s="145">
        <v>27.1875</v>
      </c>
      <c r="E4" s="145">
        <v>9.1199999999999992</v>
      </c>
      <c r="F4" s="144">
        <v>2.2749999999999999</v>
      </c>
      <c r="G4" s="145">
        <v>0</v>
      </c>
      <c r="H4" s="1">
        <f t="shared" si="0"/>
        <v>99.995000000000005</v>
      </c>
      <c r="J4" s="24">
        <v>3</v>
      </c>
      <c r="L4" t="s">
        <v>402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5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M3" activePane="bottomRight" state="frozen"/>
      <selection sqref="A1:D35"/>
      <selection pane="topRight" sqref="A1:D35"/>
      <selection pane="bottomLeft" sqref="A1:D35"/>
      <selection pane="bottomRight" activeCell="X3" sqref="X3:X98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5"/>
      <c r="V2" t="s">
        <v>17</v>
      </c>
      <c r="W2" t="s">
        <v>19</v>
      </c>
      <c r="X2" t="s">
        <v>20</v>
      </c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0.443492</v>
      </c>
      <c r="W69">
        <v>9.0150000000000004E-3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0.45250699999999999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1.4681569999999999</v>
      </c>
      <c r="W70">
        <v>1.3166000000000001E-2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1.4813229999999999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1.2391810000000001</v>
      </c>
      <c r="W71">
        <v>1.5740000000000001E-2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1.2549210000000002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1.2391810000000001</v>
      </c>
      <c r="W72">
        <v>1.5740000000000001E-2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1.2549210000000002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1.2391810000000001</v>
      </c>
      <c r="W73">
        <v>1.5740000000000001E-2</v>
      </c>
      <c r="X73">
        <v>3.1100000000000002E-4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1.2552320000000001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1.2391810000000001</v>
      </c>
      <c r="W74">
        <v>1.5740000000000001E-2</v>
      </c>
      <c r="X74">
        <v>3.1100000000000002E-4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1.2552320000000001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1.2391810000000001</v>
      </c>
      <c r="W75">
        <v>1.5740000000000001E-2</v>
      </c>
      <c r="X75">
        <v>3.1100000000000002E-4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1.2552320000000001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1.2391810000000001</v>
      </c>
      <c r="W76">
        <v>1.5740000000000001E-2</v>
      </c>
      <c r="X76">
        <v>3.1100000000000002E-4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1.2552320000000001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1.2391810000000001</v>
      </c>
      <c r="W77">
        <v>1.5740000000000001E-2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1.2549210000000002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1.2391810000000001</v>
      </c>
      <c r="W78">
        <v>1.5740000000000001E-2</v>
      </c>
      <c r="X78">
        <v>3.1100000000000002E-4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1.2552320000000001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1.2391810000000001</v>
      </c>
      <c r="W79">
        <v>1.5740000000000001E-2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1.2549210000000002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1.2391810000000001</v>
      </c>
      <c r="W80">
        <v>1.5740000000000001E-2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1.2549210000000002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3.5758647500000007E-3</v>
      </c>
      <c r="W99">
        <f t="shared" si="2"/>
        <v>4.4895250000000007E-5</v>
      </c>
      <c r="X99">
        <f t="shared" si="2"/>
        <v>3.8875000000000004E-7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3.6211487499999999E-3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S3" activePane="bottomRight" state="frozen"/>
      <selection sqref="A1:D35"/>
      <selection pane="topRight" sqref="A1:D35"/>
      <selection pane="bottomLeft" sqref="A1:D35"/>
      <selection pane="bottomRight" activeCell="AA3" sqref="AA3:AA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8">
      <c r="A1" s="30">
        <f>Allocation_SG!A1</f>
        <v>45269</v>
      </c>
      <c r="B1" s="34" t="s">
        <v>492</v>
      </c>
      <c r="C1" s="34" t="s">
        <v>493</v>
      </c>
      <c r="D1" s="93" t="s">
        <v>314</v>
      </c>
      <c r="E1" s="34" t="s">
        <v>494</v>
      </c>
      <c r="F1" s="34"/>
      <c r="G1" s="34"/>
      <c r="H1" s="34"/>
      <c r="I1" s="34"/>
      <c r="J1" s="37" t="s">
        <v>495</v>
      </c>
      <c r="K1" s="37" t="s">
        <v>496</v>
      </c>
      <c r="L1" s="37" t="s">
        <v>497</v>
      </c>
      <c r="M1" t="s">
        <v>498</v>
      </c>
      <c r="N1" t="s">
        <v>499</v>
      </c>
      <c r="O1" t="s">
        <v>500</v>
      </c>
      <c r="P1" t="s">
        <v>501</v>
      </c>
      <c r="Q1" t="s">
        <v>502</v>
      </c>
      <c r="R1" s="93" t="s">
        <v>503</v>
      </c>
      <c r="S1" s="93" t="s">
        <v>504</v>
      </c>
      <c r="T1" s="93" t="s">
        <v>505</v>
      </c>
      <c r="U1" t="s">
        <v>506</v>
      </c>
      <c r="V1" t="s">
        <v>338</v>
      </c>
      <c r="W1" t="s">
        <v>507</v>
      </c>
      <c r="X1" t="s">
        <v>508</v>
      </c>
      <c r="Y1" t="s">
        <v>509</v>
      </c>
      <c r="Z1" t="s">
        <v>510</v>
      </c>
      <c r="AA1" t="s">
        <v>511</v>
      </c>
      <c r="AB1" t="s">
        <v>512</v>
      </c>
      <c r="AC1" t="s">
        <v>513</v>
      </c>
      <c r="AD1" s="149" t="s">
        <v>514</v>
      </c>
      <c r="AE1" s="149" t="s">
        <v>522</v>
      </c>
      <c r="AF1" s="149" t="s">
        <v>521</v>
      </c>
      <c r="AG1" s="66" t="s">
        <v>515</v>
      </c>
      <c r="AH1" s="66" t="s">
        <v>516</v>
      </c>
      <c r="AI1" s="66" t="s">
        <v>517</v>
      </c>
      <c r="AJ1" t="s">
        <v>518</v>
      </c>
      <c r="AK1" s="148" t="s">
        <v>519</v>
      </c>
      <c r="AL1" s="148" t="s">
        <v>520</v>
      </c>
    </row>
    <row r="2" spans="1:38">
      <c r="A2" s="25" t="s">
        <v>44</v>
      </c>
      <c r="B2" s="34" t="s">
        <v>492</v>
      </c>
      <c r="C2" s="34" t="s">
        <v>493</v>
      </c>
      <c r="D2" s="93"/>
      <c r="E2" s="34" t="s">
        <v>494</v>
      </c>
      <c r="F2" s="34"/>
      <c r="G2" s="34"/>
      <c r="H2" s="34"/>
      <c r="I2" s="34"/>
      <c r="J2" s="37" t="s">
        <v>495</v>
      </c>
      <c r="K2" s="37" t="s">
        <v>496</v>
      </c>
      <c r="L2" s="37" t="s">
        <v>497</v>
      </c>
      <c r="M2" t="s">
        <v>498</v>
      </c>
      <c r="N2" t="s">
        <v>499</v>
      </c>
      <c r="O2" t="s">
        <v>500</v>
      </c>
      <c r="P2" t="s">
        <v>501</v>
      </c>
      <c r="Q2" t="s">
        <v>502</v>
      </c>
      <c r="R2" s="93" t="s">
        <v>503</v>
      </c>
      <c r="S2" s="93" t="s">
        <v>504</v>
      </c>
      <c r="T2" s="93" t="s">
        <v>505</v>
      </c>
      <c r="U2" t="s">
        <v>506</v>
      </c>
      <c r="V2" t="s">
        <v>338</v>
      </c>
      <c r="W2" t="s">
        <v>507</v>
      </c>
      <c r="X2" t="s">
        <v>508</v>
      </c>
      <c r="Y2" t="s">
        <v>509</v>
      </c>
      <c r="Z2" t="s">
        <v>510</v>
      </c>
      <c r="AA2" t="s">
        <v>511</v>
      </c>
      <c r="AB2" t="s">
        <v>512</v>
      </c>
      <c r="AC2" t="s">
        <v>513</v>
      </c>
      <c r="AD2" t="s">
        <v>514</v>
      </c>
      <c r="AE2" t="s">
        <v>522</v>
      </c>
      <c r="AF2" t="s">
        <v>521</v>
      </c>
      <c r="AG2" t="s">
        <v>515</v>
      </c>
      <c r="AH2" t="s">
        <v>516</v>
      </c>
      <c r="AI2" t="s">
        <v>517</v>
      </c>
      <c r="AJ2" t="s">
        <v>518</v>
      </c>
      <c r="AK2" t="s">
        <v>519</v>
      </c>
      <c r="AL2" t="s">
        <v>520</v>
      </c>
    </row>
    <row r="3" spans="1:38">
      <c r="A3" t="s">
        <v>45</v>
      </c>
      <c r="B3" s="34">
        <v>169.41</v>
      </c>
      <c r="C3" s="34">
        <v>30.76</v>
      </c>
      <c r="D3" s="93">
        <f>R3+S3+T3</f>
        <v>0</v>
      </c>
      <c r="E3" s="34">
        <v>0</v>
      </c>
      <c r="F3" s="34"/>
      <c r="G3" s="34"/>
      <c r="H3" s="34"/>
      <c r="I3" s="34"/>
      <c r="J3" s="37">
        <v>0</v>
      </c>
      <c r="K3" s="37">
        <v>0</v>
      </c>
      <c r="L3" s="37">
        <v>0</v>
      </c>
      <c r="M3">
        <v>71.52</v>
      </c>
      <c r="N3">
        <v>192.26</v>
      </c>
      <c r="O3">
        <v>48.06</v>
      </c>
      <c r="P3">
        <v>1.24</v>
      </c>
      <c r="Q3">
        <v>5.01</v>
      </c>
      <c r="R3" s="93">
        <v>0</v>
      </c>
      <c r="S3" s="93">
        <v>0</v>
      </c>
      <c r="T3" s="93">
        <v>0</v>
      </c>
      <c r="U3">
        <v>1.37</v>
      </c>
      <c r="V3">
        <v>0</v>
      </c>
      <c r="W3">
        <v>1.76</v>
      </c>
      <c r="X3">
        <v>20</v>
      </c>
      <c r="Y3">
        <v>6.66</v>
      </c>
      <c r="Z3">
        <v>6.67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6</v>
      </c>
      <c r="AH3">
        <v>13.33</v>
      </c>
      <c r="AI3">
        <v>13.33</v>
      </c>
      <c r="AJ3">
        <v>24.03</v>
      </c>
      <c r="AK3">
        <v>0</v>
      </c>
      <c r="AL3">
        <v>0</v>
      </c>
    </row>
    <row r="4" spans="1:38">
      <c r="A4" t="s">
        <v>46</v>
      </c>
      <c r="B4" s="34">
        <v>169.41</v>
      </c>
      <c r="C4" s="34">
        <v>30.76</v>
      </c>
      <c r="D4" s="93">
        <f t="shared" ref="D4:D67" si="0">R4+S4+T4</f>
        <v>0</v>
      </c>
      <c r="E4" s="34">
        <v>0</v>
      </c>
      <c r="F4" s="34"/>
      <c r="G4" s="34"/>
      <c r="H4" s="34"/>
      <c r="I4" s="34"/>
      <c r="J4" s="37">
        <v>0</v>
      </c>
      <c r="K4" s="37">
        <v>0</v>
      </c>
      <c r="L4" s="37">
        <v>0</v>
      </c>
      <c r="M4">
        <v>71.52</v>
      </c>
      <c r="N4">
        <v>148.69</v>
      </c>
      <c r="O4">
        <v>48.06</v>
      </c>
      <c r="P4">
        <v>1.24</v>
      </c>
      <c r="Q4">
        <v>5.01</v>
      </c>
      <c r="R4" s="93">
        <v>0</v>
      </c>
      <c r="S4" s="93">
        <v>0</v>
      </c>
      <c r="T4" s="93">
        <v>0</v>
      </c>
      <c r="U4">
        <v>1.37</v>
      </c>
      <c r="V4">
        <v>0</v>
      </c>
      <c r="W4">
        <v>1.76</v>
      </c>
      <c r="X4">
        <v>20</v>
      </c>
      <c r="Y4">
        <v>6.66</v>
      </c>
      <c r="Z4">
        <v>6.67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6</v>
      </c>
      <c r="AH4">
        <v>13.33</v>
      </c>
      <c r="AI4">
        <v>13.33</v>
      </c>
      <c r="AJ4">
        <v>24.03</v>
      </c>
      <c r="AK4">
        <v>0</v>
      </c>
      <c r="AL4">
        <v>0</v>
      </c>
    </row>
    <row r="5" spans="1:38">
      <c r="A5" t="s">
        <v>47</v>
      </c>
      <c r="B5" s="34">
        <v>169.41</v>
      </c>
      <c r="C5" s="34">
        <v>30.76</v>
      </c>
      <c r="D5" s="93">
        <f t="shared" si="0"/>
        <v>0</v>
      </c>
      <c r="E5" s="34">
        <v>0</v>
      </c>
      <c r="F5" s="34"/>
      <c r="G5" s="34"/>
      <c r="H5" s="34"/>
      <c r="I5" s="34"/>
      <c r="J5" s="37">
        <v>0</v>
      </c>
      <c r="K5" s="37">
        <v>0</v>
      </c>
      <c r="L5" s="37">
        <v>0</v>
      </c>
      <c r="M5">
        <v>71.52</v>
      </c>
      <c r="N5">
        <v>148.69</v>
      </c>
      <c r="O5">
        <v>48.06</v>
      </c>
      <c r="P5">
        <v>1.24</v>
      </c>
      <c r="Q5">
        <v>5.01</v>
      </c>
      <c r="R5" s="93">
        <v>0</v>
      </c>
      <c r="S5" s="93">
        <v>0</v>
      </c>
      <c r="T5" s="93">
        <v>0</v>
      </c>
      <c r="U5">
        <v>1.37</v>
      </c>
      <c r="V5">
        <v>0</v>
      </c>
      <c r="W5">
        <v>1.76</v>
      </c>
      <c r="X5">
        <v>20</v>
      </c>
      <c r="Y5">
        <v>6.66</v>
      </c>
      <c r="Z5">
        <v>6.67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6</v>
      </c>
      <c r="AH5">
        <v>13.33</v>
      </c>
      <c r="AI5">
        <v>13.33</v>
      </c>
      <c r="AJ5">
        <v>24.03</v>
      </c>
      <c r="AK5">
        <v>0</v>
      </c>
      <c r="AL5">
        <v>0</v>
      </c>
    </row>
    <row r="6" spans="1:38">
      <c r="A6" t="s">
        <v>48</v>
      </c>
      <c r="B6" s="34">
        <v>169.41</v>
      </c>
      <c r="C6" s="34">
        <v>30.76</v>
      </c>
      <c r="D6" s="93">
        <f t="shared" si="0"/>
        <v>0</v>
      </c>
      <c r="E6" s="34">
        <v>0</v>
      </c>
      <c r="F6" s="34"/>
      <c r="G6" s="34"/>
      <c r="H6" s="34"/>
      <c r="I6" s="34"/>
      <c r="J6" s="37">
        <v>0</v>
      </c>
      <c r="K6" s="37">
        <v>0</v>
      </c>
      <c r="L6" s="37">
        <v>0</v>
      </c>
      <c r="M6">
        <v>71.52</v>
      </c>
      <c r="N6">
        <v>148.69</v>
      </c>
      <c r="O6">
        <v>48.06</v>
      </c>
      <c r="P6">
        <v>1.24</v>
      </c>
      <c r="Q6">
        <v>5.01</v>
      </c>
      <c r="R6" s="93">
        <v>0</v>
      </c>
      <c r="S6" s="93">
        <v>0</v>
      </c>
      <c r="T6" s="93">
        <v>0</v>
      </c>
      <c r="U6">
        <v>1.37</v>
      </c>
      <c r="V6">
        <v>0</v>
      </c>
      <c r="W6">
        <v>1.76</v>
      </c>
      <c r="X6">
        <v>20</v>
      </c>
      <c r="Y6">
        <v>6.66</v>
      </c>
      <c r="Z6">
        <v>6.67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6</v>
      </c>
      <c r="AH6">
        <v>13.33</v>
      </c>
      <c r="AI6">
        <v>13.33</v>
      </c>
      <c r="AJ6">
        <v>24.03</v>
      </c>
      <c r="AK6">
        <v>0</v>
      </c>
      <c r="AL6">
        <v>0</v>
      </c>
    </row>
    <row r="7" spans="1:38">
      <c r="A7" t="s">
        <v>49</v>
      </c>
      <c r="B7" s="34">
        <v>146.12</v>
      </c>
      <c r="C7" s="34">
        <v>30.76</v>
      </c>
      <c r="D7" s="93">
        <f t="shared" si="0"/>
        <v>0</v>
      </c>
      <c r="E7" s="34">
        <v>0</v>
      </c>
      <c r="F7" s="34"/>
      <c r="G7" s="34"/>
      <c r="H7" s="34"/>
      <c r="I7" s="34"/>
      <c r="J7" s="37">
        <v>0</v>
      </c>
      <c r="K7" s="37">
        <v>0</v>
      </c>
      <c r="L7" s="37">
        <v>0</v>
      </c>
      <c r="M7">
        <v>71.52</v>
      </c>
      <c r="N7">
        <v>148.69</v>
      </c>
      <c r="O7">
        <v>48.06</v>
      </c>
      <c r="P7">
        <v>1.24</v>
      </c>
      <c r="Q7">
        <v>5.01</v>
      </c>
      <c r="R7" s="93">
        <v>0</v>
      </c>
      <c r="S7" s="93">
        <v>0</v>
      </c>
      <c r="T7" s="93">
        <v>0</v>
      </c>
      <c r="U7">
        <v>1.37</v>
      </c>
      <c r="V7">
        <v>0</v>
      </c>
      <c r="W7">
        <v>1.76</v>
      </c>
      <c r="X7">
        <v>20</v>
      </c>
      <c r="Y7">
        <v>6.66</v>
      </c>
      <c r="Z7">
        <v>6.67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6</v>
      </c>
      <c r="AH7">
        <v>13.33</v>
      </c>
      <c r="AI7">
        <v>13.33</v>
      </c>
      <c r="AJ7">
        <v>24.03</v>
      </c>
      <c r="AK7">
        <v>0</v>
      </c>
      <c r="AL7">
        <v>0</v>
      </c>
    </row>
    <row r="8" spans="1:38">
      <c r="A8" t="s">
        <v>50</v>
      </c>
      <c r="B8" s="34">
        <v>131.69999999999999</v>
      </c>
      <c r="C8" s="34">
        <v>30.76</v>
      </c>
      <c r="D8" s="93">
        <f t="shared" si="0"/>
        <v>0</v>
      </c>
      <c r="E8" s="34">
        <v>0</v>
      </c>
      <c r="F8" s="34"/>
      <c r="G8" s="34"/>
      <c r="H8" s="34"/>
      <c r="I8" s="34"/>
      <c r="J8" s="37">
        <v>0</v>
      </c>
      <c r="K8" s="37">
        <v>0</v>
      </c>
      <c r="L8" s="37">
        <v>0</v>
      </c>
      <c r="M8">
        <v>71.52</v>
      </c>
      <c r="N8">
        <v>148.69</v>
      </c>
      <c r="O8">
        <v>48.06</v>
      </c>
      <c r="P8">
        <v>1.24</v>
      </c>
      <c r="Q8">
        <v>5.01</v>
      </c>
      <c r="R8" s="93">
        <v>0</v>
      </c>
      <c r="S8" s="93">
        <v>0</v>
      </c>
      <c r="T8" s="93">
        <v>0</v>
      </c>
      <c r="U8">
        <v>1.37</v>
      </c>
      <c r="V8">
        <v>0</v>
      </c>
      <c r="W8">
        <v>1.76</v>
      </c>
      <c r="X8">
        <v>20</v>
      </c>
      <c r="Y8">
        <v>6.66</v>
      </c>
      <c r="Z8">
        <v>6.67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6</v>
      </c>
      <c r="AH8">
        <v>13.33</v>
      </c>
      <c r="AI8">
        <v>13.33</v>
      </c>
      <c r="AJ8">
        <v>24.03</v>
      </c>
      <c r="AK8">
        <v>0</v>
      </c>
      <c r="AL8">
        <v>0</v>
      </c>
    </row>
    <row r="9" spans="1:38">
      <c r="A9" t="s">
        <v>51</v>
      </c>
      <c r="B9" s="34">
        <v>109.59</v>
      </c>
      <c r="C9" s="34">
        <v>30.76</v>
      </c>
      <c r="D9" s="93">
        <f t="shared" si="0"/>
        <v>0</v>
      </c>
      <c r="E9" s="34">
        <v>0</v>
      </c>
      <c r="F9" s="34"/>
      <c r="G9" s="34"/>
      <c r="H9" s="34"/>
      <c r="I9" s="34"/>
      <c r="J9" s="37">
        <v>0</v>
      </c>
      <c r="K9" s="37">
        <v>0</v>
      </c>
      <c r="L9" s="37">
        <v>0</v>
      </c>
      <c r="M9">
        <v>71.52</v>
      </c>
      <c r="N9">
        <v>148.69</v>
      </c>
      <c r="O9">
        <v>48.06</v>
      </c>
      <c r="P9">
        <v>1.24</v>
      </c>
      <c r="Q9">
        <v>5.01</v>
      </c>
      <c r="R9" s="93">
        <v>0</v>
      </c>
      <c r="S9" s="93">
        <v>0</v>
      </c>
      <c r="T9" s="93">
        <v>0</v>
      </c>
      <c r="U9">
        <v>1.37</v>
      </c>
      <c r="V9">
        <v>0</v>
      </c>
      <c r="W9">
        <v>1.76</v>
      </c>
      <c r="X9">
        <v>20</v>
      </c>
      <c r="Y9">
        <v>6.66</v>
      </c>
      <c r="Z9">
        <v>6.67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6</v>
      </c>
      <c r="AH9">
        <v>13.33</v>
      </c>
      <c r="AI9">
        <v>13.33</v>
      </c>
      <c r="AJ9">
        <v>24.03</v>
      </c>
      <c r="AK9">
        <v>0</v>
      </c>
      <c r="AL9">
        <v>0</v>
      </c>
    </row>
    <row r="10" spans="1:38">
      <c r="A10" t="s">
        <v>52</v>
      </c>
      <c r="B10" s="34">
        <v>109.59</v>
      </c>
      <c r="C10" s="34">
        <v>30.76</v>
      </c>
      <c r="D10" s="93">
        <f t="shared" si="0"/>
        <v>0</v>
      </c>
      <c r="E10" s="34">
        <v>0</v>
      </c>
      <c r="F10" s="34"/>
      <c r="G10" s="34"/>
      <c r="H10" s="34"/>
      <c r="I10" s="34"/>
      <c r="J10" s="37">
        <v>0</v>
      </c>
      <c r="K10" s="37">
        <v>0</v>
      </c>
      <c r="L10" s="37">
        <v>0</v>
      </c>
      <c r="M10">
        <v>71.52</v>
      </c>
      <c r="N10">
        <v>148.69</v>
      </c>
      <c r="O10">
        <v>48.06</v>
      </c>
      <c r="P10">
        <v>1.24</v>
      </c>
      <c r="Q10">
        <v>5.01</v>
      </c>
      <c r="R10" s="93">
        <v>0</v>
      </c>
      <c r="S10" s="93">
        <v>0</v>
      </c>
      <c r="T10" s="93">
        <v>0</v>
      </c>
      <c r="U10">
        <v>1.37</v>
      </c>
      <c r="V10">
        <v>0</v>
      </c>
      <c r="W10">
        <v>1.76</v>
      </c>
      <c r="X10">
        <v>20</v>
      </c>
      <c r="Y10">
        <v>6.66</v>
      </c>
      <c r="Z10">
        <v>6.67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6</v>
      </c>
      <c r="AH10">
        <v>13.33</v>
      </c>
      <c r="AI10">
        <v>13.33</v>
      </c>
      <c r="AJ10">
        <v>24.03</v>
      </c>
      <c r="AK10">
        <v>0</v>
      </c>
      <c r="AL10">
        <v>0</v>
      </c>
    </row>
    <row r="11" spans="1:38">
      <c r="A11" t="s">
        <v>53</v>
      </c>
      <c r="B11" s="34">
        <v>109.59</v>
      </c>
      <c r="C11" s="34">
        <v>30.76</v>
      </c>
      <c r="D11" s="93">
        <f t="shared" si="0"/>
        <v>0</v>
      </c>
      <c r="E11" s="34">
        <v>0</v>
      </c>
      <c r="F11" s="34"/>
      <c r="G11" s="34"/>
      <c r="H11" s="34"/>
      <c r="I11" s="34"/>
      <c r="J11" s="37">
        <v>0</v>
      </c>
      <c r="K11" s="37">
        <v>0</v>
      </c>
      <c r="L11" s="37">
        <v>0</v>
      </c>
      <c r="M11">
        <v>71.52</v>
      </c>
      <c r="N11">
        <v>148.69</v>
      </c>
      <c r="O11">
        <v>48.06</v>
      </c>
      <c r="P11">
        <v>1.24</v>
      </c>
      <c r="Q11">
        <v>5.01</v>
      </c>
      <c r="R11" s="93">
        <v>0</v>
      </c>
      <c r="S11" s="93">
        <v>0</v>
      </c>
      <c r="T11" s="93">
        <v>0</v>
      </c>
      <c r="U11">
        <v>1.37</v>
      </c>
      <c r="V11">
        <v>0</v>
      </c>
      <c r="W11">
        <v>1.76</v>
      </c>
      <c r="X11">
        <v>15</v>
      </c>
      <c r="Y11">
        <v>5</v>
      </c>
      <c r="Z11">
        <v>5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6</v>
      </c>
      <c r="AH11">
        <v>13.33</v>
      </c>
      <c r="AI11">
        <v>13.33</v>
      </c>
      <c r="AJ11">
        <v>24.03</v>
      </c>
      <c r="AK11">
        <v>0</v>
      </c>
      <c r="AL11">
        <v>0</v>
      </c>
    </row>
    <row r="12" spans="1:38">
      <c r="A12" t="s">
        <v>54</v>
      </c>
      <c r="B12" s="34">
        <v>109.59</v>
      </c>
      <c r="C12" s="34">
        <v>30.76</v>
      </c>
      <c r="D12" s="93">
        <f t="shared" si="0"/>
        <v>0</v>
      </c>
      <c r="E12" s="34">
        <v>0</v>
      </c>
      <c r="F12" s="34"/>
      <c r="G12" s="34"/>
      <c r="H12" s="34"/>
      <c r="I12" s="34"/>
      <c r="J12" s="37">
        <v>0</v>
      </c>
      <c r="K12" s="37">
        <v>0</v>
      </c>
      <c r="L12" s="37">
        <v>0</v>
      </c>
      <c r="M12">
        <v>71.52</v>
      </c>
      <c r="N12">
        <v>148.69</v>
      </c>
      <c r="O12">
        <v>48.06</v>
      </c>
      <c r="P12">
        <v>1.24</v>
      </c>
      <c r="Q12">
        <v>5.01</v>
      </c>
      <c r="R12" s="93">
        <v>0</v>
      </c>
      <c r="S12" s="93">
        <v>0</v>
      </c>
      <c r="T12" s="93">
        <v>0</v>
      </c>
      <c r="U12">
        <v>1.37</v>
      </c>
      <c r="V12">
        <v>0</v>
      </c>
      <c r="W12">
        <v>1.76</v>
      </c>
      <c r="X12">
        <v>15</v>
      </c>
      <c r="Y12">
        <v>5</v>
      </c>
      <c r="Z12">
        <v>5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6</v>
      </c>
      <c r="AH12">
        <v>13.33</v>
      </c>
      <c r="AI12">
        <v>13.33</v>
      </c>
      <c r="AJ12">
        <v>24.03</v>
      </c>
      <c r="AK12">
        <v>0</v>
      </c>
      <c r="AL12">
        <v>0</v>
      </c>
    </row>
    <row r="13" spans="1:38">
      <c r="A13" t="s">
        <v>55</v>
      </c>
      <c r="B13" s="34">
        <v>109.59</v>
      </c>
      <c r="C13" s="34">
        <v>30.76</v>
      </c>
      <c r="D13" s="93">
        <f t="shared" si="0"/>
        <v>0</v>
      </c>
      <c r="E13" s="34">
        <v>0</v>
      </c>
      <c r="F13" s="34"/>
      <c r="G13" s="34"/>
      <c r="H13" s="34"/>
      <c r="I13" s="34"/>
      <c r="J13" s="37">
        <v>0</v>
      </c>
      <c r="K13" s="37">
        <v>0</v>
      </c>
      <c r="L13" s="37">
        <v>0</v>
      </c>
      <c r="M13">
        <v>71.52</v>
      </c>
      <c r="N13">
        <v>148.69</v>
      </c>
      <c r="O13">
        <v>48.06</v>
      </c>
      <c r="P13">
        <v>1.24</v>
      </c>
      <c r="Q13">
        <v>5.01</v>
      </c>
      <c r="R13" s="93">
        <v>0</v>
      </c>
      <c r="S13" s="93">
        <v>0</v>
      </c>
      <c r="T13" s="93">
        <v>0</v>
      </c>
      <c r="U13">
        <v>1.37</v>
      </c>
      <c r="V13">
        <v>0</v>
      </c>
      <c r="W13">
        <v>1.76</v>
      </c>
      <c r="X13">
        <v>15</v>
      </c>
      <c r="Y13">
        <v>5</v>
      </c>
      <c r="Z13">
        <v>5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6</v>
      </c>
      <c r="AH13">
        <v>13.33</v>
      </c>
      <c r="AI13">
        <v>13.33</v>
      </c>
      <c r="AJ13">
        <v>24.03</v>
      </c>
      <c r="AK13">
        <v>0</v>
      </c>
      <c r="AL13">
        <v>0</v>
      </c>
    </row>
    <row r="14" spans="1:38">
      <c r="A14" t="s">
        <v>56</v>
      </c>
      <c r="B14" s="34">
        <v>109.59</v>
      </c>
      <c r="C14" s="34">
        <v>30.76</v>
      </c>
      <c r="D14" s="93">
        <f t="shared" si="0"/>
        <v>0</v>
      </c>
      <c r="E14" s="34">
        <v>0</v>
      </c>
      <c r="F14" s="34"/>
      <c r="G14" s="34"/>
      <c r="H14" s="34"/>
      <c r="I14" s="34"/>
      <c r="J14" s="37">
        <v>0</v>
      </c>
      <c r="K14" s="37">
        <v>0</v>
      </c>
      <c r="L14" s="37">
        <v>0</v>
      </c>
      <c r="M14">
        <v>71.52</v>
      </c>
      <c r="N14">
        <v>148.69</v>
      </c>
      <c r="O14">
        <v>48.06</v>
      </c>
      <c r="P14">
        <v>1.24</v>
      </c>
      <c r="Q14">
        <v>5.01</v>
      </c>
      <c r="R14" s="93">
        <v>0</v>
      </c>
      <c r="S14" s="93">
        <v>0</v>
      </c>
      <c r="T14" s="93">
        <v>0</v>
      </c>
      <c r="U14">
        <v>1.37</v>
      </c>
      <c r="V14">
        <v>0</v>
      </c>
      <c r="W14">
        <v>1.76</v>
      </c>
      <c r="X14">
        <v>15</v>
      </c>
      <c r="Y14">
        <v>5</v>
      </c>
      <c r="Z14">
        <v>5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6</v>
      </c>
      <c r="AH14">
        <v>13.33</v>
      </c>
      <c r="AI14">
        <v>13.33</v>
      </c>
      <c r="AJ14">
        <v>24.03</v>
      </c>
      <c r="AK14">
        <v>0</v>
      </c>
      <c r="AL14">
        <v>0</v>
      </c>
    </row>
    <row r="15" spans="1:38">
      <c r="A15" t="s">
        <v>57</v>
      </c>
      <c r="B15" s="34">
        <v>109.59</v>
      </c>
      <c r="C15" s="34">
        <v>30.76</v>
      </c>
      <c r="D15" s="93">
        <f t="shared" si="0"/>
        <v>0</v>
      </c>
      <c r="E15" s="34">
        <v>0</v>
      </c>
      <c r="F15" s="34"/>
      <c r="G15" s="34"/>
      <c r="H15" s="34"/>
      <c r="I15" s="34"/>
      <c r="J15" s="37">
        <v>0</v>
      </c>
      <c r="K15" s="37">
        <v>0</v>
      </c>
      <c r="L15" s="37">
        <v>0</v>
      </c>
      <c r="M15">
        <v>71.52</v>
      </c>
      <c r="N15">
        <v>148.69</v>
      </c>
      <c r="O15">
        <v>48.06</v>
      </c>
      <c r="P15">
        <v>1.24</v>
      </c>
      <c r="Q15">
        <v>5.01</v>
      </c>
      <c r="R15" s="93">
        <v>0</v>
      </c>
      <c r="S15" s="93">
        <v>0</v>
      </c>
      <c r="T15" s="93">
        <v>0</v>
      </c>
      <c r="U15">
        <v>1.3</v>
      </c>
      <c r="V15">
        <v>0</v>
      </c>
      <c r="W15">
        <v>1.76</v>
      </c>
      <c r="X15">
        <v>15</v>
      </c>
      <c r="Y15">
        <v>5</v>
      </c>
      <c r="Z15">
        <v>5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6</v>
      </c>
      <c r="AH15">
        <v>13.33</v>
      </c>
      <c r="AI15">
        <v>13.33</v>
      </c>
      <c r="AJ15">
        <v>24.03</v>
      </c>
      <c r="AK15">
        <v>0</v>
      </c>
      <c r="AL15">
        <v>0</v>
      </c>
    </row>
    <row r="16" spans="1:38">
      <c r="A16" t="s">
        <v>58</v>
      </c>
      <c r="B16" s="34">
        <v>109.59</v>
      </c>
      <c r="C16" s="34">
        <v>30.76</v>
      </c>
      <c r="D16" s="93">
        <f t="shared" si="0"/>
        <v>0</v>
      </c>
      <c r="E16" s="34">
        <v>0</v>
      </c>
      <c r="F16" s="34"/>
      <c r="G16" s="34"/>
      <c r="H16" s="34"/>
      <c r="I16" s="34"/>
      <c r="J16" s="37">
        <v>0</v>
      </c>
      <c r="K16" s="37">
        <v>0</v>
      </c>
      <c r="L16" s="37">
        <v>0</v>
      </c>
      <c r="M16">
        <v>71.52</v>
      </c>
      <c r="N16">
        <v>148.69</v>
      </c>
      <c r="O16">
        <v>48.06</v>
      </c>
      <c r="P16">
        <v>1.24</v>
      </c>
      <c r="Q16">
        <v>5.01</v>
      </c>
      <c r="R16" s="93">
        <v>0</v>
      </c>
      <c r="S16" s="93">
        <v>0</v>
      </c>
      <c r="T16" s="93">
        <v>0</v>
      </c>
      <c r="U16">
        <v>1.3</v>
      </c>
      <c r="V16">
        <v>0</v>
      </c>
      <c r="W16">
        <v>1.76</v>
      </c>
      <c r="X16">
        <v>15</v>
      </c>
      <c r="Y16">
        <v>5</v>
      </c>
      <c r="Z16">
        <v>5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6</v>
      </c>
      <c r="AH16">
        <v>13.33</v>
      </c>
      <c r="AI16">
        <v>13.33</v>
      </c>
      <c r="AJ16">
        <v>24.03</v>
      </c>
      <c r="AK16">
        <v>0</v>
      </c>
      <c r="AL16">
        <v>0</v>
      </c>
    </row>
    <row r="17" spans="1:38">
      <c r="A17" t="s">
        <v>59</v>
      </c>
      <c r="B17" s="34">
        <v>109.59</v>
      </c>
      <c r="C17" s="34">
        <v>30.76</v>
      </c>
      <c r="D17" s="93">
        <f t="shared" si="0"/>
        <v>0</v>
      </c>
      <c r="E17" s="34">
        <v>0</v>
      </c>
      <c r="F17" s="34"/>
      <c r="G17" s="34"/>
      <c r="H17" s="34"/>
      <c r="I17" s="34"/>
      <c r="J17" s="37">
        <v>0</v>
      </c>
      <c r="K17" s="37">
        <v>0</v>
      </c>
      <c r="L17" s="37">
        <v>0</v>
      </c>
      <c r="M17">
        <v>71.52</v>
      </c>
      <c r="N17">
        <v>148.69</v>
      </c>
      <c r="O17">
        <v>48.06</v>
      </c>
      <c r="P17">
        <v>1.24</v>
      </c>
      <c r="Q17">
        <v>5.01</v>
      </c>
      <c r="R17" s="93">
        <v>0</v>
      </c>
      <c r="S17" s="93">
        <v>0</v>
      </c>
      <c r="T17" s="93">
        <v>0</v>
      </c>
      <c r="U17">
        <v>1.3</v>
      </c>
      <c r="V17">
        <v>0</v>
      </c>
      <c r="W17">
        <v>1.76</v>
      </c>
      <c r="X17">
        <v>15</v>
      </c>
      <c r="Y17">
        <v>5</v>
      </c>
      <c r="Z17">
        <v>5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6</v>
      </c>
      <c r="AH17">
        <v>13.33</v>
      </c>
      <c r="AI17">
        <v>13.33</v>
      </c>
      <c r="AJ17">
        <v>24.03</v>
      </c>
      <c r="AK17">
        <v>0</v>
      </c>
      <c r="AL17">
        <v>0</v>
      </c>
    </row>
    <row r="18" spans="1:38">
      <c r="A18" t="s">
        <v>60</v>
      </c>
      <c r="B18" s="34">
        <v>109.59</v>
      </c>
      <c r="C18" s="34">
        <v>30.76</v>
      </c>
      <c r="D18" s="93">
        <f t="shared" si="0"/>
        <v>0</v>
      </c>
      <c r="E18" s="34">
        <v>0</v>
      </c>
      <c r="F18" s="34"/>
      <c r="G18" s="34"/>
      <c r="H18" s="34"/>
      <c r="I18" s="34"/>
      <c r="J18" s="37">
        <v>0</v>
      </c>
      <c r="K18" s="37">
        <v>0</v>
      </c>
      <c r="L18" s="37">
        <v>0</v>
      </c>
      <c r="M18">
        <v>71.52</v>
      </c>
      <c r="N18">
        <v>148.69</v>
      </c>
      <c r="O18">
        <v>48.06</v>
      </c>
      <c r="P18">
        <v>1.24</v>
      </c>
      <c r="Q18">
        <v>5.01</v>
      </c>
      <c r="R18" s="93">
        <v>0</v>
      </c>
      <c r="S18" s="93">
        <v>0</v>
      </c>
      <c r="T18" s="93">
        <v>0</v>
      </c>
      <c r="U18">
        <v>1.3</v>
      </c>
      <c r="V18">
        <v>0</v>
      </c>
      <c r="W18">
        <v>1.76</v>
      </c>
      <c r="X18">
        <v>15</v>
      </c>
      <c r="Y18">
        <v>5</v>
      </c>
      <c r="Z18">
        <v>5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6</v>
      </c>
      <c r="AH18">
        <v>13.33</v>
      </c>
      <c r="AI18">
        <v>13.33</v>
      </c>
      <c r="AJ18">
        <v>24.03</v>
      </c>
      <c r="AK18">
        <v>0</v>
      </c>
      <c r="AL18">
        <v>0</v>
      </c>
    </row>
    <row r="19" spans="1:38">
      <c r="A19" t="s">
        <v>61</v>
      </c>
      <c r="B19" s="34">
        <v>109.59</v>
      </c>
      <c r="C19" s="34">
        <v>30.76</v>
      </c>
      <c r="D19" s="93">
        <f t="shared" si="0"/>
        <v>0</v>
      </c>
      <c r="E19" s="34">
        <v>0</v>
      </c>
      <c r="F19" s="34"/>
      <c r="G19" s="34"/>
      <c r="H19" s="34"/>
      <c r="I19" s="34"/>
      <c r="J19" s="37">
        <v>0</v>
      </c>
      <c r="K19" s="37">
        <v>0</v>
      </c>
      <c r="L19" s="37">
        <v>0</v>
      </c>
      <c r="M19">
        <v>71.52</v>
      </c>
      <c r="N19">
        <v>148.69</v>
      </c>
      <c r="O19">
        <v>48.06</v>
      </c>
      <c r="P19">
        <v>1.24</v>
      </c>
      <c r="Q19">
        <v>5.01</v>
      </c>
      <c r="R19" s="93">
        <v>0</v>
      </c>
      <c r="S19" s="93">
        <v>0</v>
      </c>
      <c r="T19" s="93">
        <v>0</v>
      </c>
      <c r="U19">
        <v>1.3</v>
      </c>
      <c r="V19">
        <v>0</v>
      </c>
      <c r="W19">
        <v>1.71</v>
      </c>
      <c r="X19">
        <v>15</v>
      </c>
      <c r="Y19">
        <v>5</v>
      </c>
      <c r="Z19">
        <v>5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6</v>
      </c>
      <c r="AH19">
        <v>13.33</v>
      </c>
      <c r="AI19">
        <v>13.33</v>
      </c>
      <c r="AJ19">
        <v>24.03</v>
      </c>
      <c r="AK19">
        <v>0</v>
      </c>
      <c r="AL19">
        <v>0</v>
      </c>
    </row>
    <row r="20" spans="1:38">
      <c r="A20" t="s">
        <v>62</v>
      </c>
      <c r="B20" s="34">
        <v>109.59</v>
      </c>
      <c r="C20" s="34">
        <v>30.76</v>
      </c>
      <c r="D20" s="93">
        <f t="shared" si="0"/>
        <v>0</v>
      </c>
      <c r="E20" s="34">
        <v>0</v>
      </c>
      <c r="F20" s="34"/>
      <c r="G20" s="34"/>
      <c r="H20" s="34"/>
      <c r="I20" s="34"/>
      <c r="J20" s="37">
        <v>0</v>
      </c>
      <c r="K20" s="37">
        <v>0</v>
      </c>
      <c r="L20" s="37">
        <v>0</v>
      </c>
      <c r="M20">
        <v>71.52</v>
      </c>
      <c r="N20">
        <v>148.69</v>
      </c>
      <c r="O20">
        <v>48.06</v>
      </c>
      <c r="P20">
        <v>1.24</v>
      </c>
      <c r="Q20">
        <v>4</v>
      </c>
      <c r="R20" s="93">
        <v>0</v>
      </c>
      <c r="S20" s="93">
        <v>0</v>
      </c>
      <c r="T20" s="93">
        <v>0</v>
      </c>
      <c r="U20">
        <v>1.3</v>
      </c>
      <c r="V20">
        <v>0</v>
      </c>
      <c r="W20">
        <v>1.71</v>
      </c>
      <c r="X20">
        <v>15</v>
      </c>
      <c r="Y20">
        <v>5</v>
      </c>
      <c r="Z20">
        <v>5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6</v>
      </c>
      <c r="AH20">
        <v>13.33</v>
      </c>
      <c r="AI20">
        <v>13.33</v>
      </c>
      <c r="AJ20">
        <v>24.03</v>
      </c>
      <c r="AK20">
        <v>0</v>
      </c>
      <c r="AL20">
        <v>0</v>
      </c>
    </row>
    <row r="21" spans="1:38">
      <c r="A21" t="s">
        <v>63</v>
      </c>
      <c r="B21" s="34">
        <v>109.59</v>
      </c>
      <c r="C21" s="34">
        <v>30.76</v>
      </c>
      <c r="D21" s="93">
        <f t="shared" si="0"/>
        <v>0</v>
      </c>
      <c r="E21" s="34">
        <v>0</v>
      </c>
      <c r="F21" s="34"/>
      <c r="G21" s="34"/>
      <c r="H21" s="34"/>
      <c r="I21" s="34"/>
      <c r="J21" s="37">
        <v>0</v>
      </c>
      <c r="K21" s="37">
        <v>0</v>
      </c>
      <c r="L21" s="37">
        <v>0</v>
      </c>
      <c r="M21">
        <v>71.52</v>
      </c>
      <c r="N21">
        <v>148.69</v>
      </c>
      <c r="O21">
        <v>48.06</v>
      </c>
      <c r="P21">
        <v>1.24</v>
      </c>
      <c r="Q21">
        <v>4</v>
      </c>
      <c r="R21" s="93">
        <v>0</v>
      </c>
      <c r="S21" s="93">
        <v>0</v>
      </c>
      <c r="T21" s="93">
        <v>0</v>
      </c>
      <c r="U21">
        <v>1.3</v>
      </c>
      <c r="V21">
        <v>0</v>
      </c>
      <c r="W21">
        <v>1.71</v>
      </c>
      <c r="X21">
        <v>15</v>
      </c>
      <c r="Y21">
        <v>5</v>
      </c>
      <c r="Z21">
        <v>5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6</v>
      </c>
      <c r="AH21">
        <v>13.33</v>
      </c>
      <c r="AI21">
        <v>13.33</v>
      </c>
      <c r="AJ21">
        <v>24.03</v>
      </c>
      <c r="AK21">
        <v>0</v>
      </c>
      <c r="AL21">
        <v>0</v>
      </c>
    </row>
    <row r="22" spans="1:38">
      <c r="A22" t="s">
        <v>64</v>
      </c>
      <c r="B22" s="34">
        <v>149</v>
      </c>
      <c r="C22" s="34">
        <v>30.76</v>
      </c>
      <c r="D22" s="93">
        <f t="shared" si="0"/>
        <v>0</v>
      </c>
      <c r="E22" s="34">
        <v>0</v>
      </c>
      <c r="F22" s="34"/>
      <c r="G22" s="34"/>
      <c r="H22" s="34"/>
      <c r="I22" s="34"/>
      <c r="J22" s="37">
        <v>0</v>
      </c>
      <c r="K22" s="37">
        <v>0</v>
      </c>
      <c r="L22" s="37">
        <v>0</v>
      </c>
      <c r="M22">
        <v>71.52</v>
      </c>
      <c r="N22">
        <v>148.69</v>
      </c>
      <c r="O22">
        <v>48.06</v>
      </c>
      <c r="P22">
        <v>1.24</v>
      </c>
      <c r="Q22">
        <v>4</v>
      </c>
      <c r="R22" s="93">
        <v>0</v>
      </c>
      <c r="S22" s="93">
        <v>0</v>
      </c>
      <c r="T22" s="93">
        <v>0</v>
      </c>
      <c r="U22">
        <v>1.3</v>
      </c>
      <c r="V22">
        <v>0</v>
      </c>
      <c r="W22">
        <v>1.71</v>
      </c>
      <c r="X22">
        <v>15</v>
      </c>
      <c r="Y22">
        <v>5</v>
      </c>
      <c r="Z22">
        <v>5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6</v>
      </c>
      <c r="AH22">
        <v>13.33</v>
      </c>
      <c r="AI22">
        <v>13.33</v>
      </c>
      <c r="AJ22">
        <v>24.03</v>
      </c>
      <c r="AK22">
        <v>0</v>
      </c>
      <c r="AL22">
        <v>0</v>
      </c>
    </row>
    <row r="23" spans="1:38">
      <c r="A23" t="s">
        <v>65</v>
      </c>
      <c r="B23" s="34">
        <v>169.41</v>
      </c>
      <c r="C23" s="34">
        <v>48.06</v>
      </c>
      <c r="D23" s="93">
        <f t="shared" si="0"/>
        <v>0</v>
      </c>
      <c r="E23" s="34">
        <v>0</v>
      </c>
      <c r="F23" s="34"/>
      <c r="G23" s="34"/>
      <c r="H23" s="34"/>
      <c r="I23" s="34"/>
      <c r="J23" s="37">
        <v>0</v>
      </c>
      <c r="K23" s="37">
        <v>0</v>
      </c>
      <c r="L23" s="37">
        <v>0</v>
      </c>
      <c r="M23">
        <v>67.290000000000006</v>
      </c>
      <c r="N23">
        <v>148.69</v>
      </c>
      <c r="O23">
        <v>48.06</v>
      </c>
      <c r="P23">
        <v>1.24</v>
      </c>
      <c r="Q23">
        <v>4</v>
      </c>
      <c r="R23" s="93">
        <v>0</v>
      </c>
      <c r="S23" s="93">
        <v>0</v>
      </c>
      <c r="T23" s="93">
        <v>0</v>
      </c>
      <c r="U23">
        <v>1.3</v>
      </c>
      <c r="V23">
        <v>0</v>
      </c>
      <c r="W23">
        <v>1.71</v>
      </c>
      <c r="X23">
        <v>15</v>
      </c>
      <c r="Y23">
        <v>5</v>
      </c>
      <c r="Z23">
        <v>5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6</v>
      </c>
      <c r="AH23">
        <v>13.33</v>
      </c>
      <c r="AI23">
        <v>13.33</v>
      </c>
      <c r="AJ23">
        <v>24.03</v>
      </c>
      <c r="AK23">
        <v>0</v>
      </c>
      <c r="AL23">
        <v>0</v>
      </c>
    </row>
    <row r="24" spans="1:38">
      <c r="A24" t="s">
        <v>66</v>
      </c>
      <c r="B24" s="34">
        <v>198.25</v>
      </c>
      <c r="C24" s="34">
        <v>54.43</v>
      </c>
      <c r="D24" s="93">
        <f t="shared" si="0"/>
        <v>0</v>
      </c>
      <c r="E24" s="34">
        <v>0</v>
      </c>
      <c r="F24" s="34"/>
      <c r="G24" s="34"/>
      <c r="H24" s="34"/>
      <c r="I24" s="34"/>
      <c r="J24" s="37">
        <v>0</v>
      </c>
      <c r="K24" s="37">
        <v>0</v>
      </c>
      <c r="L24" s="37">
        <v>0</v>
      </c>
      <c r="M24">
        <v>67.290000000000006</v>
      </c>
      <c r="N24">
        <v>148.69</v>
      </c>
      <c r="O24">
        <v>48.06</v>
      </c>
      <c r="P24">
        <v>1.24</v>
      </c>
      <c r="Q24">
        <v>4</v>
      </c>
      <c r="R24" s="93">
        <v>0</v>
      </c>
      <c r="S24" s="93">
        <v>0</v>
      </c>
      <c r="T24" s="93">
        <v>0</v>
      </c>
      <c r="U24">
        <v>1.3</v>
      </c>
      <c r="V24">
        <v>0</v>
      </c>
      <c r="W24">
        <v>1.71</v>
      </c>
      <c r="X24">
        <v>15</v>
      </c>
      <c r="Y24">
        <v>5</v>
      </c>
      <c r="Z24">
        <v>5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6</v>
      </c>
      <c r="AH24">
        <v>13.33</v>
      </c>
      <c r="AI24">
        <v>13.33</v>
      </c>
      <c r="AJ24">
        <v>24.03</v>
      </c>
      <c r="AK24">
        <v>0</v>
      </c>
      <c r="AL24">
        <v>0</v>
      </c>
    </row>
    <row r="25" spans="1:38">
      <c r="A25" t="s">
        <v>67</v>
      </c>
      <c r="B25" s="34">
        <v>222.28</v>
      </c>
      <c r="C25" s="34">
        <v>54.43</v>
      </c>
      <c r="D25" s="93">
        <f t="shared" si="0"/>
        <v>0</v>
      </c>
      <c r="E25" s="34">
        <v>0</v>
      </c>
      <c r="F25" s="34"/>
      <c r="G25" s="34"/>
      <c r="H25" s="34"/>
      <c r="I25" s="34"/>
      <c r="J25" s="37">
        <v>0</v>
      </c>
      <c r="K25" s="37">
        <v>0</v>
      </c>
      <c r="L25" s="37">
        <v>0</v>
      </c>
      <c r="M25">
        <v>67.290000000000006</v>
      </c>
      <c r="N25">
        <v>192.26</v>
      </c>
      <c r="O25">
        <v>48.06</v>
      </c>
      <c r="P25">
        <v>1.24</v>
      </c>
      <c r="Q25">
        <v>4</v>
      </c>
      <c r="R25" s="93">
        <v>0</v>
      </c>
      <c r="S25" s="93">
        <v>0</v>
      </c>
      <c r="T25" s="93">
        <v>0</v>
      </c>
      <c r="U25">
        <v>1.3</v>
      </c>
      <c r="V25">
        <v>0</v>
      </c>
      <c r="W25">
        <v>1.71</v>
      </c>
      <c r="X25">
        <v>15</v>
      </c>
      <c r="Y25">
        <v>5</v>
      </c>
      <c r="Z25">
        <v>5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6</v>
      </c>
      <c r="AH25">
        <v>13.33</v>
      </c>
      <c r="AI25">
        <v>13.33</v>
      </c>
      <c r="AJ25">
        <v>24.03</v>
      </c>
      <c r="AK25">
        <v>0</v>
      </c>
      <c r="AL25">
        <v>0</v>
      </c>
    </row>
    <row r="26" spans="1:38">
      <c r="A26" t="s">
        <v>68</v>
      </c>
      <c r="B26" s="34">
        <v>222.28</v>
      </c>
      <c r="C26" s="34">
        <v>54.43</v>
      </c>
      <c r="D26" s="93">
        <f t="shared" si="0"/>
        <v>0</v>
      </c>
      <c r="E26" s="34">
        <v>0</v>
      </c>
      <c r="F26" s="34"/>
      <c r="G26" s="34"/>
      <c r="H26" s="34"/>
      <c r="I26" s="34"/>
      <c r="J26" s="37">
        <v>0</v>
      </c>
      <c r="K26" s="37">
        <v>0</v>
      </c>
      <c r="L26" s="37">
        <v>0</v>
      </c>
      <c r="M26">
        <v>86.52</v>
      </c>
      <c r="N26">
        <v>192.26</v>
      </c>
      <c r="O26">
        <v>48.06</v>
      </c>
      <c r="P26">
        <v>1.24</v>
      </c>
      <c r="Q26">
        <v>4</v>
      </c>
      <c r="R26" s="93">
        <v>0</v>
      </c>
      <c r="S26" s="93">
        <v>0</v>
      </c>
      <c r="T26" s="93">
        <v>0</v>
      </c>
      <c r="U26">
        <v>1.3</v>
      </c>
      <c r="V26">
        <v>0</v>
      </c>
      <c r="W26">
        <v>1.71</v>
      </c>
      <c r="X26">
        <v>15</v>
      </c>
      <c r="Y26">
        <v>5</v>
      </c>
      <c r="Z26">
        <v>5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6</v>
      </c>
      <c r="AH26">
        <v>13.33</v>
      </c>
      <c r="AI26">
        <v>13.33</v>
      </c>
      <c r="AJ26">
        <v>24.03</v>
      </c>
      <c r="AK26">
        <v>0</v>
      </c>
      <c r="AL26">
        <v>0</v>
      </c>
    </row>
    <row r="27" spans="1:38">
      <c r="A27" t="s">
        <v>69</v>
      </c>
      <c r="B27" s="34">
        <v>222.28</v>
      </c>
      <c r="C27" s="34">
        <v>54.43</v>
      </c>
      <c r="D27" s="93">
        <f t="shared" si="0"/>
        <v>0</v>
      </c>
      <c r="E27" s="34">
        <v>0</v>
      </c>
      <c r="F27" s="34"/>
      <c r="G27" s="34"/>
      <c r="H27" s="34"/>
      <c r="I27" s="34"/>
      <c r="J27" s="37">
        <v>0</v>
      </c>
      <c r="K27" s="37">
        <v>0</v>
      </c>
      <c r="L27" s="37">
        <v>0</v>
      </c>
      <c r="M27">
        <v>86.52</v>
      </c>
      <c r="N27">
        <v>230.71</v>
      </c>
      <c r="O27">
        <v>48.06</v>
      </c>
      <c r="P27">
        <v>1.24</v>
      </c>
      <c r="Q27">
        <v>4</v>
      </c>
      <c r="R27" s="93">
        <v>0</v>
      </c>
      <c r="S27" s="93">
        <v>0</v>
      </c>
      <c r="T27" s="93">
        <v>0</v>
      </c>
      <c r="U27">
        <v>1.22</v>
      </c>
      <c r="V27">
        <v>0</v>
      </c>
      <c r="W27">
        <v>1.71</v>
      </c>
      <c r="X27">
        <v>15</v>
      </c>
      <c r="Y27">
        <v>5</v>
      </c>
      <c r="Z27">
        <v>5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6</v>
      </c>
      <c r="AH27">
        <v>13.33</v>
      </c>
      <c r="AI27">
        <v>13.33</v>
      </c>
      <c r="AJ27">
        <v>24.03</v>
      </c>
      <c r="AK27">
        <v>0</v>
      </c>
      <c r="AL27">
        <v>0</v>
      </c>
    </row>
    <row r="28" spans="1:38">
      <c r="A28" t="s">
        <v>70</v>
      </c>
      <c r="B28" s="34">
        <v>237.66</v>
      </c>
      <c r="C28" s="34">
        <v>54.43</v>
      </c>
      <c r="D28" s="93">
        <f t="shared" si="0"/>
        <v>3.0700000000000003</v>
      </c>
      <c r="E28" s="34">
        <v>0</v>
      </c>
      <c r="F28" s="34"/>
      <c r="G28" s="34"/>
      <c r="H28" s="34"/>
      <c r="I28" s="34"/>
      <c r="J28" s="37">
        <v>0</v>
      </c>
      <c r="K28" s="37">
        <v>0</v>
      </c>
      <c r="L28" s="37">
        <v>0</v>
      </c>
      <c r="M28">
        <v>86.52</v>
      </c>
      <c r="N28">
        <v>270.37</v>
      </c>
      <c r="O28">
        <v>48.06</v>
      </c>
      <c r="P28">
        <v>1.24</v>
      </c>
      <c r="Q28">
        <v>4</v>
      </c>
      <c r="R28" s="93">
        <v>1.03</v>
      </c>
      <c r="S28" s="93">
        <v>0</v>
      </c>
      <c r="T28" s="93">
        <v>2.04</v>
      </c>
      <c r="U28">
        <v>1.22</v>
      </c>
      <c r="V28">
        <v>0</v>
      </c>
      <c r="W28">
        <v>1.71</v>
      </c>
      <c r="X28">
        <v>15</v>
      </c>
      <c r="Y28">
        <v>5</v>
      </c>
      <c r="Z28">
        <v>5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6</v>
      </c>
      <c r="AH28">
        <v>13.33</v>
      </c>
      <c r="AI28">
        <v>13.33</v>
      </c>
      <c r="AJ28">
        <v>24.03</v>
      </c>
      <c r="AK28">
        <v>0</v>
      </c>
      <c r="AL28">
        <v>0</v>
      </c>
    </row>
    <row r="29" spans="1:38">
      <c r="A29" t="s">
        <v>71</v>
      </c>
      <c r="B29" s="34">
        <v>257.54000000000002</v>
      </c>
      <c r="C29" s="34">
        <v>62.12</v>
      </c>
      <c r="D29" s="93">
        <f t="shared" si="0"/>
        <v>11.04</v>
      </c>
      <c r="E29" s="34">
        <v>0</v>
      </c>
      <c r="F29" s="34"/>
      <c r="G29" s="34"/>
      <c r="H29" s="34"/>
      <c r="I29" s="34"/>
      <c r="J29" s="37">
        <v>0</v>
      </c>
      <c r="K29" s="37">
        <v>0</v>
      </c>
      <c r="L29" s="37">
        <v>0</v>
      </c>
      <c r="M29">
        <v>86.52</v>
      </c>
      <c r="N29">
        <v>270.37</v>
      </c>
      <c r="O29">
        <v>62.48</v>
      </c>
      <c r="P29">
        <v>1.24</v>
      </c>
      <c r="Q29">
        <v>4</v>
      </c>
      <c r="R29" s="93">
        <v>4.1900000000000004</v>
      </c>
      <c r="S29" s="93">
        <v>1</v>
      </c>
      <c r="T29" s="93">
        <v>5.85</v>
      </c>
      <c r="U29">
        <v>1.22</v>
      </c>
      <c r="V29">
        <v>0</v>
      </c>
      <c r="W29">
        <v>1.71</v>
      </c>
      <c r="X29">
        <v>15</v>
      </c>
      <c r="Y29">
        <v>5</v>
      </c>
      <c r="Z29">
        <v>5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6</v>
      </c>
      <c r="AH29">
        <v>13.33</v>
      </c>
      <c r="AI29">
        <v>13.33</v>
      </c>
      <c r="AJ29">
        <v>24.03</v>
      </c>
      <c r="AK29">
        <v>0</v>
      </c>
      <c r="AL29">
        <v>0</v>
      </c>
    </row>
    <row r="30" spans="1:38">
      <c r="A30" t="s">
        <v>72</v>
      </c>
      <c r="B30" s="34">
        <v>257.54000000000002</v>
      </c>
      <c r="C30" s="34">
        <v>72.69</v>
      </c>
      <c r="D30" s="93">
        <f t="shared" si="0"/>
        <v>30.84</v>
      </c>
      <c r="E30" s="34">
        <v>0</v>
      </c>
      <c r="F30" s="34"/>
      <c r="G30" s="34"/>
      <c r="H30" s="34"/>
      <c r="I30" s="34"/>
      <c r="J30" s="37">
        <v>0</v>
      </c>
      <c r="K30" s="37">
        <v>0</v>
      </c>
      <c r="L30" s="37">
        <v>0</v>
      </c>
      <c r="M30">
        <v>86.52</v>
      </c>
      <c r="N30">
        <v>270.37</v>
      </c>
      <c r="O30">
        <v>91.32</v>
      </c>
      <c r="P30">
        <v>1.24</v>
      </c>
      <c r="Q30">
        <v>4</v>
      </c>
      <c r="R30" s="93">
        <v>13.8</v>
      </c>
      <c r="S30" s="93">
        <v>4</v>
      </c>
      <c r="T30" s="93">
        <v>13.04</v>
      </c>
      <c r="U30">
        <v>1.22</v>
      </c>
      <c r="V30">
        <v>0.13623399999999999</v>
      </c>
      <c r="W30">
        <v>1.71</v>
      </c>
      <c r="X30">
        <v>15</v>
      </c>
      <c r="Y30">
        <v>5</v>
      </c>
      <c r="Z30">
        <v>5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6</v>
      </c>
      <c r="AH30">
        <v>13.33</v>
      </c>
      <c r="AI30">
        <v>13.33</v>
      </c>
      <c r="AJ30">
        <v>23.07</v>
      </c>
      <c r="AK30">
        <v>0</v>
      </c>
      <c r="AL30">
        <v>0</v>
      </c>
    </row>
    <row r="31" spans="1:38">
      <c r="A31" t="s">
        <v>73</v>
      </c>
      <c r="B31" s="34">
        <v>257.54000000000002</v>
      </c>
      <c r="C31" s="34">
        <v>85.1</v>
      </c>
      <c r="D31" s="93">
        <f t="shared" si="0"/>
        <v>56.14</v>
      </c>
      <c r="E31" s="34">
        <v>0</v>
      </c>
      <c r="F31" s="34"/>
      <c r="G31" s="34"/>
      <c r="H31" s="34"/>
      <c r="I31" s="34"/>
      <c r="J31" s="37">
        <v>0</v>
      </c>
      <c r="K31" s="37">
        <v>0</v>
      </c>
      <c r="L31" s="37">
        <v>0</v>
      </c>
      <c r="M31">
        <v>86.52</v>
      </c>
      <c r="N31">
        <v>270.37</v>
      </c>
      <c r="O31">
        <v>100.69</v>
      </c>
      <c r="P31">
        <v>1.24</v>
      </c>
      <c r="Q31">
        <v>4</v>
      </c>
      <c r="R31" s="93">
        <v>23.83</v>
      </c>
      <c r="S31" s="93">
        <v>10</v>
      </c>
      <c r="T31" s="93">
        <v>22.31</v>
      </c>
      <c r="U31">
        <v>1.22</v>
      </c>
      <c r="V31">
        <v>2.685756</v>
      </c>
      <c r="W31">
        <v>1.71</v>
      </c>
      <c r="X31">
        <v>15</v>
      </c>
      <c r="Y31">
        <v>5</v>
      </c>
      <c r="Z31">
        <v>5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6</v>
      </c>
      <c r="AH31">
        <v>13.33</v>
      </c>
      <c r="AI31">
        <v>13.33</v>
      </c>
      <c r="AJ31">
        <v>23.07</v>
      </c>
      <c r="AK31">
        <v>0</v>
      </c>
      <c r="AL31">
        <v>0</v>
      </c>
    </row>
    <row r="32" spans="1:38">
      <c r="A32" t="s">
        <v>74</v>
      </c>
      <c r="B32" s="34">
        <v>257.54000000000002</v>
      </c>
      <c r="C32" s="34">
        <v>85.1</v>
      </c>
      <c r="D32" s="93">
        <f t="shared" si="0"/>
        <v>76.28</v>
      </c>
      <c r="E32" s="34">
        <v>0</v>
      </c>
      <c r="F32" s="34"/>
      <c r="G32" s="34"/>
      <c r="H32" s="34"/>
      <c r="I32" s="34"/>
      <c r="J32" s="37">
        <v>0.12</v>
      </c>
      <c r="K32" s="37">
        <v>0.12</v>
      </c>
      <c r="L32" s="37">
        <v>0.12</v>
      </c>
      <c r="M32">
        <v>117.28</v>
      </c>
      <c r="N32">
        <v>270.37</v>
      </c>
      <c r="O32">
        <v>100.69</v>
      </c>
      <c r="P32">
        <v>1.24</v>
      </c>
      <c r="Q32">
        <v>4</v>
      </c>
      <c r="R32" s="93">
        <v>25.74</v>
      </c>
      <c r="S32" s="93">
        <v>20</v>
      </c>
      <c r="T32" s="93">
        <v>30.54</v>
      </c>
      <c r="U32">
        <v>1.22</v>
      </c>
      <c r="V32">
        <v>7.5609869999999999</v>
      </c>
      <c r="W32">
        <v>1.71</v>
      </c>
      <c r="X32">
        <v>15</v>
      </c>
      <c r="Y32">
        <v>5</v>
      </c>
      <c r="Z32">
        <v>5</v>
      </c>
      <c r="AA32">
        <v>0</v>
      </c>
      <c r="AB32">
        <v>0</v>
      </c>
      <c r="AC32">
        <v>0</v>
      </c>
      <c r="AD32">
        <v>0</v>
      </c>
      <c r="AE32">
        <v>1</v>
      </c>
      <c r="AF32">
        <v>0</v>
      </c>
      <c r="AG32">
        <v>6</v>
      </c>
      <c r="AH32">
        <v>13.33</v>
      </c>
      <c r="AI32">
        <v>13.33</v>
      </c>
      <c r="AJ32">
        <v>22.11</v>
      </c>
      <c r="AK32">
        <v>2</v>
      </c>
      <c r="AL32">
        <v>1</v>
      </c>
    </row>
    <row r="33" spans="1:38">
      <c r="A33" t="s">
        <v>75</v>
      </c>
      <c r="B33" s="34">
        <v>257.54000000000002</v>
      </c>
      <c r="C33" s="34">
        <v>85.1</v>
      </c>
      <c r="D33" s="93">
        <f t="shared" si="0"/>
        <v>83.75</v>
      </c>
      <c r="E33" s="34">
        <v>0</v>
      </c>
      <c r="F33" s="34"/>
      <c r="G33" s="34"/>
      <c r="H33" s="34"/>
      <c r="I33" s="34"/>
      <c r="J33" s="37">
        <v>0.44</v>
      </c>
      <c r="K33" s="37">
        <v>0.44</v>
      </c>
      <c r="L33" s="37">
        <v>0.45</v>
      </c>
      <c r="M33">
        <v>117.28</v>
      </c>
      <c r="N33">
        <v>270.37</v>
      </c>
      <c r="O33">
        <v>100.69</v>
      </c>
      <c r="P33">
        <v>1.24</v>
      </c>
      <c r="Q33">
        <v>4</v>
      </c>
      <c r="R33" s="93">
        <v>27.91</v>
      </c>
      <c r="S33" s="93">
        <v>27.92</v>
      </c>
      <c r="T33" s="93">
        <v>27.92</v>
      </c>
      <c r="U33">
        <v>1.22</v>
      </c>
      <c r="V33">
        <v>12.737879</v>
      </c>
      <c r="W33">
        <v>1.71</v>
      </c>
      <c r="X33">
        <v>10</v>
      </c>
      <c r="Y33">
        <v>3.34</v>
      </c>
      <c r="Z33">
        <v>3.33</v>
      </c>
      <c r="AA33">
        <v>6.78</v>
      </c>
      <c r="AB33">
        <v>1.35</v>
      </c>
      <c r="AC33">
        <v>0.33</v>
      </c>
      <c r="AD33">
        <v>1</v>
      </c>
      <c r="AE33">
        <v>3</v>
      </c>
      <c r="AF33">
        <v>1</v>
      </c>
      <c r="AG33">
        <v>6</v>
      </c>
      <c r="AH33">
        <v>13.33</v>
      </c>
      <c r="AI33">
        <v>13.33</v>
      </c>
      <c r="AJ33">
        <v>22.11</v>
      </c>
      <c r="AK33">
        <v>6</v>
      </c>
      <c r="AL33">
        <v>3</v>
      </c>
    </row>
    <row r="34" spans="1:38">
      <c r="A34" t="s">
        <v>76</v>
      </c>
      <c r="B34" s="34">
        <v>257.54000000000002</v>
      </c>
      <c r="C34" s="34">
        <v>85.1</v>
      </c>
      <c r="D34" s="93">
        <f t="shared" si="0"/>
        <v>83.75</v>
      </c>
      <c r="E34" s="34">
        <v>0</v>
      </c>
      <c r="F34" s="34"/>
      <c r="G34" s="34"/>
      <c r="H34" s="34"/>
      <c r="I34" s="34"/>
      <c r="J34" s="37">
        <v>1.06</v>
      </c>
      <c r="K34" s="37">
        <v>1.06</v>
      </c>
      <c r="L34" s="37">
        <v>1.0900000000000001</v>
      </c>
      <c r="M34">
        <v>117.28</v>
      </c>
      <c r="N34">
        <v>270.37</v>
      </c>
      <c r="O34">
        <v>100.69</v>
      </c>
      <c r="P34">
        <v>1.24</v>
      </c>
      <c r="Q34">
        <v>4</v>
      </c>
      <c r="R34" s="93">
        <v>27.91</v>
      </c>
      <c r="S34" s="93">
        <v>27.92</v>
      </c>
      <c r="T34" s="93">
        <v>27.92</v>
      </c>
      <c r="U34">
        <v>1.22</v>
      </c>
      <c r="V34">
        <v>19.131146000000001</v>
      </c>
      <c r="W34">
        <v>1.71</v>
      </c>
      <c r="X34">
        <v>10</v>
      </c>
      <c r="Y34">
        <v>3.34</v>
      </c>
      <c r="Z34">
        <v>3.33</v>
      </c>
      <c r="AA34">
        <v>18.190000000000001</v>
      </c>
      <c r="AB34">
        <v>3.64</v>
      </c>
      <c r="AC34">
        <v>1</v>
      </c>
      <c r="AD34">
        <v>4</v>
      </c>
      <c r="AE34">
        <v>7</v>
      </c>
      <c r="AF34">
        <v>3</v>
      </c>
      <c r="AG34">
        <v>6</v>
      </c>
      <c r="AH34">
        <v>13.33</v>
      </c>
      <c r="AI34">
        <v>13.33</v>
      </c>
      <c r="AJ34">
        <v>22.11</v>
      </c>
      <c r="AK34">
        <v>21</v>
      </c>
      <c r="AL34">
        <v>9</v>
      </c>
    </row>
    <row r="35" spans="1:38">
      <c r="A35" t="s">
        <v>77</v>
      </c>
      <c r="B35" s="34">
        <v>257.54000000000002</v>
      </c>
      <c r="C35" s="34">
        <v>85.1</v>
      </c>
      <c r="D35" s="93">
        <f t="shared" si="0"/>
        <v>84.25</v>
      </c>
      <c r="E35" s="34">
        <v>0</v>
      </c>
      <c r="F35" s="34"/>
      <c r="G35" s="34"/>
      <c r="H35" s="34"/>
      <c r="I35" s="34"/>
      <c r="J35" s="37">
        <v>1.99</v>
      </c>
      <c r="K35" s="37">
        <v>1.99</v>
      </c>
      <c r="L35" s="37">
        <v>2.04</v>
      </c>
      <c r="M35">
        <v>117.28</v>
      </c>
      <c r="N35">
        <v>270.37</v>
      </c>
      <c r="O35">
        <v>100.69</v>
      </c>
      <c r="P35">
        <v>0.77</v>
      </c>
      <c r="Q35">
        <v>4</v>
      </c>
      <c r="R35" s="93">
        <v>28.09</v>
      </c>
      <c r="S35" s="93">
        <v>28.08</v>
      </c>
      <c r="T35" s="93">
        <v>28.08</v>
      </c>
      <c r="U35">
        <v>1.22</v>
      </c>
      <c r="V35">
        <v>26.662939999999999</v>
      </c>
      <c r="W35">
        <v>1.71</v>
      </c>
      <c r="X35">
        <v>10</v>
      </c>
      <c r="Y35">
        <v>3.34</v>
      </c>
      <c r="Z35">
        <v>3.33</v>
      </c>
      <c r="AA35">
        <v>34.57</v>
      </c>
      <c r="AB35">
        <v>6.91</v>
      </c>
      <c r="AC35">
        <v>6.14</v>
      </c>
      <c r="AD35">
        <v>6</v>
      </c>
      <c r="AE35">
        <v>15</v>
      </c>
      <c r="AF35">
        <v>7</v>
      </c>
      <c r="AG35">
        <v>6</v>
      </c>
      <c r="AH35">
        <v>13.33</v>
      </c>
      <c r="AI35">
        <v>13.33</v>
      </c>
      <c r="AJ35">
        <v>22.11</v>
      </c>
      <c r="AK35">
        <v>32</v>
      </c>
      <c r="AL35">
        <v>13</v>
      </c>
    </row>
    <row r="36" spans="1:38">
      <c r="A36" t="s">
        <v>78</v>
      </c>
      <c r="B36" s="34">
        <v>257.54000000000002</v>
      </c>
      <c r="C36" s="34">
        <v>85.1</v>
      </c>
      <c r="D36" s="93">
        <f t="shared" si="0"/>
        <v>84.75</v>
      </c>
      <c r="E36" s="34">
        <v>0</v>
      </c>
      <c r="F36" s="34"/>
      <c r="G36" s="34"/>
      <c r="H36" s="34"/>
      <c r="I36" s="34"/>
      <c r="J36" s="37">
        <v>3.19</v>
      </c>
      <c r="K36" s="37">
        <v>3.19</v>
      </c>
      <c r="L36" s="37">
        <v>3.27</v>
      </c>
      <c r="M36">
        <v>117.28</v>
      </c>
      <c r="N36">
        <v>270.37</v>
      </c>
      <c r="O36">
        <v>100.69</v>
      </c>
      <c r="P36">
        <v>0.77</v>
      </c>
      <c r="Q36">
        <v>4</v>
      </c>
      <c r="R36" s="93">
        <v>28.25</v>
      </c>
      <c r="S36" s="93">
        <v>28.25</v>
      </c>
      <c r="T36" s="93">
        <v>28.25</v>
      </c>
      <c r="U36">
        <v>1.22</v>
      </c>
      <c r="V36">
        <v>34.924559000000002</v>
      </c>
      <c r="W36">
        <v>1.71</v>
      </c>
      <c r="X36">
        <v>10</v>
      </c>
      <c r="Y36">
        <v>3.34</v>
      </c>
      <c r="Z36">
        <v>3.33</v>
      </c>
      <c r="AA36">
        <v>57.97</v>
      </c>
      <c r="AB36">
        <v>11.59</v>
      </c>
      <c r="AC36">
        <v>14.53</v>
      </c>
      <c r="AD36">
        <v>10</v>
      </c>
      <c r="AE36">
        <v>22</v>
      </c>
      <c r="AF36">
        <v>11</v>
      </c>
      <c r="AG36">
        <v>6</v>
      </c>
      <c r="AH36">
        <v>13.33</v>
      </c>
      <c r="AI36">
        <v>13.33</v>
      </c>
      <c r="AJ36">
        <v>22.11</v>
      </c>
      <c r="AK36">
        <v>46</v>
      </c>
      <c r="AL36">
        <v>19</v>
      </c>
    </row>
    <row r="37" spans="1:38">
      <c r="A37" t="s">
        <v>79</v>
      </c>
      <c r="B37" s="34">
        <v>257.54000000000002</v>
      </c>
      <c r="C37" s="34">
        <v>85.1</v>
      </c>
      <c r="D37" s="93">
        <f t="shared" si="0"/>
        <v>90.550000000000011</v>
      </c>
      <c r="E37" s="34">
        <v>0</v>
      </c>
      <c r="F37" s="34"/>
      <c r="G37" s="34"/>
      <c r="H37" s="34"/>
      <c r="I37" s="34"/>
      <c r="J37" s="37">
        <v>4.62</v>
      </c>
      <c r="K37" s="37">
        <v>4.62</v>
      </c>
      <c r="L37" s="37">
        <v>4.75</v>
      </c>
      <c r="M37">
        <v>117.28</v>
      </c>
      <c r="N37">
        <v>270.37</v>
      </c>
      <c r="O37">
        <v>100.69</v>
      </c>
      <c r="P37">
        <v>1.0900000000000001</v>
      </c>
      <c r="Q37">
        <v>4</v>
      </c>
      <c r="R37" s="93">
        <v>30.19</v>
      </c>
      <c r="S37" s="93">
        <v>30.18</v>
      </c>
      <c r="T37" s="93">
        <v>30.18</v>
      </c>
      <c r="U37">
        <v>1.22</v>
      </c>
      <c r="V37">
        <v>43.478107999999999</v>
      </c>
      <c r="W37">
        <v>1.71</v>
      </c>
      <c r="X37">
        <v>10</v>
      </c>
      <c r="Y37">
        <v>3.34</v>
      </c>
      <c r="Z37">
        <v>3.33</v>
      </c>
      <c r="AA37">
        <v>79.510000000000005</v>
      </c>
      <c r="AB37">
        <v>15.9</v>
      </c>
      <c r="AC37">
        <v>22.85</v>
      </c>
      <c r="AD37">
        <v>17.37</v>
      </c>
      <c r="AE37">
        <v>29</v>
      </c>
      <c r="AF37">
        <v>15</v>
      </c>
      <c r="AG37">
        <v>6</v>
      </c>
      <c r="AH37">
        <v>13.33</v>
      </c>
      <c r="AI37">
        <v>13.33</v>
      </c>
      <c r="AJ37">
        <v>22.11</v>
      </c>
      <c r="AK37">
        <v>60</v>
      </c>
      <c r="AL37">
        <v>25</v>
      </c>
    </row>
    <row r="38" spans="1:38">
      <c r="A38" t="s">
        <v>80</v>
      </c>
      <c r="B38" s="34">
        <v>257.54000000000002</v>
      </c>
      <c r="C38" s="34">
        <v>85.1</v>
      </c>
      <c r="D38" s="93">
        <f t="shared" si="0"/>
        <v>91.149999999999991</v>
      </c>
      <c r="E38" s="34">
        <v>0</v>
      </c>
      <c r="F38" s="34"/>
      <c r="G38" s="34"/>
      <c r="H38" s="34"/>
      <c r="I38" s="34"/>
      <c r="J38" s="37">
        <v>6.16</v>
      </c>
      <c r="K38" s="37">
        <v>6.16</v>
      </c>
      <c r="L38" s="37">
        <v>6.32</v>
      </c>
      <c r="M38">
        <v>117.28</v>
      </c>
      <c r="N38">
        <v>270.37</v>
      </c>
      <c r="O38">
        <v>100.69</v>
      </c>
      <c r="P38">
        <v>1.0900000000000001</v>
      </c>
      <c r="Q38">
        <v>4</v>
      </c>
      <c r="R38" s="93">
        <v>30.39</v>
      </c>
      <c r="S38" s="93">
        <v>30.38</v>
      </c>
      <c r="T38" s="93">
        <v>30.38</v>
      </c>
      <c r="U38">
        <v>1.22</v>
      </c>
      <c r="V38">
        <v>51.992733000000001</v>
      </c>
      <c r="W38">
        <v>1.71</v>
      </c>
      <c r="X38">
        <v>10</v>
      </c>
      <c r="Y38">
        <v>3.34</v>
      </c>
      <c r="Z38">
        <v>3.33</v>
      </c>
      <c r="AA38">
        <v>100.24</v>
      </c>
      <c r="AB38">
        <v>20.05</v>
      </c>
      <c r="AC38">
        <v>29.72</v>
      </c>
      <c r="AD38">
        <v>21.27</v>
      </c>
      <c r="AE38">
        <v>38</v>
      </c>
      <c r="AF38">
        <v>19</v>
      </c>
      <c r="AG38">
        <v>6</v>
      </c>
      <c r="AH38">
        <v>13.33</v>
      </c>
      <c r="AI38">
        <v>13.33</v>
      </c>
      <c r="AJ38">
        <v>22.11</v>
      </c>
      <c r="AK38">
        <v>77</v>
      </c>
      <c r="AL38">
        <v>33</v>
      </c>
    </row>
    <row r="39" spans="1:38">
      <c r="A39" t="s">
        <v>81</v>
      </c>
      <c r="B39" s="34">
        <v>257.54000000000002</v>
      </c>
      <c r="C39" s="34">
        <v>85.1</v>
      </c>
      <c r="D39" s="93">
        <f t="shared" si="0"/>
        <v>91.149999999999991</v>
      </c>
      <c r="E39" s="34">
        <v>0</v>
      </c>
      <c r="F39" s="34"/>
      <c r="G39" s="34"/>
      <c r="H39" s="34"/>
      <c r="I39" s="34"/>
      <c r="J39" s="37">
        <v>7.66</v>
      </c>
      <c r="K39" s="37">
        <v>7.66</v>
      </c>
      <c r="L39" s="37">
        <v>7.85</v>
      </c>
      <c r="M39">
        <v>117.28</v>
      </c>
      <c r="N39">
        <v>270.37</v>
      </c>
      <c r="O39">
        <v>100.69</v>
      </c>
      <c r="P39">
        <v>1.0900000000000001</v>
      </c>
      <c r="Q39">
        <v>5.01</v>
      </c>
      <c r="R39" s="93">
        <v>30.39</v>
      </c>
      <c r="S39" s="93">
        <v>30.38</v>
      </c>
      <c r="T39" s="93">
        <v>30.38</v>
      </c>
      <c r="U39">
        <v>1.3</v>
      </c>
      <c r="V39">
        <v>55.379120999999998</v>
      </c>
      <c r="W39">
        <v>1.71</v>
      </c>
      <c r="X39">
        <v>10</v>
      </c>
      <c r="Y39">
        <v>3.34</v>
      </c>
      <c r="Z39">
        <v>3.33</v>
      </c>
      <c r="AA39">
        <v>121.41</v>
      </c>
      <c r="AB39">
        <v>24.28</v>
      </c>
      <c r="AC39">
        <v>37.17</v>
      </c>
      <c r="AD39">
        <v>24.42</v>
      </c>
      <c r="AE39">
        <v>45</v>
      </c>
      <c r="AF39">
        <v>23</v>
      </c>
      <c r="AG39">
        <v>6</v>
      </c>
      <c r="AH39">
        <v>13.33</v>
      </c>
      <c r="AI39">
        <v>13.33</v>
      </c>
      <c r="AJ39">
        <v>20.190000000000001</v>
      </c>
      <c r="AK39">
        <v>91</v>
      </c>
      <c r="AL39">
        <v>39</v>
      </c>
    </row>
    <row r="40" spans="1:38">
      <c r="A40" t="s">
        <v>82</v>
      </c>
      <c r="B40" s="34">
        <v>257.54000000000002</v>
      </c>
      <c r="C40" s="34">
        <v>85.1</v>
      </c>
      <c r="D40" s="93">
        <f t="shared" si="0"/>
        <v>91.45</v>
      </c>
      <c r="E40" s="34">
        <v>0</v>
      </c>
      <c r="F40" s="34"/>
      <c r="G40" s="34"/>
      <c r="H40" s="34"/>
      <c r="I40" s="34"/>
      <c r="J40" s="37">
        <v>8.98</v>
      </c>
      <c r="K40" s="37">
        <v>8.98</v>
      </c>
      <c r="L40" s="37">
        <v>9.2100000000000009</v>
      </c>
      <c r="M40">
        <v>117.28</v>
      </c>
      <c r="N40">
        <v>270.37</v>
      </c>
      <c r="O40">
        <v>100.69</v>
      </c>
      <c r="P40">
        <v>1.0900000000000001</v>
      </c>
      <c r="Q40">
        <v>5.01</v>
      </c>
      <c r="R40" s="93">
        <v>30.49</v>
      </c>
      <c r="S40" s="93">
        <v>30.48</v>
      </c>
      <c r="T40" s="93">
        <v>30.48</v>
      </c>
      <c r="U40">
        <v>1.3</v>
      </c>
      <c r="V40">
        <v>62.901184000000001</v>
      </c>
      <c r="W40">
        <v>1.71</v>
      </c>
      <c r="X40">
        <v>10</v>
      </c>
      <c r="Y40">
        <v>3.34</v>
      </c>
      <c r="Z40">
        <v>3.33</v>
      </c>
      <c r="AA40">
        <v>141.72999999999999</v>
      </c>
      <c r="AB40">
        <v>28.34</v>
      </c>
      <c r="AC40">
        <v>45.36</v>
      </c>
      <c r="AD40">
        <v>27.54</v>
      </c>
      <c r="AE40">
        <v>51</v>
      </c>
      <c r="AF40">
        <v>26</v>
      </c>
      <c r="AG40">
        <v>6</v>
      </c>
      <c r="AH40">
        <v>13.33</v>
      </c>
      <c r="AI40">
        <v>13.33</v>
      </c>
      <c r="AJ40">
        <v>20.190000000000001</v>
      </c>
      <c r="AK40">
        <v>105</v>
      </c>
      <c r="AL40">
        <v>45</v>
      </c>
    </row>
    <row r="41" spans="1:38">
      <c r="A41" t="s">
        <v>83</v>
      </c>
      <c r="B41" s="34">
        <v>257.54000000000002</v>
      </c>
      <c r="C41" s="34">
        <v>85.1</v>
      </c>
      <c r="D41" s="93">
        <f t="shared" si="0"/>
        <v>91.45</v>
      </c>
      <c r="E41" s="34">
        <v>0</v>
      </c>
      <c r="F41" s="34"/>
      <c r="G41" s="34"/>
      <c r="H41" s="34"/>
      <c r="I41" s="34"/>
      <c r="J41" s="37">
        <v>10.16</v>
      </c>
      <c r="K41" s="37">
        <v>10.16</v>
      </c>
      <c r="L41" s="37">
        <v>10.41</v>
      </c>
      <c r="M41">
        <v>117.28</v>
      </c>
      <c r="N41">
        <v>270.37</v>
      </c>
      <c r="O41">
        <v>100.69</v>
      </c>
      <c r="P41">
        <v>1.0900000000000001</v>
      </c>
      <c r="Q41">
        <v>5.01</v>
      </c>
      <c r="R41" s="93">
        <v>30.49</v>
      </c>
      <c r="S41" s="93">
        <v>30.48</v>
      </c>
      <c r="T41" s="93">
        <v>30.48</v>
      </c>
      <c r="U41">
        <v>1.3</v>
      </c>
      <c r="V41">
        <v>70.102124000000003</v>
      </c>
      <c r="W41">
        <v>1.71</v>
      </c>
      <c r="X41">
        <v>10</v>
      </c>
      <c r="Y41">
        <v>3.34</v>
      </c>
      <c r="Z41">
        <v>3.33</v>
      </c>
      <c r="AA41">
        <v>159.51</v>
      </c>
      <c r="AB41">
        <v>31.9</v>
      </c>
      <c r="AC41">
        <v>52.56</v>
      </c>
      <c r="AD41">
        <v>30.63</v>
      </c>
      <c r="AE41">
        <v>61</v>
      </c>
      <c r="AF41">
        <v>31</v>
      </c>
      <c r="AG41">
        <v>6</v>
      </c>
      <c r="AH41">
        <v>13.33</v>
      </c>
      <c r="AI41">
        <v>13.33</v>
      </c>
      <c r="AJ41">
        <v>21.15</v>
      </c>
      <c r="AK41">
        <v>119</v>
      </c>
      <c r="AL41">
        <v>51</v>
      </c>
    </row>
    <row r="42" spans="1:38">
      <c r="A42" t="s">
        <v>84</v>
      </c>
      <c r="B42" s="34">
        <v>257.54000000000002</v>
      </c>
      <c r="C42" s="34">
        <v>85.1</v>
      </c>
      <c r="D42" s="93">
        <f t="shared" si="0"/>
        <v>91.45</v>
      </c>
      <c r="E42" s="34">
        <v>0</v>
      </c>
      <c r="F42" s="34"/>
      <c r="G42" s="34"/>
      <c r="H42" s="34"/>
      <c r="I42" s="34"/>
      <c r="J42" s="37">
        <v>11.21</v>
      </c>
      <c r="K42" s="37">
        <v>11.21</v>
      </c>
      <c r="L42" s="37">
        <v>11.5</v>
      </c>
      <c r="M42">
        <v>117.28</v>
      </c>
      <c r="N42">
        <v>270.37</v>
      </c>
      <c r="O42">
        <v>100.69</v>
      </c>
      <c r="P42">
        <v>1.0900000000000001</v>
      </c>
      <c r="Q42">
        <v>5.71</v>
      </c>
      <c r="R42" s="93">
        <v>30.49</v>
      </c>
      <c r="S42" s="93">
        <v>30.48</v>
      </c>
      <c r="T42" s="93">
        <v>30.48</v>
      </c>
      <c r="U42">
        <v>1.3</v>
      </c>
      <c r="V42">
        <v>77.020865000000001</v>
      </c>
      <c r="W42">
        <v>1.71</v>
      </c>
      <c r="X42">
        <v>10</v>
      </c>
      <c r="Y42">
        <v>3.34</v>
      </c>
      <c r="Z42">
        <v>3.33</v>
      </c>
      <c r="AA42">
        <v>176.62</v>
      </c>
      <c r="AB42">
        <v>35.32</v>
      </c>
      <c r="AC42">
        <v>58.43</v>
      </c>
      <c r="AD42">
        <v>32.94</v>
      </c>
      <c r="AE42">
        <v>67</v>
      </c>
      <c r="AF42">
        <v>34</v>
      </c>
      <c r="AG42">
        <v>6</v>
      </c>
      <c r="AH42">
        <v>13.33</v>
      </c>
      <c r="AI42">
        <v>13.33</v>
      </c>
      <c r="AJ42">
        <v>21.15</v>
      </c>
      <c r="AK42">
        <v>133</v>
      </c>
      <c r="AL42">
        <v>57</v>
      </c>
    </row>
    <row r="43" spans="1:38">
      <c r="A43" t="s">
        <v>85</v>
      </c>
      <c r="B43" s="34">
        <v>257.54000000000002</v>
      </c>
      <c r="C43" s="34">
        <v>72.69</v>
      </c>
      <c r="D43" s="93">
        <f t="shared" si="0"/>
        <v>91.45</v>
      </c>
      <c r="E43" s="34">
        <v>0</v>
      </c>
      <c r="F43" s="34"/>
      <c r="G43" s="34"/>
      <c r="H43" s="34"/>
      <c r="I43" s="34"/>
      <c r="J43" s="37">
        <v>12.15</v>
      </c>
      <c r="K43" s="37">
        <v>12.15</v>
      </c>
      <c r="L43" s="37">
        <v>12.45</v>
      </c>
      <c r="M43">
        <v>117.28</v>
      </c>
      <c r="N43">
        <v>270.37</v>
      </c>
      <c r="O43">
        <v>76.900000000000006</v>
      </c>
      <c r="P43">
        <v>1.0900000000000001</v>
      </c>
      <c r="Q43">
        <v>5.01</v>
      </c>
      <c r="R43" s="93">
        <v>30.49</v>
      </c>
      <c r="S43" s="93">
        <v>30.48</v>
      </c>
      <c r="T43" s="93">
        <v>30.48</v>
      </c>
      <c r="U43">
        <v>1.3</v>
      </c>
      <c r="V43">
        <v>84.085571000000002</v>
      </c>
      <c r="W43">
        <v>1.71</v>
      </c>
      <c r="X43">
        <v>10</v>
      </c>
      <c r="Y43">
        <v>3.34</v>
      </c>
      <c r="Z43">
        <v>3.33</v>
      </c>
      <c r="AA43">
        <v>192.15</v>
      </c>
      <c r="AB43">
        <v>38.43</v>
      </c>
      <c r="AC43">
        <v>64.11</v>
      </c>
      <c r="AD43">
        <v>35.53</v>
      </c>
      <c r="AE43">
        <v>75</v>
      </c>
      <c r="AF43">
        <v>38</v>
      </c>
      <c r="AG43">
        <v>6</v>
      </c>
      <c r="AH43">
        <v>13.33</v>
      </c>
      <c r="AI43">
        <v>13.33</v>
      </c>
      <c r="AJ43">
        <v>22.11</v>
      </c>
      <c r="AK43">
        <v>147</v>
      </c>
      <c r="AL43">
        <v>63</v>
      </c>
    </row>
    <row r="44" spans="1:38">
      <c r="A44" t="s">
        <v>86</v>
      </c>
      <c r="B44" s="34">
        <v>257.54000000000002</v>
      </c>
      <c r="C44" s="34">
        <v>72.69</v>
      </c>
      <c r="D44" s="93">
        <f t="shared" si="0"/>
        <v>91.45</v>
      </c>
      <c r="E44" s="34">
        <v>0</v>
      </c>
      <c r="F44" s="34"/>
      <c r="G44" s="34"/>
      <c r="H44" s="34"/>
      <c r="I44" s="34"/>
      <c r="J44" s="37">
        <v>12.98</v>
      </c>
      <c r="K44" s="37">
        <v>12.98</v>
      </c>
      <c r="L44" s="37">
        <v>13.3</v>
      </c>
      <c r="M44">
        <v>117.28</v>
      </c>
      <c r="N44">
        <v>270.37</v>
      </c>
      <c r="O44">
        <v>76.900000000000006</v>
      </c>
      <c r="P44">
        <v>1.0900000000000001</v>
      </c>
      <c r="Q44">
        <v>5.01</v>
      </c>
      <c r="R44" s="93">
        <v>30.49</v>
      </c>
      <c r="S44" s="93">
        <v>30.48</v>
      </c>
      <c r="T44" s="93">
        <v>30.48</v>
      </c>
      <c r="U44">
        <v>1.3</v>
      </c>
      <c r="V44">
        <v>91.121083999999996</v>
      </c>
      <c r="W44">
        <v>1.71</v>
      </c>
      <c r="X44">
        <v>10</v>
      </c>
      <c r="Y44">
        <v>3.34</v>
      </c>
      <c r="Z44">
        <v>3.33</v>
      </c>
      <c r="AA44">
        <v>205.83</v>
      </c>
      <c r="AB44">
        <v>41.17</v>
      </c>
      <c r="AC44">
        <v>69.2</v>
      </c>
      <c r="AD44">
        <v>37.74</v>
      </c>
      <c r="AE44">
        <v>81</v>
      </c>
      <c r="AF44">
        <v>40</v>
      </c>
      <c r="AG44">
        <v>6</v>
      </c>
      <c r="AH44">
        <v>13.33</v>
      </c>
      <c r="AI44">
        <v>13.33</v>
      </c>
      <c r="AJ44">
        <v>22.11</v>
      </c>
      <c r="AK44">
        <v>158</v>
      </c>
      <c r="AL44">
        <v>67</v>
      </c>
    </row>
    <row r="45" spans="1:38">
      <c r="A45" t="s">
        <v>87</v>
      </c>
      <c r="B45" s="34">
        <v>257.54000000000002</v>
      </c>
      <c r="C45" s="34">
        <v>72.69</v>
      </c>
      <c r="D45" s="93">
        <f t="shared" si="0"/>
        <v>91.45</v>
      </c>
      <c r="E45" s="34">
        <v>0</v>
      </c>
      <c r="F45" s="34"/>
      <c r="G45" s="34"/>
      <c r="H45" s="34"/>
      <c r="I45" s="34"/>
      <c r="J45" s="37">
        <v>13.69</v>
      </c>
      <c r="K45" s="37">
        <v>13.69</v>
      </c>
      <c r="L45" s="37">
        <v>14.04</v>
      </c>
      <c r="M45">
        <v>117.28</v>
      </c>
      <c r="N45">
        <v>270.37</v>
      </c>
      <c r="O45">
        <v>67.290000000000006</v>
      </c>
      <c r="P45">
        <v>1.0900000000000001</v>
      </c>
      <c r="Q45">
        <v>5.01</v>
      </c>
      <c r="R45" s="93">
        <v>30.49</v>
      </c>
      <c r="S45" s="93">
        <v>30.48</v>
      </c>
      <c r="T45" s="93">
        <v>30.48</v>
      </c>
      <c r="U45">
        <v>1.3</v>
      </c>
      <c r="V45">
        <v>88.668871999999993</v>
      </c>
      <c r="W45">
        <v>1.71</v>
      </c>
      <c r="X45">
        <v>10</v>
      </c>
      <c r="Y45">
        <v>3.34</v>
      </c>
      <c r="Z45">
        <v>3.33</v>
      </c>
      <c r="AA45">
        <v>216.83</v>
      </c>
      <c r="AB45">
        <v>43.37</v>
      </c>
      <c r="AC45">
        <v>74.09</v>
      </c>
      <c r="AD45">
        <v>39.93</v>
      </c>
      <c r="AE45">
        <v>83</v>
      </c>
      <c r="AF45">
        <v>42</v>
      </c>
      <c r="AG45">
        <v>6</v>
      </c>
      <c r="AH45">
        <v>13.33</v>
      </c>
      <c r="AI45">
        <v>13.33</v>
      </c>
      <c r="AJ45">
        <v>23.07</v>
      </c>
      <c r="AK45">
        <v>168</v>
      </c>
      <c r="AL45">
        <v>72</v>
      </c>
    </row>
    <row r="46" spans="1:38">
      <c r="A46" t="s">
        <v>88</v>
      </c>
      <c r="B46" s="34">
        <v>257.54000000000002</v>
      </c>
      <c r="C46" s="34">
        <v>72.69</v>
      </c>
      <c r="D46" s="93">
        <f t="shared" si="0"/>
        <v>91.45</v>
      </c>
      <c r="E46" s="34">
        <v>0</v>
      </c>
      <c r="F46" s="34"/>
      <c r="G46" s="34"/>
      <c r="H46" s="34"/>
      <c r="I46" s="34"/>
      <c r="J46" s="37">
        <v>14.3</v>
      </c>
      <c r="K46" s="37">
        <v>14.3</v>
      </c>
      <c r="L46" s="37">
        <v>14.65</v>
      </c>
      <c r="M46">
        <v>117.28</v>
      </c>
      <c r="N46">
        <v>270.37</v>
      </c>
      <c r="O46">
        <v>52.87</v>
      </c>
      <c r="P46">
        <v>1.0900000000000001</v>
      </c>
      <c r="Q46">
        <v>5.01</v>
      </c>
      <c r="R46" s="93">
        <v>30.49</v>
      </c>
      <c r="S46" s="93">
        <v>30.48</v>
      </c>
      <c r="T46" s="93">
        <v>30.48</v>
      </c>
      <c r="U46">
        <v>1.3</v>
      </c>
      <c r="V46">
        <v>95.120525000000001</v>
      </c>
      <c r="W46">
        <v>1.71</v>
      </c>
      <c r="X46">
        <v>10</v>
      </c>
      <c r="Y46">
        <v>3.34</v>
      </c>
      <c r="Z46">
        <v>3.33</v>
      </c>
      <c r="AA46">
        <v>227.33</v>
      </c>
      <c r="AB46">
        <v>45.46</v>
      </c>
      <c r="AC46">
        <v>78.34</v>
      </c>
      <c r="AD46">
        <v>40.880000000000003</v>
      </c>
      <c r="AE46">
        <v>85</v>
      </c>
      <c r="AF46">
        <v>43</v>
      </c>
      <c r="AG46">
        <v>6</v>
      </c>
      <c r="AH46">
        <v>13.33</v>
      </c>
      <c r="AI46">
        <v>13.33</v>
      </c>
      <c r="AJ46">
        <v>23.07</v>
      </c>
      <c r="AK46">
        <v>175</v>
      </c>
      <c r="AL46">
        <v>75</v>
      </c>
    </row>
    <row r="47" spans="1:38">
      <c r="A47" t="s">
        <v>89</v>
      </c>
      <c r="B47" s="34">
        <v>257.54000000000002</v>
      </c>
      <c r="C47" s="34">
        <v>72.69</v>
      </c>
      <c r="D47" s="93">
        <f t="shared" si="0"/>
        <v>91.45</v>
      </c>
      <c r="E47" s="34">
        <v>0</v>
      </c>
      <c r="F47" s="34"/>
      <c r="G47" s="34"/>
      <c r="H47" s="34"/>
      <c r="I47" s="34"/>
      <c r="J47" s="37">
        <v>14.79</v>
      </c>
      <c r="K47" s="37">
        <v>14.79</v>
      </c>
      <c r="L47" s="37">
        <v>15.17</v>
      </c>
      <c r="M47">
        <v>117.28</v>
      </c>
      <c r="N47">
        <v>270.37</v>
      </c>
      <c r="O47">
        <v>81.709999999999994</v>
      </c>
      <c r="P47">
        <v>1.0900000000000001</v>
      </c>
      <c r="Q47">
        <v>5.01</v>
      </c>
      <c r="R47" s="93">
        <v>30.49</v>
      </c>
      <c r="S47" s="93">
        <v>30.48</v>
      </c>
      <c r="T47" s="93">
        <v>30.48</v>
      </c>
      <c r="U47">
        <v>1.37</v>
      </c>
      <c r="V47">
        <v>100.433651</v>
      </c>
      <c r="W47">
        <v>1.71</v>
      </c>
      <c r="X47">
        <v>10</v>
      </c>
      <c r="Y47">
        <v>3.34</v>
      </c>
      <c r="Z47">
        <v>3.33</v>
      </c>
      <c r="AA47">
        <v>233.33</v>
      </c>
      <c r="AB47">
        <v>46.67</v>
      </c>
      <c r="AC47">
        <v>81.64</v>
      </c>
      <c r="AD47">
        <v>42.49</v>
      </c>
      <c r="AE47">
        <v>88</v>
      </c>
      <c r="AF47">
        <v>44</v>
      </c>
      <c r="AG47">
        <v>6</v>
      </c>
      <c r="AH47">
        <v>12</v>
      </c>
      <c r="AI47">
        <v>12</v>
      </c>
      <c r="AJ47">
        <v>23.07</v>
      </c>
      <c r="AK47">
        <v>182</v>
      </c>
      <c r="AL47">
        <v>78</v>
      </c>
    </row>
    <row r="48" spans="1:38">
      <c r="A48" t="s">
        <v>90</v>
      </c>
      <c r="B48" s="34">
        <v>257.54000000000002</v>
      </c>
      <c r="C48" s="34">
        <v>72.69</v>
      </c>
      <c r="D48" s="93">
        <f t="shared" si="0"/>
        <v>90.449999999999989</v>
      </c>
      <c r="E48" s="34">
        <v>0</v>
      </c>
      <c r="F48" s="34"/>
      <c r="G48" s="34"/>
      <c r="H48" s="34"/>
      <c r="I48" s="34"/>
      <c r="J48" s="37">
        <v>15.2</v>
      </c>
      <c r="K48" s="37">
        <v>15.2</v>
      </c>
      <c r="L48" s="37">
        <v>15.59</v>
      </c>
      <c r="M48">
        <v>117.28</v>
      </c>
      <c r="N48">
        <v>270.37</v>
      </c>
      <c r="O48">
        <v>86.52</v>
      </c>
      <c r="P48">
        <v>1.0900000000000001</v>
      </c>
      <c r="Q48">
        <v>5.01</v>
      </c>
      <c r="R48" s="93">
        <v>30.15</v>
      </c>
      <c r="S48" s="93">
        <v>30.15</v>
      </c>
      <c r="T48" s="93">
        <v>30.15</v>
      </c>
      <c r="U48">
        <v>1.37</v>
      </c>
      <c r="V48">
        <v>103.82977</v>
      </c>
      <c r="W48">
        <v>1.71</v>
      </c>
      <c r="X48">
        <v>10</v>
      </c>
      <c r="Y48">
        <v>3.34</v>
      </c>
      <c r="Z48">
        <v>3.33</v>
      </c>
      <c r="AA48">
        <v>233.33</v>
      </c>
      <c r="AB48">
        <v>46.67</v>
      </c>
      <c r="AC48">
        <v>84.54</v>
      </c>
      <c r="AD48">
        <v>43.64</v>
      </c>
      <c r="AE48">
        <v>90</v>
      </c>
      <c r="AF48">
        <v>45</v>
      </c>
      <c r="AG48">
        <v>6</v>
      </c>
      <c r="AH48">
        <v>12</v>
      </c>
      <c r="AI48">
        <v>12</v>
      </c>
      <c r="AJ48">
        <v>23.07</v>
      </c>
      <c r="AK48">
        <v>186</v>
      </c>
      <c r="AL48">
        <v>79</v>
      </c>
    </row>
    <row r="49" spans="1:38">
      <c r="A49" t="s">
        <v>91</v>
      </c>
      <c r="B49" s="34">
        <v>257.54000000000002</v>
      </c>
      <c r="C49" s="34">
        <v>72.69</v>
      </c>
      <c r="D49" s="93">
        <f t="shared" si="0"/>
        <v>90.449999999999989</v>
      </c>
      <c r="E49" s="34">
        <v>0</v>
      </c>
      <c r="F49" s="34"/>
      <c r="G49" s="34"/>
      <c r="H49" s="34"/>
      <c r="I49" s="34"/>
      <c r="J49" s="37">
        <v>15.55</v>
      </c>
      <c r="K49" s="37">
        <v>15.55</v>
      </c>
      <c r="L49" s="37">
        <v>15.93</v>
      </c>
      <c r="M49">
        <v>117.28</v>
      </c>
      <c r="N49">
        <v>270.37</v>
      </c>
      <c r="O49">
        <v>100.69</v>
      </c>
      <c r="P49">
        <v>1.0900000000000001</v>
      </c>
      <c r="Q49">
        <v>5.01</v>
      </c>
      <c r="R49" s="93">
        <v>30.15</v>
      </c>
      <c r="S49" s="93">
        <v>30.15</v>
      </c>
      <c r="T49" s="93">
        <v>30.15</v>
      </c>
      <c r="U49">
        <v>1.37</v>
      </c>
      <c r="V49">
        <v>106.087362</v>
      </c>
      <c r="W49">
        <v>1.71</v>
      </c>
      <c r="X49">
        <v>10</v>
      </c>
      <c r="Y49">
        <v>3.34</v>
      </c>
      <c r="Z49">
        <v>3.33</v>
      </c>
      <c r="AA49">
        <v>233.33</v>
      </c>
      <c r="AB49">
        <v>46.67</v>
      </c>
      <c r="AC49">
        <v>86.31</v>
      </c>
      <c r="AD49">
        <v>44</v>
      </c>
      <c r="AE49">
        <v>90</v>
      </c>
      <c r="AF49">
        <v>45</v>
      </c>
      <c r="AG49">
        <v>6</v>
      </c>
      <c r="AH49">
        <v>12</v>
      </c>
      <c r="AI49">
        <v>12</v>
      </c>
      <c r="AJ49">
        <v>23.07</v>
      </c>
      <c r="AK49">
        <v>189</v>
      </c>
      <c r="AL49">
        <v>81</v>
      </c>
    </row>
    <row r="50" spans="1:38">
      <c r="A50" t="s">
        <v>92</v>
      </c>
      <c r="B50" s="34">
        <v>257.54000000000002</v>
      </c>
      <c r="C50" s="34">
        <v>72.69</v>
      </c>
      <c r="D50" s="93">
        <f t="shared" si="0"/>
        <v>90.449999999999989</v>
      </c>
      <c r="E50" s="34">
        <v>0</v>
      </c>
      <c r="F50" s="34"/>
      <c r="G50" s="34"/>
      <c r="H50" s="34"/>
      <c r="I50" s="34"/>
      <c r="J50" s="37">
        <v>15.77</v>
      </c>
      <c r="K50" s="37">
        <v>15.77</v>
      </c>
      <c r="L50" s="37">
        <v>16.16</v>
      </c>
      <c r="M50">
        <v>117.28</v>
      </c>
      <c r="N50">
        <v>270.37</v>
      </c>
      <c r="O50">
        <v>100.69</v>
      </c>
      <c r="P50">
        <v>1.0900000000000001</v>
      </c>
      <c r="Q50">
        <v>5.01</v>
      </c>
      <c r="R50" s="93">
        <v>30.15</v>
      </c>
      <c r="S50" s="93">
        <v>30.15</v>
      </c>
      <c r="T50" s="93">
        <v>30.15</v>
      </c>
      <c r="U50">
        <v>1.37</v>
      </c>
      <c r="V50">
        <v>107.877866</v>
      </c>
      <c r="W50">
        <v>1.71</v>
      </c>
      <c r="X50">
        <v>10</v>
      </c>
      <c r="Y50">
        <v>3.34</v>
      </c>
      <c r="Z50">
        <v>3.33</v>
      </c>
      <c r="AA50">
        <v>233.33</v>
      </c>
      <c r="AB50">
        <v>46.67</v>
      </c>
      <c r="AC50">
        <v>88.73</v>
      </c>
      <c r="AD50">
        <v>45</v>
      </c>
      <c r="AE50">
        <v>90</v>
      </c>
      <c r="AF50">
        <v>45</v>
      </c>
      <c r="AG50">
        <v>6</v>
      </c>
      <c r="AH50">
        <v>12</v>
      </c>
      <c r="AI50">
        <v>12</v>
      </c>
      <c r="AJ50">
        <v>23.07</v>
      </c>
      <c r="AK50">
        <v>189</v>
      </c>
      <c r="AL50">
        <v>81</v>
      </c>
    </row>
    <row r="51" spans="1:38">
      <c r="A51" t="s">
        <v>93</v>
      </c>
      <c r="B51" s="34">
        <v>257.54000000000002</v>
      </c>
      <c r="C51" s="34">
        <v>72.69</v>
      </c>
      <c r="D51" s="93">
        <f t="shared" si="0"/>
        <v>90.449999999999989</v>
      </c>
      <c r="E51" s="34">
        <v>0</v>
      </c>
      <c r="F51" s="34"/>
      <c r="G51" s="34"/>
      <c r="H51" s="34"/>
      <c r="I51" s="34"/>
      <c r="J51" s="37">
        <v>15.87</v>
      </c>
      <c r="K51" s="37">
        <v>15.87</v>
      </c>
      <c r="L51" s="37">
        <v>16.260000000000002</v>
      </c>
      <c r="M51">
        <v>96.13</v>
      </c>
      <c r="N51">
        <v>270.37</v>
      </c>
      <c r="O51">
        <v>100.69</v>
      </c>
      <c r="P51">
        <v>1.1599999999999999</v>
      </c>
      <c r="Q51">
        <v>6.01</v>
      </c>
      <c r="R51" s="93">
        <v>30.15</v>
      </c>
      <c r="S51" s="93">
        <v>30.15</v>
      </c>
      <c r="T51" s="93">
        <v>30.15</v>
      </c>
      <c r="U51">
        <v>1.37</v>
      </c>
      <c r="V51">
        <v>116.937427</v>
      </c>
      <c r="W51">
        <v>1.76</v>
      </c>
      <c r="X51">
        <v>10</v>
      </c>
      <c r="Y51">
        <v>3.34</v>
      </c>
      <c r="Z51">
        <v>3.33</v>
      </c>
      <c r="AA51">
        <v>233.33</v>
      </c>
      <c r="AB51">
        <v>46.67</v>
      </c>
      <c r="AC51">
        <v>88.71</v>
      </c>
      <c r="AD51">
        <v>45</v>
      </c>
      <c r="AE51">
        <v>90</v>
      </c>
      <c r="AF51">
        <v>45</v>
      </c>
      <c r="AG51">
        <v>6</v>
      </c>
      <c r="AH51">
        <v>12</v>
      </c>
      <c r="AI51">
        <v>12</v>
      </c>
      <c r="AJ51">
        <v>22.11</v>
      </c>
      <c r="AK51">
        <v>189</v>
      </c>
      <c r="AL51">
        <v>81</v>
      </c>
    </row>
    <row r="52" spans="1:38">
      <c r="A52" t="s">
        <v>94</v>
      </c>
      <c r="B52" s="34">
        <v>257.54000000000002</v>
      </c>
      <c r="C52" s="34">
        <v>72.69</v>
      </c>
      <c r="D52" s="93">
        <f t="shared" si="0"/>
        <v>90.449999999999989</v>
      </c>
      <c r="E52" s="34">
        <v>0</v>
      </c>
      <c r="F52" s="34"/>
      <c r="G52" s="34"/>
      <c r="H52" s="34"/>
      <c r="I52" s="34"/>
      <c r="J52" s="37">
        <v>15.84</v>
      </c>
      <c r="K52" s="37">
        <v>15.84</v>
      </c>
      <c r="L52" s="37">
        <v>16.239999999999998</v>
      </c>
      <c r="M52">
        <v>67.290000000000006</v>
      </c>
      <c r="N52">
        <v>270.37</v>
      </c>
      <c r="O52">
        <v>86.52</v>
      </c>
      <c r="P52">
        <v>1.1599999999999999</v>
      </c>
      <c r="Q52">
        <v>6.01</v>
      </c>
      <c r="R52" s="93">
        <v>30.15</v>
      </c>
      <c r="S52" s="93">
        <v>30.15</v>
      </c>
      <c r="T52" s="93">
        <v>30.15</v>
      </c>
      <c r="U52">
        <v>1.37</v>
      </c>
      <c r="V52">
        <v>115.857286</v>
      </c>
      <c r="W52">
        <v>1.76</v>
      </c>
      <c r="X52">
        <v>10</v>
      </c>
      <c r="Y52">
        <v>3.34</v>
      </c>
      <c r="Z52">
        <v>3.33</v>
      </c>
      <c r="AA52">
        <v>233.33</v>
      </c>
      <c r="AB52">
        <v>46.67</v>
      </c>
      <c r="AC52">
        <v>90.41</v>
      </c>
      <c r="AD52">
        <v>45</v>
      </c>
      <c r="AE52">
        <v>90</v>
      </c>
      <c r="AF52">
        <v>45</v>
      </c>
      <c r="AG52">
        <v>6</v>
      </c>
      <c r="AH52">
        <v>12</v>
      </c>
      <c r="AI52">
        <v>12</v>
      </c>
      <c r="AJ52">
        <v>22.11</v>
      </c>
      <c r="AK52">
        <v>189</v>
      </c>
      <c r="AL52">
        <v>81</v>
      </c>
    </row>
    <row r="53" spans="1:38">
      <c r="A53" t="s">
        <v>95</v>
      </c>
      <c r="B53" s="34">
        <v>247.28</v>
      </c>
      <c r="C53" s="34">
        <v>72.69</v>
      </c>
      <c r="D53" s="93">
        <f t="shared" si="0"/>
        <v>90.449999999999989</v>
      </c>
      <c r="E53" s="34">
        <v>0</v>
      </c>
      <c r="F53" s="34"/>
      <c r="G53" s="34"/>
      <c r="H53" s="34"/>
      <c r="I53" s="34"/>
      <c r="J53" s="37">
        <v>15.88</v>
      </c>
      <c r="K53" s="37">
        <v>15.88</v>
      </c>
      <c r="L53" s="37">
        <v>16.27</v>
      </c>
      <c r="M53">
        <v>67.290000000000006</v>
      </c>
      <c r="N53">
        <v>270.37</v>
      </c>
      <c r="O53">
        <v>86.52</v>
      </c>
      <c r="P53">
        <v>1.1599999999999999</v>
      </c>
      <c r="Q53">
        <v>6.01</v>
      </c>
      <c r="R53" s="93">
        <v>30.15</v>
      </c>
      <c r="S53" s="93">
        <v>30.15</v>
      </c>
      <c r="T53" s="93">
        <v>30.15</v>
      </c>
      <c r="U53">
        <v>1.37</v>
      </c>
      <c r="V53">
        <v>113.735928</v>
      </c>
      <c r="W53">
        <v>1.76</v>
      </c>
      <c r="X53">
        <v>11.73</v>
      </c>
      <c r="Y53">
        <v>3.91</v>
      </c>
      <c r="Z53">
        <v>3.91</v>
      </c>
      <c r="AA53">
        <v>233.33</v>
      </c>
      <c r="AB53">
        <v>46.67</v>
      </c>
      <c r="AC53">
        <v>90.7</v>
      </c>
      <c r="AD53">
        <v>45</v>
      </c>
      <c r="AE53">
        <v>90</v>
      </c>
      <c r="AF53">
        <v>45</v>
      </c>
      <c r="AG53">
        <v>3.34</v>
      </c>
      <c r="AH53">
        <v>12</v>
      </c>
      <c r="AI53">
        <v>12</v>
      </c>
      <c r="AJ53">
        <v>22.11</v>
      </c>
      <c r="AK53">
        <v>189</v>
      </c>
      <c r="AL53">
        <v>81</v>
      </c>
    </row>
    <row r="54" spans="1:38">
      <c r="A54" t="s">
        <v>96</v>
      </c>
      <c r="B54" s="34">
        <v>232.86</v>
      </c>
      <c r="C54" s="34">
        <v>62.12</v>
      </c>
      <c r="D54" s="93">
        <f t="shared" si="0"/>
        <v>90.449999999999989</v>
      </c>
      <c r="E54" s="34">
        <v>0</v>
      </c>
      <c r="F54" s="34"/>
      <c r="G54" s="34"/>
      <c r="H54" s="34"/>
      <c r="I54" s="34"/>
      <c r="J54" s="37">
        <v>15.91</v>
      </c>
      <c r="K54" s="37">
        <v>15.91</v>
      </c>
      <c r="L54" s="37">
        <v>16.3</v>
      </c>
      <c r="M54">
        <v>67.290000000000006</v>
      </c>
      <c r="N54">
        <v>270.37</v>
      </c>
      <c r="O54">
        <v>86.52</v>
      </c>
      <c r="P54">
        <v>1.1599999999999999</v>
      </c>
      <c r="Q54">
        <v>6.46</v>
      </c>
      <c r="R54" s="93">
        <v>30.15</v>
      </c>
      <c r="S54" s="93">
        <v>30.15</v>
      </c>
      <c r="T54" s="93">
        <v>30.15</v>
      </c>
      <c r="U54">
        <v>1.37</v>
      </c>
      <c r="V54">
        <v>110.29115400000001</v>
      </c>
      <c r="W54">
        <v>1.76</v>
      </c>
      <c r="X54">
        <v>14.6</v>
      </c>
      <c r="Y54">
        <v>4.87</v>
      </c>
      <c r="Z54">
        <v>4.87</v>
      </c>
      <c r="AA54">
        <v>233.33</v>
      </c>
      <c r="AB54">
        <v>46.67</v>
      </c>
      <c r="AC54">
        <v>89.16</v>
      </c>
      <c r="AD54">
        <v>45</v>
      </c>
      <c r="AE54">
        <v>90</v>
      </c>
      <c r="AF54">
        <v>45</v>
      </c>
      <c r="AG54">
        <v>3.34</v>
      </c>
      <c r="AH54">
        <v>12</v>
      </c>
      <c r="AI54">
        <v>12</v>
      </c>
      <c r="AJ54">
        <v>22.11</v>
      </c>
      <c r="AK54">
        <v>189</v>
      </c>
      <c r="AL54">
        <v>81</v>
      </c>
    </row>
    <row r="55" spans="1:38">
      <c r="A55" t="s">
        <v>97</v>
      </c>
      <c r="B55" s="34">
        <v>203.06</v>
      </c>
      <c r="C55" s="34">
        <v>54.43</v>
      </c>
      <c r="D55" s="93">
        <f t="shared" si="0"/>
        <v>90.449999999999989</v>
      </c>
      <c r="E55" s="34">
        <v>0</v>
      </c>
      <c r="F55" s="34"/>
      <c r="G55" s="34"/>
      <c r="H55" s="34"/>
      <c r="I55" s="34"/>
      <c r="J55" s="37">
        <v>15.81</v>
      </c>
      <c r="K55" s="37">
        <v>15.81</v>
      </c>
      <c r="L55" s="37">
        <v>16.22</v>
      </c>
      <c r="M55">
        <v>67.290000000000006</v>
      </c>
      <c r="N55">
        <v>230.71</v>
      </c>
      <c r="O55">
        <v>76.900000000000006</v>
      </c>
      <c r="P55">
        <v>1.1599999999999999</v>
      </c>
      <c r="Q55">
        <v>6.61</v>
      </c>
      <c r="R55" s="93">
        <v>30.15</v>
      </c>
      <c r="S55" s="93">
        <v>30.15</v>
      </c>
      <c r="T55" s="93">
        <v>30.15</v>
      </c>
      <c r="U55">
        <v>1.45</v>
      </c>
      <c r="V55">
        <v>106.38902299999999</v>
      </c>
      <c r="W55">
        <v>1.76</v>
      </c>
      <c r="X55">
        <v>16.100000000000001</v>
      </c>
      <c r="Y55">
        <v>5.37</v>
      </c>
      <c r="Z55">
        <v>5.37</v>
      </c>
      <c r="AA55">
        <v>233.33</v>
      </c>
      <c r="AB55">
        <v>46.67</v>
      </c>
      <c r="AC55">
        <v>88.06</v>
      </c>
      <c r="AD55">
        <v>45</v>
      </c>
      <c r="AE55">
        <v>88</v>
      </c>
      <c r="AF55">
        <v>44</v>
      </c>
      <c r="AG55">
        <v>3.34</v>
      </c>
      <c r="AH55">
        <v>7</v>
      </c>
      <c r="AI55">
        <v>7</v>
      </c>
      <c r="AJ55">
        <v>22.11</v>
      </c>
      <c r="AK55">
        <v>186</v>
      </c>
      <c r="AL55">
        <v>79</v>
      </c>
    </row>
    <row r="56" spans="1:38">
      <c r="A56" t="s">
        <v>98</v>
      </c>
      <c r="B56" s="34">
        <v>222.28</v>
      </c>
      <c r="C56" s="34">
        <v>54.43</v>
      </c>
      <c r="D56" s="93">
        <f t="shared" si="0"/>
        <v>90.449999999999989</v>
      </c>
      <c r="E56" s="34">
        <v>0</v>
      </c>
      <c r="F56" s="34"/>
      <c r="G56" s="34"/>
      <c r="H56" s="34"/>
      <c r="I56" s="34"/>
      <c r="J56" s="37">
        <v>15.65</v>
      </c>
      <c r="K56" s="37">
        <v>15.65</v>
      </c>
      <c r="L56" s="37">
        <v>16.04</v>
      </c>
      <c r="M56">
        <v>67.290000000000006</v>
      </c>
      <c r="N56">
        <v>192.26</v>
      </c>
      <c r="O56">
        <v>76.900000000000006</v>
      </c>
      <c r="P56">
        <v>1.1599999999999999</v>
      </c>
      <c r="Q56">
        <v>7.01</v>
      </c>
      <c r="R56" s="93">
        <v>30.15</v>
      </c>
      <c r="S56" s="93">
        <v>30.15</v>
      </c>
      <c r="T56" s="93">
        <v>30.15</v>
      </c>
      <c r="U56">
        <v>1.45</v>
      </c>
      <c r="V56">
        <v>101.834915</v>
      </c>
      <c r="W56">
        <v>1.76</v>
      </c>
      <c r="X56">
        <v>16.96</v>
      </c>
      <c r="Y56">
        <v>5.66</v>
      </c>
      <c r="Z56">
        <v>5.65</v>
      </c>
      <c r="AA56">
        <v>233.33</v>
      </c>
      <c r="AB56">
        <v>46.67</v>
      </c>
      <c r="AC56">
        <v>86.58</v>
      </c>
      <c r="AD56">
        <v>43.67</v>
      </c>
      <c r="AE56">
        <v>85</v>
      </c>
      <c r="AF56">
        <v>42</v>
      </c>
      <c r="AG56">
        <v>3.34</v>
      </c>
      <c r="AH56">
        <v>7</v>
      </c>
      <c r="AI56">
        <v>7</v>
      </c>
      <c r="AJ56">
        <v>22.11</v>
      </c>
      <c r="AK56">
        <v>182</v>
      </c>
      <c r="AL56">
        <v>78</v>
      </c>
    </row>
    <row r="57" spans="1:38">
      <c r="A57" t="s">
        <v>99</v>
      </c>
      <c r="B57" s="34">
        <v>230.93</v>
      </c>
      <c r="C57" s="34">
        <v>54.43</v>
      </c>
      <c r="D57" s="93">
        <f t="shared" si="0"/>
        <v>90.449999999999989</v>
      </c>
      <c r="E57" s="34">
        <v>0</v>
      </c>
      <c r="F57" s="34"/>
      <c r="G57" s="34"/>
      <c r="H57" s="34"/>
      <c r="I57" s="34"/>
      <c r="J57" s="37">
        <v>15.37</v>
      </c>
      <c r="K57" s="37">
        <v>15.37</v>
      </c>
      <c r="L57" s="37">
        <v>15.75</v>
      </c>
      <c r="M57">
        <v>67.290000000000006</v>
      </c>
      <c r="N57">
        <v>192.26</v>
      </c>
      <c r="O57">
        <v>48.06</v>
      </c>
      <c r="P57">
        <v>1.1599999999999999</v>
      </c>
      <c r="Q57">
        <v>7.01</v>
      </c>
      <c r="R57" s="93">
        <v>30.15</v>
      </c>
      <c r="S57" s="93">
        <v>30.15</v>
      </c>
      <c r="T57" s="93">
        <v>30.15</v>
      </c>
      <c r="U57">
        <v>1.45</v>
      </c>
      <c r="V57">
        <v>87.724964999999997</v>
      </c>
      <c r="W57">
        <v>1.76</v>
      </c>
      <c r="X57">
        <v>17.2</v>
      </c>
      <c r="Y57">
        <v>5.74</v>
      </c>
      <c r="Z57">
        <v>5.73</v>
      </c>
      <c r="AA57">
        <v>233.33</v>
      </c>
      <c r="AB57">
        <v>46.67</v>
      </c>
      <c r="AC57">
        <v>83.67</v>
      </c>
      <c r="AD57">
        <v>43.02</v>
      </c>
      <c r="AE57">
        <v>81</v>
      </c>
      <c r="AF57">
        <v>41</v>
      </c>
      <c r="AG57">
        <v>3.34</v>
      </c>
      <c r="AH57">
        <v>7</v>
      </c>
      <c r="AI57">
        <v>7</v>
      </c>
      <c r="AJ57">
        <v>22.11</v>
      </c>
      <c r="AK57">
        <v>179</v>
      </c>
      <c r="AL57">
        <v>76</v>
      </c>
    </row>
    <row r="58" spans="1:38">
      <c r="A58" t="s">
        <v>100</v>
      </c>
      <c r="B58" s="34">
        <v>230.93</v>
      </c>
      <c r="C58" s="34">
        <v>54.43</v>
      </c>
      <c r="D58" s="93">
        <f t="shared" si="0"/>
        <v>90.449999999999989</v>
      </c>
      <c r="E58" s="34">
        <v>0</v>
      </c>
      <c r="F58" s="34"/>
      <c r="G58" s="34"/>
      <c r="H58" s="34"/>
      <c r="I58" s="34"/>
      <c r="J58" s="37">
        <v>15</v>
      </c>
      <c r="K58" s="37">
        <v>15</v>
      </c>
      <c r="L58" s="37">
        <v>15.38</v>
      </c>
      <c r="M58">
        <v>67.290000000000006</v>
      </c>
      <c r="N58">
        <v>230.71</v>
      </c>
      <c r="O58">
        <v>46.2</v>
      </c>
      <c r="P58">
        <v>1.1599999999999999</v>
      </c>
      <c r="Q58">
        <v>7.01</v>
      </c>
      <c r="R58" s="93">
        <v>30.15</v>
      </c>
      <c r="S58" s="93">
        <v>30.15</v>
      </c>
      <c r="T58" s="93">
        <v>30.15</v>
      </c>
      <c r="U58">
        <v>1.45</v>
      </c>
      <c r="V58">
        <v>82.431301000000005</v>
      </c>
      <c r="W58">
        <v>1.76</v>
      </c>
      <c r="X58">
        <v>18.350000000000001</v>
      </c>
      <c r="Y58">
        <v>6.11</v>
      </c>
      <c r="Z58">
        <v>6.12</v>
      </c>
      <c r="AA58">
        <v>233.33</v>
      </c>
      <c r="AB58">
        <v>46.67</v>
      </c>
      <c r="AC58">
        <v>81.52</v>
      </c>
      <c r="AD58">
        <v>41.5</v>
      </c>
      <c r="AE58">
        <v>78</v>
      </c>
      <c r="AF58">
        <v>39</v>
      </c>
      <c r="AG58">
        <v>3.34</v>
      </c>
      <c r="AH58">
        <v>7</v>
      </c>
      <c r="AI58">
        <v>7</v>
      </c>
      <c r="AJ58">
        <v>22.11</v>
      </c>
      <c r="AK58">
        <v>172</v>
      </c>
      <c r="AL58">
        <v>73</v>
      </c>
    </row>
    <row r="59" spans="1:38">
      <c r="A59" t="s">
        <v>101</v>
      </c>
      <c r="B59" s="34">
        <v>230.93</v>
      </c>
      <c r="C59" s="34">
        <v>54.43</v>
      </c>
      <c r="D59" s="93">
        <f t="shared" si="0"/>
        <v>90.449999999999989</v>
      </c>
      <c r="E59" s="34">
        <v>0</v>
      </c>
      <c r="F59" s="34"/>
      <c r="G59" s="34"/>
      <c r="H59" s="34"/>
      <c r="I59" s="34"/>
      <c r="J59" s="37">
        <v>14.39</v>
      </c>
      <c r="K59" s="37">
        <v>14.39</v>
      </c>
      <c r="L59" s="37">
        <v>14.75</v>
      </c>
      <c r="M59">
        <v>67.290000000000006</v>
      </c>
      <c r="N59">
        <v>230.71</v>
      </c>
      <c r="O59">
        <v>46.2</v>
      </c>
      <c r="P59">
        <v>1.24</v>
      </c>
      <c r="Q59">
        <v>7.01</v>
      </c>
      <c r="R59" s="93">
        <v>30.15</v>
      </c>
      <c r="S59" s="93">
        <v>30.15</v>
      </c>
      <c r="T59" s="93">
        <v>30.15</v>
      </c>
      <c r="U59">
        <v>1.53</v>
      </c>
      <c r="V59">
        <v>76.115881999999999</v>
      </c>
      <c r="W59">
        <v>1.76</v>
      </c>
      <c r="X59">
        <v>18.14</v>
      </c>
      <c r="Y59">
        <v>6.03</v>
      </c>
      <c r="Z59">
        <v>6.05</v>
      </c>
      <c r="AA59">
        <v>225.43</v>
      </c>
      <c r="AB59">
        <v>45.08</v>
      </c>
      <c r="AC59">
        <v>79.55</v>
      </c>
      <c r="AD59">
        <v>39.950000000000003</v>
      </c>
      <c r="AE59">
        <v>75</v>
      </c>
      <c r="AF59">
        <v>37</v>
      </c>
      <c r="AG59">
        <v>3.34</v>
      </c>
      <c r="AH59">
        <v>7</v>
      </c>
      <c r="AI59">
        <v>7</v>
      </c>
      <c r="AJ59">
        <v>21.15</v>
      </c>
      <c r="AK59">
        <v>165</v>
      </c>
      <c r="AL59">
        <v>70</v>
      </c>
    </row>
    <row r="60" spans="1:38">
      <c r="A60" t="s">
        <v>102</v>
      </c>
      <c r="B60" s="34">
        <v>257.54000000000002</v>
      </c>
      <c r="C60" s="34">
        <v>54.43</v>
      </c>
      <c r="D60" s="93">
        <f t="shared" si="0"/>
        <v>90.449999999999989</v>
      </c>
      <c r="E60" s="34">
        <v>0</v>
      </c>
      <c r="F60" s="34"/>
      <c r="G60" s="34"/>
      <c r="H60" s="34"/>
      <c r="I60" s="34"/>
      <c r="J60" s="37">
        <v>13.72</v>
      </c>
      <c r="K60" s="37">
        <v>13.72</v>
      </c>
      <c r="L60" s="37">
        <v>14.07</v>
      </c>
      <c r="M60">
        <v>67.290000000000006</v>
      </c>
      <c r="N60">
        <v>230.71</v>
      </c>
      <c r="O60">
        <v>46.2</v>
      </c>
      <c r="P60">
        <v>1.24</v>
      </c>
      <c r="Q60">
        <v>7.01</v>
      </c>
      <c r="R60" s="93">
        <v>30.15</v>
      </c>
      <c r="S60" s="93">
        <v>30.15</v>
      </c>
      <c r="T60" s="93">
        <v>30.15</v>
      </c>
      <c r="U60">
        <v>1.53</v>
      </c>
      <c r="V60">
        <v>68.486778000000001</v>
      </c>
      <c r="W60">
        <v>1.76</v>
      </c>
      <c r="X60">
        <v>17.579999999999998</v>
      </c>
      <c r="Y60">
        <v>5.86</v>
      </c>
      <c r="Z60">
        <v>5.86</v>
      </c>
      <c r="AA60">
        <v>216.35</v>
      </c>
      <c r="AB60">
        <v>43.27</v>
      </c>
      <c r="AC60">
        <v>75.77</v>
      </c>
      <c r="AD60">
        <v>37.979999999999997</v>
      </c>
      <c r="AE60">
        <v>69</v>
      </c>
      <c r="AF60">
        <v>35</v>
      </c>
      <c r="AG60">
        <v>3.34</v>
      </c>
      <c r="AH60">
        <v>7</v>
      </c>
      <c r="AI60">
        <v>7</v>
      </c>
      <c r="AJ60">
        <v>21.15</v>
      </c>
      <c r="AK60">
        <v>158</v>
      </c>
      <c r="AL60">
        <v>67</v>
      </c>
    </row>
    <row r="61" spans="1:38">
      <c r="A61" t="s">
        <v>103</v>
      </c>
      <c r="B61" s="34">
        <v>257.54000000000002</v>
      </c>
      <c r="C61" s="34">
        <v>54.43</v>
      </c>
      <c r="D61" s="93">
        <f t="shared" si="0"/>
        <v>90.449999999999989</v>
      </c>
      <c r="E61" s="34">
        <v>0</v>
      </c>
      <c r="F61" s="34"/>
      <c r="G61" s="34"/>
      <c r="H61" s="34"/>
      <c r="I61" s="34"/>
      <c r="J61" s="37">
        <v>12.86</v>
      </c>
      <c r="K61" s="37">
        <v>12.86</v>
      </c>
      <c r="L61" s="37">
        <v>13.19</v>
      </c>
      <c r="M61">
        <v>67.290000000000006</v>
      </c>
      <c r="N61">
        <v>270.37</v>
      </c>
      <c r="O61">
        <v>46.2</v>
      </c>
      <c r="P61">
        <v>1.24</v>
      </c>
      <c r="Q61">
        <v>7.01</v>
      </c>
      <c r="R61" s="93">
        <v>30.15</v>
      </c>
      <c r="S61" s="93">
        <v>30.15</v>
      </c>
      <c r="T61" s="93">
        <v>30.15</v>
      </c>
      <c r="U61">
        <v>1.53</v>
      </c>
      <c r="V61">
        <v>60.809018999999999</v>
      </c>
      <c r="W61">
        <v>1.76</v>
      </c>
      <c r="X61">
        <v>17.16</v>
      </c>
      <c r="Y61">
        <v>5.72</v>
      </c>
      <c r="Z61">
        <v>5.72</v>
      </c>
      <c r="AA61">
        <v>204.99</v>
      </c>
      <c r="AB61">
        <v>41</v>
      </c>
      <c r="AC61">
        <v>71</v>
      </c>
      <c r="AD61">
        <v>36.1</v>
      </c>
      <c r="AE61">
        <v>66</v>
      </c>
      <c r="AF61">
        <v>33</v>
      </c>
      <c r="AG61">
        <v>3.34</v>
      </c>
      <c r="AH61">
        <v>7</v>
      </c>
      <c r="AI61">
        <v>7</v>
      </c>
      <c r="AJ61">
        <v>21.15</v>
      </c>
      <c r="AK61">
        <v>151</v>
      </c>
      <c r="AL61">
        <v>64</v>
      </c>
    </row>
    <row r="62" spans="1:38">
      <c r="A62" t="s">
        <v>104</v>
      </c>
      <c r="B62" s="34">
        <v>257.54000000000002</v>
      </c>
      <c r="C62" s="34">
        <v>54.43</v>
      </c>
      <c r="D62" s="93">
        <f t="shared" si="0"/>
        <v>90.449999999999989</v>
      </c>
      <c r="E62" s="34">
        <v>0</v>
      </c>
      <c r="F62" s="34"/>
      <c r="G62" s="34"/>
      <c r="H62" s="34"/>
      <c r="I62" s="34"/>
      <c r="J62" s="37">
        <v>12</v>
      </c>
      <c r="K62" s="37">
        <v>12</v>
      </c>
      <c r="L62" s="37">
        <v>12.3</v>
      </c>
      <c r="M62">
        <v>67.290000000000006</v>
      </c>
      <c r="N62">
        <v>270.37</v>
      </c>
      <c r="O62">
        <v>46.2</v>
      </c>
      <c r="P62">
        <v>1.24</v>
      </c>
      <c r="Q62">
        <v>7.01</v>
      </c>
      <c r="R62" s="93">
        <v>30.15</v>
      </c>
      <c r="S62" s="93">
        <v>30.15</v>
      </c>
      <c r="T62" s="93">
        <v>30.15</v>
      </c>
      <c r="U62">
        <v>1.53</v>
      </c>
      <c r="V62">
        <v>53.481575999999997</v>
      </c>
      <c r="W62">
        <v>1.76</v>
      </c>
      <c r="X62">
        <v>17.07</v>
      </c>
      <c r="Y62">
        <v>5.68</v>
      </c>
      <c r="Z62">
        <v>5.69</v>
      </c>
      <c r="AA62">
        <v>194.04</v>
      </c>
      <c r="AB62">
        <v>38.81</v>
      </c>
      <c r="AC62">
        <v>65.819999999999993</v>
      </c>
      <c r="AD62">
        <v>33.89</v>
      </c>
      <c r="AE62">
        <v>63</v>
      </c>
      <c r="AF62">
        <v>32</v>
      </c>
      <c r="AG62">
        <v>3.34</v>
      </c>
      <c r="AH62">
        <v>7</v>
      </c>
      <c r="AI62">
        <v>7</v>
      </c>
      <c r="AJ62">
        <v>21.15</v>
      </c>
      <c r="AK62">
        <v>140</v>
      </c>
      <c r="AL62">
        <v>60</v>
      </c>
    </row>
    <row r="63" spans="1:38">
      <c r="A63" t="s">
        <v>105</v>
      </c>
      <c r="B63" s="34">
        <v>257.54000000000002</v>
      </c>
      <c r="C63" s="34">
        <v>62.12</v>
      </c>
      <c r="D63" s="93">
        <f t="shared" si="0"/>
        <v>91.050000000000011</v>
      </c>
      <c r="E63" s="34">
        <v>0</v>
      </c>
      <c r="F63" s="34"/>
      <c r="G63" s="34"/>
      <c r="H63" s="34"/>
      <c r="I63" s="34"/>
      <c r="J63" s="37">
        <v>11.01</v>
      </c>
      <c r="K63" s="37">
        <v>11.01</v>
      </c>
      <c r="L63" s="37">
        <v>11.29</v>
      </c>
      <c r="M63">
        <v>67.290000000000006</v>
      </c>
      <c r="N63">
        <v>270.37</v>
      </c>
      <c r="O63">
        <v>67.290000000000006</v>
      </c>
      <c r="P63">
        <v>1.39</v>
      </c>
      <c r="Q63">
        <v>7.01</v>
      </c>
      <c r="R63" s="93">
        <v>30.35</v>
      </c>
      <c r="S63" s="93">
        <v>30.35</v>
      </c>
      <c r="T63" s="93">
        <v>30.35</v>
      </c>
      <c r="U63">
        <v>1.53</v>
      </c>
      <c r="V63">
        <v>52.771213000000003</v>
      </c>
      <c r="W63">
        <v>1.76</v>
      </c>
      <c r="X63">
        <v>17</v>
      </c>
      <c r="Y63">
        <v>5.67</v>
      </c>
      <c r="Z63">
        <v>5.66</v>
      </c>
      <c r="AA63">
        <v>179.68</v>
      </c>
      <c r="AB63">
        <v>35.94</v>
      </c>
      <c r="AC63">
        <v>61.02</v>
      </c>
      <c r="AD63">
        <v>31.8</v>
      </c>
      <c r="AE63">
        <v>58</v>
      </c>
      <c r="AF63">
        <v>29</v>
      </c>
      <c r="AG63">
        <v>3.34</v>
      </c>
      <c r="AH63">
        <v>7</v>
      </c>
      <c r="AI63">
        <v>7</v>
      </c>
      <c r="AJ63">
        <v>21.15</v>
      </c>
      <c r="AK63">
        <v>126</v>
      </c>
      <c r="AL63">
        <v>54</v>
      </c>
    </row>
    <row r="64" spans="1:38">
      <c r="A64" t="s">
        <v>106</v>
      </c>
      <c r="B64" s="34">
        <v>257.54000000000002</v>
      </c>
      <c r="C64" s="34">
        <v>72.69</v>
      </c>
      <c r="D64" s="93">
        <f t="shared" si="0"/>
        <v>92.050000000000011</v>
      </c>
      <c r="E64" s="34">
        <v>0</v>
      </c>
      <c r="F64" s="34"/>
      <c r="G64" s="34"/>
      <c r="H64" s="34"/>
      <c r="I64" s="34"/>
      <c r="J64" s="37">
        <v>10.06</v>
      </c>
      <c r="K64" s="37">
        <v>10.06</v>
      </c>
      <c r="L64" s="37">
        <v>10.31</v>
      </c>
      <c r="M64">
        <v>67.290000000000006</v>
      </c>
      <c r="N64">
        <v>270.37</v>
      </c>
      <c r="O64">
        <v>67.290000000000006</v>
      </c>
      <c r="P64">
        <v>1.39</v>
      </c>
      <c r="Q64">
        <v>7.01</v>
      </c>
      <c r="R64" s="93">
        <v>30.69</v>
      </c>
      <c r="S64" s="93">
        <v>30.68</v>
      </c>
      <c r="T64" s="93">
        <v>30.68</v>
      </c>
      <c r="U64">
        <v>1.53</v>
      </c>
      <c r="V64">
        <v>46.300097999999998</v>
      </c>
      <c r="W64">
        <v>1.76</v>
      </c>
      <c r="X64">
        <v>16.940000000000001</v>
      </c>
      <c r="Y64">
        <v>5.65</v>
      </c>
      <c r="Z64">
        <v>5.65</v>
      </c>
      <c r="AA64">
        <v>164.56</v>
      </c>
      <c r="AB64">
        <v>32.909999999999997</v>
      </c>
      <c r="AC64">
        <v>55.78</v>
      </c>
      <c r="AD64">
        <v>28.82</v>
      </c>
      <c r="AE64">
        <v>51</v>
      </c>
      <c r="AF64">
        <v>26</v>
      </c>
      <c r="AG64">
        <v>3.34</v>
      </c>
      <c r="AH64">
        <v>7</v>
      </c>
      <c r="AI64">
        <v>7</v>
      </c>
      <c r="AJ64">
        <v>21.15</v>
      </c>
      <c r="AK64">
        <v>112</v>
      </c>
      <c r="AL64">
        <v>48</v>
      </c>
    </row>
    <row r="65" spans="1:38">
      <c r="A65" t="s">
        <v>107</v>
      </c>
      <c r="B65" s="34">
        <v>257.54000000000002</v>
      </c>
      <c r="C65" s="34">
        <v>72.69</v>
      </c>
      <c r="D65" s="93">
        <f t="shared" si="0"/>
        <v>92.050000000000011</v>
      </c>
      <c r="E65" s="34">
        <v>0</v>
      </c>
      <c r="F65" s="34"/>
      <c r="G65" s="34"/>
      <c r="H65" s="34"/>
      <c r="I65" s="34"/>
      <c r="J65" s="37">
        <v>8.99</v>
      </c>
      <c r="K65" s="37">
        <v>8.99</v>
      </c>
      <c r="L65" s="37">
        <v>9.2200000000000006</v>
      </c>
      <c r="M65">
        <v>67.290000000000006</v>
      </c>
      <c r="N65">
        <v>270.37</v>
      </c>
      <c r="O65">
        <v>67.290000000000006</v>
      </c>
      <c r="P65">
        <v>1.39</v>
      </c>
      <c r="Q65">
        <v>7.01</v>
      </c>
      <c r="R65" s="93">
        <v>30.69</v>
      </c>
      <c r="S65" s="93">
        <v>30.68</v>
      </c>
      <c r="T65" s="93">
        <v>30.68</v>
      </c>
      <c r="U65">
        <v>1.53</v>
      </c>
      <c r="V65">
        <v>39.994410000000002</v>
      </c>
      <c r="W65">
        <v>1.76</v>
      </c>
      <c r="X65">
        <v>16.21</v>
      </c>
      <c r="Y65">
        <v>5.41</v>
      </c>
      <c r="Z65">
        <v>5.4</v>
      </c>
      <c r="AA65">
        <v>148.78</v>
      </c>
      <c r="AB65">
        <v>29.76</v>
      </c>
      <c r="AC65">
        <v>49.79</v>
      </c>
      <c r="AD65">
        <v>25.71</v>
      </c>
      <c r="AE65">
        <v>43</v>
      </c>
      <c r="AF65">
        <v>22</v>
      </c>
      <c r="AG65">
        <v>4.66</v>
      </c>
      <c r="AH65">
        <v>7</v>
      </c>
      <c r="AI65">
        <v>7</v>
      </c>
      <c r="AJ65">
        <v>22.11</v>
      </c>
      <c r="AK65">
        <v>97</v>
      </c>
      <c r="AL65">
        <v>41</v>
      </c>
    </row>
    <row r="66" spans="1:38">
      <c r="A66" t="s">
        <v>108</v>
      </c>
      <c r="B66" s="34">
        <v>257.54000000000002</v>
      </c>
      <c r="C66" s="34">
        <v>72.69</v>
      </c>
      <c r="D66" s="93">
        <f t="shared" si="0"/>
        <v>92.050000000000011</v>
      </c>
      <c r="E66" s="34">
        <v>0</v>
      </c>
      <c r="F66" s="34"/>
      <c r="G66" s="34"/>
      <c r="H66" s="34"/>
      <c r="I66" s="34"/>
      <c r="J66" s="37">
        <v>7.82</v>
      </c>
      <c r="K66" s="37">
        <v>7.82</v>
      </c>
      <c r="L66" s="37">
        <v>8.01</v>
      </c>
      <c r="M66">
        <v>67.290000000000006</v>
      </c>
      <c r="N66">
        <v>270.37</v>
      </c>
      <c r="O66">
        <v>86.52</v>
      </c>
      <c r="P66">
        <v>1.39</v>
      </c>
      <c r="Q66">
        <v>7.01</v>
      </c>
      <c r="R66" s="93">
        <v>30.69</v>
      </c>
      <c r="S66" s="93">
        <v>30.68</v>
      </c>
      <c r="T66" s="93">
        <v>30.68</v>
      </c>
      <c r="U66">
        <v>1.53</v>
      </c>
      <c r="V66">
        <v>32.881048999999997</v>
      </c>
      <c r="W66">
        <v>1.76</v>
      </c>
      <c r="X66">
        <v>16.14</v>
      </c>
      <c r="Y66">
        <v>5.38</v>
      </c>
      <c r="Z66">
        <v>5.38</v>
      </c>
      <c r="AA66">
        <v>131.78</v>
      </c>
      <c r="AB66">
        <v>26.35</v>
      </c>
      <c r="AC66">
        <v>42.79</v>
      </c>
      <c r="AD66">
        <v>22.35</v>
      </c>
      <c r="AE66">
        <v>37</v>
      </c>
      <c r="AF66">
        <v>18</v>
      </c>
      <c r="AG66">
        <v>4.66</v>
      </c>
      <c r="AH66">
        <v>7</v>
      </c>
      <c r="AI66">
        <v>7</v>
      </c>
      <c r="AJ66">
        <v>22.11</v>
      </c>
      <c r="AK66">
        <v>83</v>
      </c>
      <c r="AL66">
        <v>35</v>
      </c>
    </row>
    <row r="67" spans="1:38">
      <c r="A67" t="s">
        <v>109</v>
      </c>
      <c r="B67" s="34">
        <v>257.54000000000002</v>
      </c>
      <c r="C67" s="34">
        <v>72.69</v>
      </c>
      <c r="D67" s="93">
        <f t="shared" si="0"/>
        <v>90</v>
      </c>
      <c r="E67" s="34">
        <v>0</v>
      </c>
      <c r="F67" s="34"/>
      <c r="G67" s="34"/>
      <c r="H67" s="34"/>
      <c r="I67" s="34"/>
      <c r="J67" s="37">
        <v>6.52</v>
      </c>
      <c r="K67" s="37">
        <v>6.52</v>
      </c>
      <c r="L67" s="37">
        <v>6.69</v>
      </c>
      <c r="M67">
        <v>67.290000000000006</v>
      </c>
      <c r="N67">
        <v>270.37</v>
      </c>
      <c r="O67">
        <v>100.69</v>
      </c>
      <c r="P67">
        <v>1.39</v>
      </c>
      <c r="Q67">
        <v>4.41</v>
      </c>
      <c r="R67" s="93">
        <v>33</v>
      </c>
      <c r="S67" s="93">
        <v>24</v>
      </c>
      <c r="T67" s="93">
        <v>33</v>
      </c>
      <c r="U67">
        <v>1.61</v>
      </c>
      <c r="V67">
        <v>24.522120000000001</v>
      </c>
      <c r="W67">
        <v>1.81</v>
      </c>
      <c r="X67">
        <v>10</v>
      </c>
      <c r="Y67">
        <v>3.34</v>
      </c>
      <c r="Z67">
        <v>3.33</v>
      </c>
      <c r="AA67">
        <v>112.77</v>
      </c>
      <c r="AB67">
        <v>22.55</v>
      </c>
      <c r="AC67">
        <v>35.14</v>
      </c>
      <c r="AD67">
        <v>17.809999999999999</v>
      </c>
      <c r="AE67">
        <v>29</v>
      </c>
      <c r="AF67">
        <v>14</v>
      </c>
      <c r="AG67">
        <v>4.66</v>
      </c>
      <c r="AH67">
        <v>8.33</v>
      </c>
      <c r="AI67">
        <v>8.33</v>
      </c>
      <c r="AJ67">
        <v>23.07</v>
      </c>
      <c r="AK67">
        <v>67</v>
      </c>
      <c r="AL67">
        <v>28</v>
      </c>
    </row>
    <row r="68" spans="1:38">
      <c r="A68" t="s">
        <v>110</v>
      </c>
      <c r="B68" s="34">
        <v>257.54000000000002</v>
      </c>
      <c r="C68" s="34">
        <v>72.69</v>
      </c>
      <c r="D68" s="93">
        <f t="shared" ref="D68:D98" si="1">R68+S68+T68</f>
        <v>73.25</v>
      </c>
      <c r="E68" s="34">
        <v>0</v>
      </c>
      <c r="F68" s="34"/>
      <c r="G68" s="34"/>
      <c r="H68" s="34"/>
      <c r="I68" s="34"/>
      <c r="J68" s="37">
        <v>4.99</v>
      </c>
      <c r="K68" s="37">
        <v>4.99</v>
      </c>
      <c r="L68" s="37">
        <v>5.1100000000000003</v>
      </c>
      <c r="M68">
        <v>96.13</v>
      </c>
      <c r="N68">
        <v>270.37</v>
      </c>
      <c r="O68">
        <v>100.69</v>
      </c>
      <c r="P68">
        <v>1.39</v>
      </c>
      <c r="Q68">
        <v>4.41</v>
      </c>
      <c r="R68" s="93">
        <v>30.36</v>
      </c>
      <c r="S68" s="93">
        <v>10</v>
      </c>
      <c r="T68" s="93">
        <v>32.89</v>
      </c>
      <c r="U68">
        <v>1.61</v>
      </c>
      <c r="V68">
        <v>17.262794</v>
      </c>
      <c r="W68">
        <v>1.81</v>
      </c>
      <c r="X68">
        <v>10</v>
      </c>
      <c r="Y68">
        <v>3.34</v>
      </c>
      <c r="Z68">
        <v>3.33</v>
      </c>
      <c r="AA68">
        <v>93.35</v>
      </c>
      <c r="AB68">
        <v>18.670000000000002</v>
      </c>
      <c r="AC68">
        <v>27.07</v>
      </c>
      <c r="AD68">
        <v>12.3</v>
      </c>
      <c r="AE68">
        <v>21</v>
      </c>
      <c r="AF68">
        <v>11</v>
      </c>
      <c r="AG68">
        <v>4.66</v>
      </c>
      <c r="AH68">
        <v>8.33</v>
      </c>
      <c r="AI68">
        <v>8.33</v>
      </c>
      <c r="AJ68">
        <v>23.07</v>
      </c>
      <c r="AK68">
        <v>53</v>
      </c>
      <c r="AL68">
        <v>22</v>
      </c>
    </row>
    <row r="69" spans="1:38">
      <c r="A69" t="s">
        <v>111</v>
      </c>
      <c r="B69" s="34">
        <v>257.54000000000002</v>
      </c>
      <c r="C69" s="34">
        <v>85.1</v>
      </c>
      <c r="D69" s="93">
        <f t="shared" si="1"/>
        <v>37.650000000000006</v>
      </c>
      <c r="E69" s="34">
        <v>0</v>
      </c>
      <c r="F69" s="34"/>
      <c r="G69" s="34"/>
      <c r="H69" s="34"/>
      <c r="I69" s="34"/>
      <c r="J69" s="37">
        <v>3.42</v>
      </c>
      <c r="K69" s="37">
        <v>3.42</v>
      </c>
      <c r="L69" s="37">
        <v>3.5</v>
      </c>
      <c r="M69">
        <v>106.7</v>
      </c>
      <c r="N69">
        <v>270.37</v>
      </c>
      <c r="O69">
        <v>100.69</v>
      </c>
      <c r="P69">
        <v>1.39</v>
      </c>
      <c r="Q69">
        <v>4.41</v>
      </c>
      <c r="R69" s="93">
        <v>14.78</v>
      </c>
      <c r="S69" s="93">
        <v>2</v>
      </c>
      <c r="T69" s="93">
        <v>20.87</v>
      </c>
      <c r="U69">
        <v>1.61</v>
      </c>
      <c r="V69">
        <v>11.755048</v>
      </c>
      <c r="W69">
        <v>1.81</v>
      </c>
      <c r="X69">
        <v>10</v>
      </c>
      <c r="Y69">
        <v>3.34</v>
      </c>
      <c r="Z69">
        <v>3.33</v>
      </c>
      <c r="AA69">
        <v>73.83</v>
      </c>
      <c r="AB69">
        <v>14.76</v>
      </c>
      <c r="AC69">
        <v>18.440000000000001</v>
      </c>
      <c r="AD69">
        <v>9</v>
      </c>
      <c r="AE69">
        <v>13</v>
      </c>
      <c r="AF69">
        <v>7</v>
      </c>
      <c r="AG69">
        <v>4.66</v>
      </c>
      <c r="AH69">
        <v>8.33</v>
      </c>
      <c r="AI69">
        <v>8.33</v>
      </c>
      <c r="AJ69">
        <v>24.03</v>
      </c>
      <c r="AK69">
        <v>39</v>
      </c>
      <c r="AL69">
        <v>16</v>
      </c>
    </row>
    <row r="70" spans="1:38">
      <c r="A70" t="s">
        <v>112</v>
      </c>
      <c r="B70" s="34">
        <v>257.54000000000002</v>
      </c>
      <c r="C70" s="34">
        <v>85.1</v>
      </c>
      <c r="D70" s="93">
        <f t="shared" si="1"/>
        <v>17.82</v>
      </c>
      <c r="E70" s="34">
        <v>0</v>
      </c>
      <c r="F70" s="34"/>
      <c r="G70" s="34"/>
      <c r="H70" s="34"/>
      <c r="I70" s="34"/>
      <c r="J70" s="37">
        <v>2.02</v>
      </c>
      <c r="K70" s="37">
        <v>2.02</v>
      </c>
      <c r="L70" s="37">
        <v>2.06</v>
      </c>
      <c r="M70">
        <v>106.7</v>
      </c>
      <c r="N70">
        <v>270.37</v>
      </c>
      <c r="O70">
        <v>100.69</v>
      </c>
      <c r="P70">
        <v>1.39</v>
      </c>
      <c r="Q70">
        <v>4.41</v>
      </c>
      <c r="R70" s="93">
        <v>6.85</v>
      </c>
      <c r="S70" s="93">
        <v>0</v>
      </c>
      <c r="T70" s="93">
        <v>10.97</v>
      </c>
      <c r="U70">
        <v>1.61</v>
      </c>
      <c r="V70">
        <v>6.5781559999999999</v>
      </c>
      <c r="W70">
        <v>1.81</v>
      </c>
      <c r="X70">
        <v>10</v>
      </c>
      <c r="Y70">
        <v>3.34</v>
      </c>
      <c r="Z70">
        <v>3.33</v>
      </c>
      <c r="AA70">
        <v>51.24</v>
      </c>
      <c r="AB70">
        <v>10.25</v>
      </c>
      <c r="AC70">
        <v>9.7899999999999991</v>
      </c>
      <c r="AD70">
        <v>6</v>
      </c>
      <c r="AE70">
        <v>10</v>
      </c>
      <c r="AF70">
        <v>5</v>
      </c>
      <c r="AG70">
        <v>4.66</v>
      </c>
      <c r="AH70">
        <v>8.33</v>
      </c>
      <c r="AI70">
        <v>8.33</v>
      </c>
      <c r="AJ70">
        <v>24.03</v>
      </c>
      <c r="AK70">
        <v>20</v>
      </c>
      <c r="AL70">
        <v>9</v>
      </c>
    </row>
    <row r="71" spans="1:38">
      <c r="A71" t="s">
        <v>113</v>
      </c>
      <c r="B71" s="34">
        <v>257.54000000000002</v>
      </c>
      <c r="C71" s="34">
        <v>85.1</v>
      </c>
      <c r="D71" s="93">
        <f t="shared" si="1"/>
        <v>8.68</v>
      </c>
      <c r="E71" s="34">
        <v>0</v>
      </c>
      <c r="F71" s="34"/>
      <c r="G71" s="34"/>
      <c r="H71" s="34"/>
      <c r="I71" s="34"/>
      <c r="J71" s="37">
        <v>1.01</v>
      </c>
      <c r="K71" s="37">
        <v>1.01</v>
      </c>
      <c r="L71" s="37">
        <v>1.04</v>
      </c>
      <c r="M71">
        <v>106.7</v>
      </c>
      <c r="N71">
        <v>270.37</v>
      </c>
      <c r="O71">
        <v>100.69</v>
      </c>
      <c r="P71">
        <v>1.39</v>
      </c>
      <c r="Q71">
        <v>4.41</v>
      </c>
      <c r="R71" s="93">
        <v>4.5999999999999996</v>
      </c>
      <c r="S71" s="93">
        <v>0</v>
      </c>
      <c r="T71" s="93">
        <v>4.08</v>
      </c>
      <c r="U71">
        <v>1.53</v>
      </c>
      <c r="V71">
        <v>3.143113</v>
      </c>
      <c r="W71">
        <v>1.81</v>
      </c>
      <c r="X71">
        <v>10</v>
      </c>
      <c r="Y71">
        <v>3.34</v>
      </c>
      <c r="Z71">
        <v>3.33</v>
      </c>
      <c r="AA71">
        <v>30.18</v>
      </c>
      <c r="AB71">
        <v>6.03</v>
      </c>
      <c r="AC71">
        <v>1.77</v>
      </c>
      <c r="AD71">
        <v>3</v>
      </c>
      <c r="AE71">
        <v>7</v>
      </c>
      <c r="AF71">
        <v>3</v>
      </c>
      <c r="AG71">
        <v>4.66</v>
      </c>
      <c r="AH71">
        <v>8.33</v>
      </c>
      <c r="AI71">
        <v>8.33</v>
      </c>
      <c r="AJ71">
        <v>24.03</v>
      </c>
      <c r="AK71">
        <v>11</v>
      </c>
      <c r="AL71">
        <v>5</v>
      </c>
    </row>
    <row r="72" spans="1:38">
      <c r="A72" t="s">
        <v>114</v>
      </c>
      <c r="B72" s="34">
        <v>257.54000000000002</v>
      </c>
      <c r="C72" s="34">
        <v>85.1</v>
      </c>
      <c r="D72" s="93">
        <f t="shared" si="1"/>
        <v>1.5</v>
      </c>
      <c r="E72" s="34">
        <v>0</v>
      </c>
      <c r="F72" s="34"/>
      <c r="G72" s="34"/>
      <c r="H72" s="34"/>
      <c r="I72" s="34"/>
      <c r="J72" s="37">
        <v>0.39</v>
      </c>
      <c r="K72" s="37">
        <v>0.39</v>
      </c>
      <c r="L72" s="37">
        <v>0.4</v>
      </c>
      <c r="M72">
        <v>106.7</v>
      </c>
      <c r="N72">
        <v>270.37</v>
      </c>
      <c r="O72">
        <v>100.69</v>
      </c>
      <c r="P72">
        <v>1.39</v>
      </c>
      <c r="Q72">
        <v>4.41</v>
      </c>
      <c r="R72" s="93">
        <v>0.92</v>
      </c>
      <c r="S72" s="93">
        <v>0</v>
      </c>
      <c r="T72" s="93">
        <v>0.57999999999999996</v>
      </c>
      <c r="U72">
        <v>1.53</v>
      </c>
      <c r="V72">
        <v>0.63251500000000005</v>
      </c>
      <c r="W72">
        <v>1.81</v>
      </c>
      <c r="X72">
        <v>10</v>
      </c>
      <c r="Y72">
        <v>3.34</v>
      </c>
      <c r="Z72">
        <v>3.33</v>
      </c>
      <c r="AA72">
        <v>14.85</v>
      </c>
      <c r="AB72">
        <v>2.97</v>
      </c>
      <c r="AC72">
        <v>0.33</v>
      </c>
      <c r="AD72">
        <v>1</v>
      </c>
      <c r="AE72">
        <v>3</v>
      </c>
      <c r="AF72">
        <v>1</v>
      </c>
      <c r="AG72">
        <v>4.66</v>
      </c>
      <c r="AH72">
        <v>8.33</v>
      </c>
      <c r="AI72">
        <v>8.33</v>
      </c>
      <c r="AJ72">
        <v>24.03</v>
      </c>
      <c r="AK72">
        <v>5</v>
      </c>
      <c r="AL72">
        <v>2</v>
      </c>
    </row>
    <row r="73" spans="1:38">
      <c r="A73" t="s">
        <v>115</v>
      </c>
      <c r="B73" s="34">
        <v>257.54000000000002</v>
      </c>
      <c r="C73" s="34">
        <v>85.1</v>
      </c>
      <c r="D73" s="93">
        <f t="shared" si="1"/>
        <v>0</v>
      </c>
      <c r="E73" s="34">
        <v>0</v>
      </c>
      <c r="F73" s="34"/>
      <c r="G73" s="34"/>
      <c r="H73" s="34"/>
      <c r="I73" s="34"/>
      <c r="J73" s="37">
        <v>0.11</v>
      </c>
      <c r="K73" s="37">
        <v>0.11</v>
      </c>
      <c r="L73" s="37">
        <v>0.11</v>
      </c>
      <c r="M73">
        <v>103.82</v>
      </c>
      <c r="N73">
        <v>270.37</v>
      </c>
      <c r="O73">
        <v>100.69</v>
      </c>
      <c r="P73">
        <v>1.39</v>
      </c>
      <c r="Q73">
        <v>4.41</v>
      </c>
      <c r="R73" s="93">
        <v>0</v>
      </c>
      <c r="S73" s="93">
        <v>0</v>
      </c>
      <c r="T73" s="93">
        <v>0</v>
      </c>
      <c r="U73">
        <v>1.53</v>
      </c>
      <c r="V73">
        <v>0</v>
      </c>
      <c r="W73">
        <v>1.81</v>
      </c>
      <c r="X73">
        <v>10</v>
      </c>
      <c r="Y73">
        <v>3.34</v>
      </c>
      <c r="Z73">
        <v>3.33</v>
      </c>
      <c r="AA73">
        <v>5.03</v>
      </c>
      <c r="AB73">
        <v>1</v>
      </c>
      <c r="AC73">
        <v>0</v>
      </c>
      <c r="AD73">
        <v>0</v>
      </c>
      <c r="AE73">
        <v>1</v>
      </c>
      <c r="AF73">
        <v>1</v>
      </c>
      <c r="AG73">
        <v>4.66</v>
      </c>
      <c r="AH73">
        <v>8.33</v>
      </c>
      <c r="AI73">
        <v>8.33</v>
      </c>
      <c r="AJ73">
        <v>24.99</v>
      </c>
      <c r="AK73">
        <v>1</v>
      </c>
      <c r="AL73">
        <v>0</v>
      </c>
    </row>
    <row r="74" spans="1:38">
      <c r="A74" t="s">
        <v>116</v>
      </c>
      <c r="B74" s="34">
        <v>257.54000000000002</v>
      </c>
      <c r="C74" s="34">
        <v>85.1</v>
      </c>
      <c r="D74" s="93">
        <f t="shared" si="1"/>
        <v>0</v>
      </c>
      <c r="E74" s="34">
        <v>0</v>
      </c>
      <c r="F74" s="34"/>
      <c r="G74" s="34"/>
      <c r="H74" s="34"/>
      <c r="I74" s="34"/>
      <c r="J74" s="37">
        <v>0.09</v>
      </c>
      <c r="K74" s="37">
        <v>0.09</v>
      </c>
      <c r="L74" s="37">
        <v>0.09</v>
      </c>
      <c r="M74">
        <v>103.82</v>
      </c>
      <c r="N74">
        <v>270.37</v>
      </c>
      <c r="O74">
        <v>100.69</v>
      </c>
      <c r="P74">
        <v>1.39</v>
      </c>
      <c r="Q74">
        <v>4.41</v>
      </c>
      <c r="R74" s="93">
        <v>0</v>
      </c>
      <c r="S74" s="93">
        <v>0</v>
      </c>
      <c r="T74" s="93">
        <v>0</v>
      </c>
      <c r="U74">
        <v>1.53</v>
      </c>
      <c r="V74">
        <v>0</v>
      </c>
      <c r="W74">
        <v>1.81</v>
      </c>
      <c r="X74">
        <v>10</v>
      </c>
      <c r="Y74">
        <v>3.34</v>
      </c>
      <c r="Z74">
        <v>3.33</v>
      </c>
      <c r="AA74">
        <v>0.57999999999999996</v>
      </c>
      <c r="AB74">
        <v>0.11</v>
      </c>
      <c r="AC74">
        <v>0</v>
      </c>
      <c r="AD74">
        <v>0</v>
      </c>
      <c r="AE74">
        <v>0</v>
      </c>
      <c r="AF74">
        <v>0</v>
      </c>
      <c r="AG74">
        <v>4.66</v>
      </c>
      <c r="AH74">
        <v>8.33</v>
      </c>
      <c r="AI74">
        <v>8.33</v>
      </c>
      <c r="AJ74">
        <v>24.99</v>
      </c>
      <c r="AK74">
        <v>1</v>
      </c>
      <c r="AL74">
        <v>0</v>
      </c>
    </row>
    <row r="75" spans="1:38">
      <c r="A75" t="s">
        <v>117</v>
      </c>
      <c r="B75" s="34">
        <v>257.54000000000002</v>
      </c>
      <c r="C75" s="34">
        <v>85.1</v>
      </c>
      <c r="D75" s="93">
        <f t="shared" si="1"/>
        <v>0</v>
      </c>
      <c r="E75" s="34">
        <v>0</v>
      </c>
      <c r="F75" s="34"/>
      <c r="G75" s="34"/>
      <c r="H75" s="34"/>
      <c r="I75" s="34"/>
      <c r="J75" s="37">
        <v>0</v>
      </c>
      <c r="K75" s="37">
        <v>0</v>
      </c>
      <c r="L75" s="37">
        <v>0</v>
      </c>
      <c r="M75">
        <v>103.82</v>
      </c>
      <c r="N75">
        <v>270.37</v>
      </c>
      <c r="O75">
        <v>100.69</v>
      </c>
      <c r="P75">
        <v>1.39</v>
      </c>
      <c r="Q75">
        <v>7.11</v>
      </c>
      <c r="R75" s="93">
        <v>0</v>
      </c>
      <c r="S75" s="93">
        <v>0</v>
      </c>
      <c r="T75" s="93">
        <v>0</v>
      </c>
      <c r="U75">
        <v>1.53</v>
      </c>
      <c r="V75">
        <v>0</v>
      </c>
      <c r="W75">
        <v>1.81</v>
      </c>
      <c r="X75">
        <v>14.39</v>
      </c>
      <c r="Y75">
        <v>4.78</v>
      </c>
      <c r="Z75">
        <v>4.8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7.83</v>
      </c>
      <c r="AH75">
        <v>11.67</v>
      </c>
      <c r="AI75">
        <v>11.67</v>
      </c>
      <c r="AJ75">
        <v>24.99</v>
      </c>
      <c r="AK75">
        <v>1</v>
      </c>
      <c r="AL75">
        <v>0</v>
      </c>
    </row>
    <row r="76" spans="1:38">
      <c r="A76" t="s">
        <v>118</v>
      </c>
      <c r="B76" s="34">
        <v>257.54000000000002</v>
      </c>
      <c r="C76" s="34">
        <v>85.1</v>
      </c>
      <c r="D76" s="93">
        <f t="shared" si="1"/>
        <v>0</v>
      </c>
      <c r="E76" s="34">
        <v>0</v>
      </c>
      <c r="F76" s="34"/>
      <c r="G76" s="34"/>
      <c r="H76" s="34"/>
      <c r="I76" s="34"/>
      <c r="J76" s="37">
        <v>0</v>
      </c>
      <c r="K76" s="37">
        <v>0</v>
      </c>
      <c r="L76" s="37">
        <v>0</v>
      </c>
      <c r="M76">
        <v>103.82</v>
      </c>
      <c r="N76">
        <v>270.37</v>
      </c>
      <c r="O76">
        <v>100.69</v>
      </c>
      <c r="P76">
        <v>1.39</v>
      </c>
      <c r="Q76">
        <v>7.5</v>
      </c>
      <c r="R76" s="93">
        <v>0</v>
      </c>
      <c r="S76" s="93">
        <v>0</v>
      </c>
      <c r="T76" s="93">
        <v>0</v>
      </c>
      <c r="U76">
        <v>1.53</v>
      </c>
      <c r="V76">
        <v>0</v>
      </c>
      <c r="W76">
        <v>1.81</v>
      </c>
      <c r="X76">
        <v>14.33</v>
      </c>
      <c r="Y76">
        <v>4.7699999999999996</v>
      </c>
      <c r="Z76">
        <v>4.78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7.53</v>
      </c>
      <c r="AH76">
        <v>11.67</v>
      </c>
      <c r="AI76">
        <v>11.67</v>
      </c>
      <c r="AJ76">
        <v>24.99</v>
      </c>
      <c r="AK76">
        <v>1</v>
      </c>
      <c r="AL76">
        <v>0</v>
      </c>
    </row>
    <row r="77" spans="1:38">
      <c r="A77" t="s">
        <v>119</v>
      </c>
      <c r="B77" s="34">
        <v>257.54000000000002</v>
      </c>
      <c r="C77" s="34">
        <v>85.1</v>
      </c>
      <c r="D77" s="93">
        <f t="shared" si="1"/>
        <v>0</v>
      </c>
      <c r="E77" s="34">
        <v>0</v>
      </c>
      <c r="F77" s="34"/>
      <c r="G77" s="34"/>
      <c r="H77" s="34"/>
      <c r="I77" s="34"/>
      <c r="J77" s="37">
        <v>0</v>
      </c>
      <c r="K77" s="37">
        <v>0</v>
      </c>
      <c r="L77" s="37">
        <v>0</v>
      </c>
      <c r="M77">
        <v>109.11</v>
      </c>
      <c r="N77">
        <v>270.37</v>
      </c>
      <c r="O77">
        <v>100.69</v>
      </c>
      <c r="P77">
        <v>1.39</v>
      </c>
      <c r="Q77">
        <v>8</v>
      </c>
      <c r="R77" s="93">
        <v>0</v>
      </c>
      <c r="S77" s="93">
        <v>0</v>
      </c>
      <c r="T77" s="93">
        <v>0</v>
      </c>
      <c r="U77">
        <v>1.53</v>
      </c>
      <c r="V77">
        <v>0</v>
      </c>
      <c r="W77">
        <v>1.81</v>
      </c>
      <c r="X77">
        <v>14.1</v>
      </c>
      <c r="Y77">
        <v>4.7</v>
      </c>
      <c r="Z77">
        <v>4.7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7.31</v>
      </c>
      <c r="AH77">
        <v>8.33</v>
      </c>
      <c r="AI77">
        <v>8.33</v>
      </c>
      <c r="AJ77">
        <v>24.99</v>
      </c>
      <c r="AK77">
        <v>1</v>
      </c>
      <c r="AL77">
        <v>0</v>
      </c>
    </row>
    <row r="78" spans="1:38">
      <c r="A78" t="s">
        <v>120</v>
      </c>
      <c r="B78" s="34">
        <v>257.54000000000002</v>
      </c>
      <c r="C78" s="34">
        <v>85.1</v>
      </c>
      <c r="D78" s="93">
        <f t="shared" si="1"/>
        <v>0</v>
      </c>
      <c r="E78" s="34">
        <v>0</v>
      </c>
      <c r="F78" s="34"/>
      <c r="G78" s="34"/>
      <c r="H78" s="34"/>
      <c r="I78" s="34"/>
      <c r="J78" s="37">
        <v>0</v>
      </c>
      <c r="K78" s="37">
        <v>0</v>
      </c>
      <c r="L78" s="37">
        <v>0</v>
      </c>
      <c r="M78">
        <v>109.11</v>
      </c>
      <c r="N78">
        <v>270.37</v>
      </c>
      <c r="O78">
        <v>100.69</v>
      </c>
      <c r="P78">
        <v>1.39</v>
      </c>
      <c r="Q78">
        <v>8.57</v>
      </c>
      <c r="R78" s="93">
        <v>0</v>
      </c>
      <c r="S78" s="93">
        <v>0</v>
      </c>
      <c r="T78" s="93">
        <v>0</v>
      </c>
      <c r="U78">
        <v>1.53</v>
      </c>
      <c r="V78">
        <v>0</v>
      </c>
      <c r="W78">
        <v>1.81</v>
      </c>
      <c r="X78">
        <v>13.81</v>
      </c>
      <c r="Y78">
        <v>4.62</v>
      </c>
      <c r="Z78">
        <v>4.5999999999999996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7.07</v>
      </c>
      <c r="AH78">
        <v>8.33</v>
      </c>
      <c r="AI78">
        <v>8.33</v>
      </c>
      <c r="AJ78">
        <v>24.99</v>
      </c>
      <c r="AK78">
        <v>0</v>
      </c>
      <c r="AL78">
        <v>0</v>
      </c>
    </row>
    <row r="79" spans="1:38">
      <c r="A79" t="s">
        <v>121</v>
      </c>
      <c r="B79" s="34">
        <v>257.54000000000002</v>
      </c>
      <c r="C79" s="34">
        <v>85.1</v>
      </c>
      <c r="D79" s="93">
        <f t="shared" si="1"/>
        <v>0</v>
      </c>
      <c r="E79" s="34">
        <v>0</v>
      </c>
      <c r="F79" s="34"/>
      <c r="G79" s="34"/>
      <c r="H79" s="34"/>
      <c r="I79" s="34"/>
      <c r="J79" s="37">
        <v>0</v>
      </c>
      <c r="K79" s="37">
        <v>0</v>
      </c>
      <c r="L79" s="37">
        <v>0</v>
      </c>
      <c r="M79">
        <v>109.11</v>
      </c>
      <c r="N79">
        <v>270.37</v>
      </c>
      <c r="O79">
        <v>100.69</v>
      </c>
      <c r="P79">
        <v>1.32</v>
      </c>
      <c r="Q79">
        <v>7.01</v>
      </c>
      <c r="R79" s="93">
        <v>0</v>
      </c>
      <c r="S79" s="93">
        <v>0</v>
      </c>
      <c r="T79" s="93">
        <v>0</v>
      </c>
      <c r="U79">
        <v>1.45</v>
      </c>
      <c r="V79">
        <v>0</v>
      </c>
      <c r="W79">
        <v>1.81</v>
      </c>
      <c r="X79">
        <v>13.61</v>
      </c>
      <c r="Y79">
        <v>4.53</v>
      </c>
      <c r="Z79">
        <v>4.54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5</v>
      </c>
      <c r="AH79">
        <v>8.33</v>
      </c>
      <c r="AI79">
        <v>8.33</v>
      </c>
      <c r="AJ79">
        <v>24.99</v>
      </c>
      <c r="AK79">
        <v>0</v>
      </c>
      <c r="AL79">
        <v>0</v>
      </c>
    </row>
    <row r="80" spans="1:38">
      <c r="A80" t="s">
        <v>122</v>
      </c>
      <c r="B80" s="34">
        <v>257.54000000000002</v>
      </c>
      <c r="C80" s="34">
        <v>85.1</v>
      </c>
      <c r="D80" s="93">
        <f t="shared" si="1"/>
        <v>0</v>
      </c>
      <c r="E80" s="34">
        <v>0</v>
      </c>
      <c r="F80" s="34"/>
      <c r="G80" s="34"/>
      <c r="H80" s="34"/>
      <c r="I80" s="34"/>
      <c r="J80" s="37">
        <v>0</v>
      </c>
      <c r="K80" s="37">
        <v>0</v>
      </c>
      <c r="L80" s="37">
        <v>0</v>
      </c>
      <c r="M80">
        <v>109.11</v>
      </c>
      <c r="N80">
        <v>270.37</v>
      </c>
      <c r="O80">
        <v>100.69</v>
      </c>
      <c r="P80">
        <v>1.32</v>
      </c>
      <c r="Q80">
        <v>7.01</v>
      </c>
      <c r="R80" s="93">
        <v>0</v>
      </c>
      <c r="S80" s="93">
        <v>0</v>
      </c>
      <c r="T80" s="93">
        <v>0</v>
      </c>
      <c r="U80">
        <v>1.45</v>
      </c>
      <c r="V80">
        <v>0</v>
      </c>
      <c r="W80">
        <v>1.81</v>
      </c>
      <c r="X80">
        <v>13.33</v>
      </c>
      <c r="Y80">
        <v>4.45</v>
      </c>
      <c r="Z80">
        <v>4.4400000000000004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5</v>
      </c>
      <c r="AH80">
        <v>8.33</v>
      </c>
      <c r="AI80">
        <v>8.33</v>
      </c>
      <c r="AJ80">
        <v>24.99</v>
      </c>
      <c r="AK80">
        <v>0</v>
      </c>
      <c r="AL80">
        <v>0</v>
      </c>
    </row>
    <row r="81" spans="1:38">
      <c r="A81" t="s">
        <v>123</v>
      </c>
      <c r="B81" s="34">
        <v>257.54000000000002</v>
      </c>
      <c r="C81" s="34">
        <v>85.1</v>
      </c>
      <c r="D81" s="93">
        <f t="shared" si="1"/>
        <v>0</v>
      </c>
      <c r="E81" s="34">
        <v>0</v>
      </c>
      <c r="F81" s="34"/>
      <c r="G81" s="34"/>
      <c r="H81" s="34"/>
      <c r="I81" s="34"/>
      <c r="J81" s="37">
        <v>0</v>
      </c>
      <c r="K81" s="37">
        <v>0</v>
      </c>
      <c r="L81" s="37">
        <v>0</v>
      </c>
      <c r="M81">
        <v>109.11</v>
      </c>
      <c r="N81">
        <v>270.37</v>
      </c>
      <c r="O81">
        <v>100.69</v>
      </c>
      <c r="P81">
        <v>1.32</v>
      </c>
      <c r="Q81">
        <v>7.01</v>
      </c>
      <c r="R81" s="93">
        <v>0</v>
      </c>
      <c r="S81" s="93">
        <v>0</v>
      </c>
      <c r="T81" s="93">
        <v>0</v>
      </c>
      <c r="U81">
        <v>1.45</v>
      </c>
      <c r="V81">
        <v>0</v>
      </c>
      <c r="W81">
        <v>1.81</v>
      </c>
      <c r="X81">
        <v>13.11</v>
      </c>
      <c r="Y81">
        <v>4.37</v>
      </c>
      <c r="Z81">
        <v>4.37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5</v>
      </c>
      <c r="AH81">
        <v>8.33</v>
      </c>
      <c r="AI81">
        <v>8.33</v>
      </c>
      <c r="AJ81">
        <v>24.99</v>
      </c>
      <c r="AK81">
        <v>0</v>
      </c>
      <c r="AL81">
        <v>0</v>
      </c>
    </row>
    <row r="82" spans="1:38">
      <c r="A82" t="s">
        <v>124</v>
      </c>
      <c r="B82" s="34">
        <v>257.54000000000002</v>
      </c>
      <c r="C82" s="34">
        <v>85.1</v>
      </c>
      <c r="D82" s="93">
        <f t="shared" si="1"/>
        <v>0</v>
      </c>
      <c r="E82" s="34">
        <v>0</v>
      </c>
      <c r="F82" s="34"/>
      <c r="G82" s="34"/>
      <c r="H82" s="34"/>
      <c r="I82" s="34"/>
      <c r="J82" s="37">
        <v>0</v>
      </c>
      <c r="K82" s="37">
        <v>0</v>
      </c>
      <c r="L82" s="37">
        <v>0</v>
      </c>
      <c r="M82">
        <v>109.11</v>
      </c>
      <c r="N82">
        <v>270.37</v>
      </c>
      <c r="O82">
        <v>100.69</v>
      </c>
      <c r="P82">
        <v>1.32</v>
      </c>
      <c r="Q82">
        <v>7.01</v>
      </c>
      <c r="R82" s="93">
        <v>0</v>
      </c>
      <c r="S82" s="93">
        <v>0</v>
      </c>
      <c r="T82" s="93">
        <v>0</v>
      </c>
      <c r="U82">
        <v>1.45</v>
      </c>
      <c r="V82">
        <v>0</v>
      </c>
      <c r="W82">
        <v>1.81</v>
      </c>
      <c r="X82">
        <v>12.94</v>
      </c>
      <c r="Y82">
        <v>4.32</v>
      </c>
      <c r="Z82">
        <v>4.3099999999999996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5</v>
      </c>
      <c r="AH82">
        <v>8.33</v>
      </c>
      <c r="AI82">
        <v>8.33</v>
      </c>
      <c r="AJ82">
        <v>24.99</v>
      </c>
      <c r="AK82">
        <v>0</v>
      </c>
      <c r="AL82">
        <v>0</v>
      </c>
    </row>
    <row r="83" spans="1:38">
      <c r="A83" t="s">
        <v>125</v>
      </c>
      <c r="B83" s="34">
        <v>257.54000000000002</v>
      </c>
      <c r="C83" s="34">
        <v>72.69</v>
      </c>
      <c r="D83" s="93">
        <f t="shared" si="1"/>
        <v>0</v>
      </c>
      <c r="E83" s="34">
        <v>0</v>
      </c>
      <c r="F83" s="34"/>
      <c r="G83" s="34"/>
      <c r="H83" s="34"/>
      <c r="I83" s="34"/>
      <c r="J83" s="37">
        <v>0</v>
      </c>
      <c r="K83" s="37">
        <v>0</v>
      </c>
      <c r="L83" s="37">
        <v>0</v>
      </c>
      <c r="M83">
        <v>109.11</v>
      </c>
      <c r="N83">
        <v>270.37</v>
      </c>
      <c r="O83">
        <v>100.69</v>
      </c>
      <c r="P83">
        <v>1.32</v>
      </c>
      <c r="Q83">
        <v>7.01</v>
      </c>
      <c r="R83" s="93">
        <v>0</v>
      </c>
      <c r="S83" s="93">
        <v>0</v>
      </c>
      <c r="T83" s="93">
        <v>0</v>
      </c>
      <c r="U83">
        <v>1.45</v>
      </c>
      <c r="V83">
        <v>0</v>
      </c>
      <c r="W83">
        <v>1.76</v>
      </c>
      <c r="X83">
        <v>12.61</v>
      </c>
      <c r="Y83">
        <v>4.21</v>
      </c>
      <c r="Z83">
        <v>4.2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5</v>
      </c>
      <c r="AH83">
        <v>8.33</v>
      </c>
      <c r="AI83">
        <v>8.33</v>
      </c>
      <c r="AJ83">
        <v>24.99</v>
      </c>
      <c r="AK83">
        <v>0</v>
      </c>
      <c r="AL83">
        <v>0</v>
      </c>
    </row>
    <row r="84" spans="1:38">
      <c r="A84" t="s">
        <v>126</v>
      </c>
      <c r="B84" s="34">
        <v>257.54000000000002</v>
      </c>
      <c r="C84" s="34">
        <v>72.69</v>
      </c>
      <c r="D84" s="93">
        <f t="shared" si="1"/>
        <v>0</v>
      </c>
      <c r="E84" s="34">
        <v>0</v>
      </c>
      <c r="F84" s="34"/>
      <c r="G84" s="34"/>
      <c r="H84" s="34"/>
      <c r="I84" s="34"/>
      <c r="J84" s="37">
        <v>0</v>
      </c>
      <c r="K84" s="37">
        <v>0</v>
      </c>
      <c r="L84" s="37">
        <v>0</v>
      </c>
      <c r="M84">
        <v>86.52</v>
      </c>
      <c r="N84">
        <v>270.37</v>
      </c>
      <c r="O84">
        <v>100.69</v>
      </c>
      <c r="P84">
        <v>1.32</v>
      </c>
      <c r="Q84">
        <v>7.01</v>
      </c>
      <c r="R84" s="93">
        <v>0</v>
      </c>
      <c r="S84" s="93">
        <v>0</v>
      </c>
      <c r="T84" s="93">
        <v>0</v>
      </c>
      <c r="U84">
        <v>1.45</v>
      </c>
      <c r="V84">
        <v>0</v>
      </c>
      <c r="W84">
        <v>1.76</v>
      </c>
      <c r="X84">
        <v>12.33</v>
      </c>
      <c r="Y84">
        <v>4.1100000000000003</v>
      </c>
      <c r="Z84">
        <v>4.1100000000000003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5</v>
      </c>
      <c r="AH84">
        <v>8.33</v>
      </c>
      <c r="AI84">
        <v>8.33</v>
      </c>
      <c r="AJ84">
        <v>24.99</v>
      </c>
      <c r="AK84">
        <v>0</v>
      </c>
      <c r="AL84">
        <v>0</v>
      </c>
    </row>
    <row r="85" spans="1:38">
      <c r="A85" t="s">
        <v>127</v>
      </c>
      <c r="B85" s="34">
        <v>257.54000000000002</v>
      </c>
      <c r="C85" s="34">
        <v>62.12</v>
      </c>
      <c r="D85" s="93">
        <f t="shared" si="1"/>
        <v>0</v>
      </c>
      <c r="E85" s="34">
        <v>0</v>
      </c>
      <c r="F85" s="34"/>
      <c r="G85" s="34"/>
      <c r="H85" s="34"/>
      <c r="I85" s="34"/>
      <c r="J85" s="37">
        <v>0</v>
      </c>
      <c r="K85" s="37">
        <v>0</v>
      </c>
      <c r="L85" s="37">
        <v>0</v>
      </c>
      <c r="M85">
        <v>67.290000000000006</v>
      </c>
      <c r="N85">
        <v>270.37</v>
      </c>
      <c r="O85">
        <v>68.25</v>
      </c>
      <c r="P85">
        <v>1.32</v>
      </c>
      <c r="Q85">
        <v>7.01</v>
      </c>
      <c r="R85" s="93">
        <v>0</v>
      </c>
      <c r="S85" s="93">
        <v>0</v>
      </c>
      <c r="T85" s="93">
        <v>0</v>
      </c>
      <c r="U85">
        <v>1.45</v>
      </c>
      <c r="V85">
        <v>0</v>
      </c>
      <c r="W85">
        <v>1.76</v>
      </c>
      <c r="X85">
        <v>12.19</v>
      </c>
      <c r="Y85">
        <v>4.07</v>
      </c>
      <c r="Z85">
        <v>4.0599999999999996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5</v>
      </c>
      <c r="AH85">
        <v>8.33</v>
      </c>
      <c r="AI85">
        <v>8.33</v>
      </c>
      <c r="AJ85">
        <v>24.99</v>
      </c>
      <c r="AK85">
        <v>0</v>
      </c>
      <c r="AL85">
        <v>0</v>
      </c>
    </row>
    <row r="86" spans="1:38">
      <c r="A86" t="s">
        <v>128</v>
      </c>
      <c r="B86" s="34">
        <v>257.54000000000002</v>
      </c>
      <c r="C86" s="34">
        <v>54.43</v>
      </c>
      <c r="D86" s="93">
        <f t="shared" si="1"/>
        <v>0</v>
      </c>
      <c r="E86" s="34">
        <v>0</v>
      </c>
      <c r="F86" s="34"/>
      <c r="G86" s="34"/>
      <c r="H86" s="34"/>
      <c r="I86" s="34"/>
      <c r="J86" s="37">
        <v>0</v>
      </c>
      <c r="K86" s="37">
        <v>0</v>
      </c>
      <c r="L86" s="37">
        <v>0</v>
      </c>
      <c r="M86">
        <v>67.290000000000006</v>
      </c>
      <c r="N86">
        <v>270.37</v>
      </c>
      <c r="O86">
        <v>58.64</v>
      </c>
      <c r="P86">
        <v>1.32</v>
      </c>
      <c r="Q86">
        <v>7.01</v>
      </c>
      <c r="R86" s="93">
        <v>0</v>
      </c>
      <c r="S86" s="93">
        <v>0</v>
      </c>
      <c r="T86" s="93">
        <v>0</v>
      </c>
      <c r="U86">
        <v>1.45</v>
      </c>
      <c r="V86">
        <v>0</v>
      </c>
      <c r="W86">
        <v>1.76</v>
      </c>
      <c r="X86">
        <v>11.74</v>
      </c>
      <c r="Y86">
        <v>3.92</v>
      </c>
      <c r="Z86">
        <v>3.91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5</v>
      </c>
      <c r="AH86">
        <v>8.33</v>
      </c>
      <c r="AI86">
        <v>8.33</v>
      </c>
      <c r="AJ86">
        <v>24.99</v>
      </c>
      <c r="AK86">
        <v>0</v>
      </c>
      <c r="AL86">
        <v>0</v>
      </c>
    </row>
    <row r="87" spans="1:38">
      <c r="A87" t="s">
        <v>129</v>
      </c>
      <c r="B87" s="34">
        <v>242.47</v>
      </c>
      <c r="C87" s="34">
        <v>54.43</v>
      </c>
      <c r="D87" s="93">
        <f t="shared" si="1"/>
        <v>0</v>
      </c>
      <c r="E87" s="34">
        <v>0</v>
      </c>
      <c r="F87" s="34"/>
      <c r="G87" s="34"/>
      <c r="H87" s="34"/>
      <c r="I87" s="34"/>
      <c r="J87" s="37">
        <v>0</v>
      </c>
      <c r="K87" s="37">
        <v>0</v>
      </c>
      <c r="L87" s="37">
        <v>0</v>
      </c>
      <c r="M87">
        <v>67.290000000000006</v>
      </c>
      <c r="N87">
        <v>230.71</v>
      </c>
      <c r="O87">
        <v>46.14</v>
      </c>
      <c r="P87">
        <v>1.32</v>
      </c>
      <c r="Q87">
        <v>6.01</v>
      </c>
      <c r="R87" s="93">
        <v>0</v>
      </c>
      <c r="S87" s="93">
        <v>0</v>
      </c>
      <c r="T87" s="93">
        <v>0</v>
      </c>
      <c r="U87">
        <v>1.37</v>
      </c>
      <c r="V87">
        <v>0</v>
      </c>
      <c r="W87">
        <v>1.76</v>
      </c>
      <c r="X87">
        <v>10.91</v>
      </c>
      <c r="Y87">
        <v>3.64</v>
      </c>
      <c r="Z87">
        <v>3.64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5</v>
      </c>
      <c r="AH87">
        <v>8.33</v>
      </c>
      <c r="AI87">
        <v>8.33</v>
      </c>
      <c r="AJ87">
        <v>24.99</v>
      </c>
      <c r="AK87">
        <v>0</v>
      </c>
      <c r="AL87">
        <v>0</v>
      </c>
    </row>
    <row r="88" spans="1:38">
      <c r="A88" t="s">
        <v>130</v>
      </c>
      <c r="B88" s="34">
        <v>232.86</v>
      </c>
      <c r="C88" s="34">
        <v>54.43</v>
      </c>
      <c r="D88" s="93">
        <f t="shared" si="1"/>
        <v>0</v>
      </c>
      <c r="E88" s="34">
        <v>0</v>
      </c>
      <c r="F88" s="34"/>
      <c r="G88" s="34"/>
      <c r="H88" s="34"/>
      <c r="I88" s="34"/>
      <c r="J88" s="37">
        <v>0</v>
      </c>
      <c r="K88" s="37">
        <v>0</v>
      </c>
      <c r="L88" s="37">
        <v>0</v>
      </c>
      <c r="M88">
        <v>67.290000000000006</v>
      </c>
      <c r="N88">
        <v>230.71</v>
      </c>
      <c r="O88">
        <v>46.14</v>
      </c>
      <c r="P88">
        <v>1.32</v>
      </c>
      <c r="Q88">
        <v>6.01</v>
      </c>
      <c r="R88" s="93">
        <v>0</v>
      </c>
      <c r="S88" s="93">
        <v>0</v>
      </c>
      <c r="T88" s="93">
        <v>0</v>
      </c>
      <c r="U88">
        <v>1.37</v>
      </c>
      <c r="V88">
        <v>0</v>
      </c>
      <c r="W88">
        <v>1.76</v>
      </c>
      <c r="X88">
        <v>10</v>
      </c>
      <c r="Y88">
        <v>3.34</v>
      </c>
      <c r="Z88">
        <v>3.33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5</v>
      </c>
      <c r="AH88">
        <v>8.33</v>
      </c>
      <c r="AI88">
        <v>8.33</v>
      </c>
      <c r="AJ88">
        <v>24.03</v>
      </c>
      <c r="AK88">
        <v>0</v>
      </c>
      <c r="AL88">
        <v>0</v>
      </c>
    </row>
    <row r="89" spans="1:38">
      <c r="A89" t="s">
        <v>131</v>
      </c>
      <c r="B89" s="34">
        <v>232.86</v>
      </c>
      <c r="C89" s="34">
        <v>54.43</v>
      </c>
      <c r="D89" s="93">
        <f t="shared" si="1"/>
        <v>0</v>
      </c>
      <c r="E89" s="34">
        <v>0</v>
      </c>
      <c r="F89" s="34"/>
      <c r="G89" s="34"/>
      <c r="H89" s="34"/>
      <c r="I89" s="34"/>
      <c r="J89" s="37">
        <v>0</v>
      </c>
      <c r="K89" s="37">
        <v>0</v>
      </c>
      <c r="L89" s="37">
        <v>0</v>
      </c>
      <c r="M89">
        <v>67.290000000000006</v>
      </c>
      <c r="N89">
        <v>192.26</v>
      </c>
      <c r="O89">
        <v>46.14</v>
      </c>
      <c r="P89">
        <v>1.32</v>
      </c>
      <c r="Q89">
        <v>6.01</v>
      </c>
      <c r="R89" s="93">
        <v>0</v>
      </c>
      <c r="S89" s="93">
        <v>0</v>
      </c>
      <c r="T89" s="93">
        <v>0</v>
      </c>
      <c r="U89">
        <v>1.37</v>
      </c>
      <c r="V89">
        <v>0</v>
      </c>
      <c r="W89">
        <v>1.76</v>
      </c>
      <c r="X89">
        <v>10</v>
      </c>
      <c r="Y89">
        <v>3.34</v>
      </c>
      <c r="Z89">
        <v>3.33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5</v>
      </c>
      <c r="AH89">
        <v>8.33</v>
      </c>
      <c r="AI89">
        <v>8.33</v>
      </c>
      <c r="AJ89">
        <v>24.03</v>
      </c>
      <c r="AK89">
        <v>0</v>
      </c>
      <c r="AL89">
        <v>0</v>
      </c>
    </row>
    <row r="90" spans="1:38">
      <c r="A90" t="s">
        <v>132</v>
      </c>
      <c r="B90" s="34">
        <v>232.86</v>
      </c>
      <c r="C90" s="34">
        <v>54.43</v>
      </c>
      <c r="D90" s="93">
        <f t="shared" si="1"/>
        <v>0</v>
      </c>
      <c r="E90" s="34">
        <v>0</v>
      </c>
      <c r="F90" s="34"/>
      <c r="G90" s="34"/>
      <c r="H90" s="34"/>
      <c r="I90" s="34"/>
      <c r="J90" s="37">
        <v>0</v>
      </c>
      <c r="K90" s="37">
        <v>0</v>
      </c>
      <c r="L90" s="37">
        <v>0</v>
      </c>
      <c r="M90">
        <v>67.290000000000006</v>
      </c>
      <c r="N90">
        <v>192.26</v>
      </c>
      <c r="O90">
        <v>46.14</v>
      </c>
      <c r="P90">
        <v>1.32</v>
      </c>
      <c r="Q90">
        <v>6.01</v>
      </c>
      <c r="R90" s="93">
        <v>0</v>
      </c>
      <c r="S90" s="93">
        <v>0</v>
      </c>
      <c r="T90" s="93">
        <v>0</v>
      </c>
      <c r="U90">
        <v>1.37</v>
      </c>
      <c r="V90">
        <v>0</v>
      </c>
      <c r="W90">
        <v>1.76</v>
      </c>
      <c r="X90">
        <v>10</v>
      </c>
      <c r="Y90">
        <v>3.34</v>
      </c>
      <c r="Z90">
        <v>3.33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5</v>
      </c>
      <c r="AH90">
        <v>8.33</v>
      </c>
      <c r="AI90">
        <v>8.33</v>
      </c>
      <c r="AJ90">
        <v>24.03</v>
      </c>
      <c r="AK90">
        <v>0</v>
      </c>
      <c r="AL90">
        <v>0</v>
      </c>
    </row>
    <row r="91" spans="1:38">
      <c r="A91" t="s">
        <v>133</v>
      </c>
      <c r="B91" s="34">
        <v>221.32</v>
      </c>
      <c r="C91" s="34">
        <v>54.43</v>
      </c>
      <c r="D91" s="93">
        <f t="shared" si="1"/>
        <v>0</v>
      </c>
      <c r="E91" s="34">
        <v>0</v>
      </c>
      <c r="F91" s="34"/>
      <c r="G91" s="34"/>
      <c r="H91" s="34"/>
      <c r="I91" s="34"/>
      <c r="J91" s="37">
        <v>0</v>
      </c>
      <c r="K91" s="37">
        <v>0</v>
      </c>
      <c r="L91" s="37">
        <v>0</v>
      </c>
      <c r="M91">
        <v>67.290000000000006</v>
      </c>
      <c r="N91">
        <v>192.26</v>
      </c>
      <c r="O91">
        <v>46.14</v>
      </c>
      <c r="P91">
        <v>1.24</v>
      </c>
      <c r="Q91">
        <v>6.01</v>
      </c>
      <c r="R91" s="93">
        <v>0</v>
      </c>
      <c r="S91" s="93">
        <v>0</v>
      </c>
      <c r="T91" s="93">
        <v>0</v>
      </c>
      <c r="U91">
        <v>1.37</v>
      </c>
      <c r="V91">
        <v>0</v>
      </c>
      <c r="W91">
        <v>1.76</v>
      </c>
      <c r="X91">
        <v>10</v>
      </c>
      <c r="Y91">
        <v>3.34</v>
      </c>
      <c r="Z91">
        <v>3.33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5</v>
      </c>
      <c r="AH91">
        <v>8.33</v>
      </c>
      <c r="AI91">
        <v>8.33</v>
      </c>
      <c r="AJ91">
        <v>24.03</v>
      </c>
      <c r="AK91">
        <v>0</v>
      </c>
      <c r="AL91">
        <v>0</v>
      </c>
    </row>
    <row r="92" spans="1:38">
      <c r="A92" t="s">
        <v>134</v>
      </c>
      <c r="B92" s="34">
        <v>221.32</v>
      </c>
      <c r="C92" s="34">
        <v>54.43</v>
      </c>
      <c r="D92" s="93">
        <f t="shared" si="1"/>
        <v>0</v>
      </c>
      <c r="E92" s="34">
        <v>0</v>
      </c>
      <c r="F92" s="34"/>
      <c r="G92" s="34"/>
      <c r="H92" s="34"/>
      <c r="I92" s="34"/>
      <c r="J92" s="37">
        <v>0</v>
      </c>
      <c r="K92" s="37">
        <v>0</v>
      </c>
      <c r="L92" s="37">
        <v>0</v>
      </c>
      <c r="M92">
        <v>67.290000000000006</v>
      </c>
      <c r="N92">
        <v>192.26</v>
      </c>
      <c r="O92">
        <v>46.14</v>
      </c>
      <c r="P92">
        <v>1.24</v>
      </c>
      <c r="Q92">
        <v>6.01</v>
      </c>
      <c r="R92" s="93">
        <v>0</v>
      </c>
      <c r="S92" s="93">
        <v>0</v>
      </c>
      <c r="T92" s="93">
        <v>0</v>
      </c>
      <c r="U92">
        <v>1.37</v>
      </c>
      <c r="V92">
        <v>0</v>
      </c>
      <c r="W92">
        <v>1.76</v>
      </c>
      <c r="X92">
        <v>10</v>
      </c>
      <c r="Y92">
        <v>3.34</v>
      </c>
      <c r="Z92">
        <v>3.33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5</v>
      </c>
      <c r="AH92">
        <v>8.33</v>
      </c>
      <c r="AI92">
        <v>8.33</v>
      </c>
      <c r="AJ92">
        <v>24.03</v>
      </c>
      <c r="AK92">
        <v>0</v>
      </c>
      <c r="AL92">
        <v>0</v>
      </c>
    </row>
    <row r="93" spans="1:38">
      <c r="A93" t="s">
        <v>135</v>
      </c>
      <c r="B93" s="34">
        <v>221.32</v>
      </c>
      <c r="C93" s="34">
        <v>54.43</v>
      </c>
      <c r="D93" s="93">
        <f t="shared" si="1"/>
        <v>0</v>
      </c>
      <c r="E93" s="34">
        <v>0</v>
      </c>
      <c r="F93" s="34"/>
      <c r="G93" s="34"/>
      <c r="H93" s="34"/>
      <c r="I93" s="34"/>
      <c r="J93" s="37">
        <v>0</v>
      </c>
      <c r="K93" s="37">
        <v>0</v>
      </c>
      <c r="L93" s="37">
        <v>0</v>
      </c>
      <c r="M93">
        <v>67.290000000000006</v>
      </c>
      <c r="N93">
        <v>148.69</v>
      </c>
      <c r="O93">
        <v>46.14</v>
      </c>
      <c r="P93">
        <v>1.24</v>
      </c>
      <c r="Q93">
        <v>6.01</v>
      </c>
      <c r="R93" s="93">
        <v>0</v>
      </c>
      <c r="S93" s="93">
        <v>0</v>
      </c>
      <c r="T93" s="93">
        <v>0</v>
      </c>
      <c r="U93">
        <v>1.37</v>
      </c>
      <c r="V93">
        <v>0</v>
      </c>
      <c r="W93">
        <v>1.76</v>
      </c>
      <c r="X93">
        <v>10</v>
      </c>
      <c r="Y93">
        <v>3.34</v>
      </c>
      <c r="Z93">
        <v>3.33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5</v>
      </c>
      <c r="AH93">
        <v>8.33</v>
      </c>
      <c r="AI93">
        <v>8.33</v>
      </c>
      <c r="AJ93">
        <v>24.03</v>
      </c>
      <c r="AK93">
        <v>0</v>
      </c>
      <c r="AL93">
        <v>0</v>
      </c>
    </row>
    <row r="94" spans="1:38">
      <c r="A94" t="s">
        <v>136</v>
      </c>
      <c r="B94" s="34">
        <v>221.32</v>
      </c>
      <c r="C94" s="34">
        <v>54.43</v>
      </c>
      <c r="D94" s="93">
        <f t="shared" si="1"/>
        <v>0</v>
      </c>
      <c r="E94" s="34">
        <v>0</v>
      </c>
      <c r="F94" s="34"/>
      <c r="G94" s="34"/>
      <c r="H94" s="34"/>
      <c r="I94" s="34"/>
      <c r="J94" s="37">
        <v>0</v>
      </c>
      <c r="K94" s="37">
        <v>0</v>
      </c>
      <c r="L94" s="37">
        <v>0</v>
      </c>
      <c r="M94">
        <v>71.52</v>
      </c>
      <c r="N94">
        <v>148.69</v>
      </c>
      <c r="O94">
        <v>46.14</v>
      </c>
      <c r="P94">
        <v>1.24</v>
      </c>
      <c r="Q94">
        <v>6.01</v>
      </c>
      <c r="R94" s="93">
        <v>0</v>
      </c>
      <c r="S94" s="93">
        <v>0</v>
      </c>
      <c r="T94" s="93">
        <v>0</v>
      </c>
      <c r="U94">
        <v>1.37</v>
      </c>
      <c r="V94">
        <v>0</v>
      </c>
      <c r="W94">
        <v>1.76</v>
      </c>
      <c r="X94">
        <v>10</v>
      </c>
      <c r="Y94">
        <v>3.34</v>
      </c>
      <c r="Z94">
        <v>3.33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5</v>
      </c>
      <c r="AH94">
        <v>8.33</v>
      </c>
      <c r="AI94">
        <v>8.33</v>
      </c>
      <c r="AJ94">
        <v>24.03</v>
      </c>
      <c r="AK94">
        <v>0</v>
      </c>
      <c r="AL94">
        <v>0</v>
      </c>
    </row>
    <row r="95" spans="1:38">
      <c r="A95" t="s">
        <v>137</v>
      </c>
      <c r="B95" s="34">
        <v>202.09</v>
      </c>
      <c r="C95" s="34">
        <v>54.43</v>
      </c>
      <c r="D95" s="93">
        <f t="shared" si="1"/>
        <v>0</v>
      </c>
      <c r="E95" s="34">
        <v>0</v>
      </c>
      <c r="F95" s="34"/>
      <c r="G95" s="34"/>
      <c r="H95" s="34"/>
      <c r="I95" s="34"/>
      <c r="J95" s="37">
        <v>0</v>
      </c>
      <c r="K95" s="37">
        <v>0</v>
      </c>
      <c r="L95" s="37">
        <v>0</v>
      </c>
      <c r="M95">
        <v>71.52</v>
      </c>
      <c r="N95">
        <v>148.69</v>
      </c>
      <c r="O95">
        <v>46.14</v>
      </c>
      <c r="P95">
        <v>1.24</v>
      </c>
      <c r="Q95">
        <v>6.01</v>
      </c>
      <c r="R95" s="93">
        <v>0</v>
      </c>
      <c r="S95" s="93">
        <v>0</v>
      </c>
      <c r="T95" s="93">
        <v>0</v>
      </c>
      <c r="U95">
        <v>1.37</v>
      </c>
      <c r="V95">
        <v>0</v>
      </c>
      <c r="W95">
        <v>1.76</v>
      </c>
      <c r="X95">
        <v>10</v>
      </c>
      <c r="Y95">
        <v>3.34</v>
      </c>
      <c r="Z95">
        <v>3.33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5</v>
      </c>
      <c r="AH95">
        <v>8.33</v>
      </c>
      <c r="AI95">
        <v>8.33</v>
      </c>
      <c r="AJ95">
        <v>24.03</v>
      </c>
      <c r="AK95">
        <v>0</v>
      </c>
      <c r="AL95">
        <v>0</v>
      </c>
    </row>
    <row r="96" spans="1:38">
      <c r="A96" t="s">
        <v>138</v>
      </c>
      <c r="B96" s="34">
        <v>178.06</v>
      </c>
      <c r="C96" s="34">
        <v>54.43</v>
      </c>
      <c r="D96" s="93">
        <f t="shared" si="1"/>
        <v>0</v>
      </c>
      <c r="E96" s="34">
        <v>0</v>
      </c>
      <c r="F96" s="34"/>
      <c r="G96" s="34"/>
      <c r="H96" s="34"/>
      <c r="I96" s="34"/>
      <c r="J96" s="37">
        <v>0</v>
      </c>
      <c r="K96" s="37">
        <v>0</v>
      </c>
      <c r="L96" s="37">
        <v>0</v>
      </c>
      <c r="M96">
        <v>71.52</v>
      </c>
      <c r="N96">
        <v>148.69</v>
      </c>
      <c r="O96">
        <v>46.14</v>
      </c>
      <c r="P96">
        <v>1.24</v>
      </c>
      <c r="Q96">
        <v>6.01</v>
      </c>
      <c r="R96" s="93">
        <v>0</v>
      </c>
      <c r="S96" s="93">
        <v>0</v>
      </c>
      <c r="T96" s="93">
        <v>0</v>
      </c>
      <c r="U96">
        <v>1.37</v>
      </c>
      <c r="V96">
        <v>0</v>
      </c>
      <c r="W96">
        <v>1.76</v>
      </c>
      <c r="X96">
        <v>10</v>
      </c>
      <c r="Y96">
        <v>3.34</v>
      </c>
      <c r="Z96">
        <v>3.33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5</v>
      </c>
      <c r="AH96">
        <v>8.33</v>
      </c>
      <c r="AI96">
        <v>8.33</v>
      </c>
      <c r="AJ96">
        <v>24.03</v>
      </c>
      <c r="AK96">
        <v>0</v>
      </c>
      <c r="AL96">
        <v>0</v>
      </c>
    </row>
    <row r="97" spans="1:50">
      <c r="A97" t="s">
        <v>139</v>
      </c>
      <c r="B97" s="34">
        <v>168.45</v>
      </c>
      <c r="C97" s="34">
        <v>54.43</v>
      </c>
      <c r="D97" s="93">
        <f t="shared" si="1"/>
        <v>0</v>
      </c>
      <c r="E97" s="34">
        <v>0</v>
      </c>
      <c r="F97" s="34"/>
      <c r="G97" s="34"/>
      <c r="H97" s="34"/>
      <c r="I97" s="34"/>
      <c r="J97" s="37">
        <v>0</v>
      </c>
      <c r="K97" s="37">
        <v>0</v>
      </c>
      <c r="L97" s="37">
        <v>0</v>
      </c>
      <c r="M97">
        <v>71.52</v>
      </c>
      <c r="N97">
        <v>148.69</v>
      </c>
      <c r="O97">
        <v>46.14</v>
      </c>
      <c r="P97">
        <v>1.24</v>
      </c>
      <c r="Q97">
        <v>6.01</v>
      </c>
      <c r="R97" s="93">
        <v>0</v>
      </c>
      <c r="S97" s="93">
        <v>0</v>
      </c>
      <c r="T97" s="93">
        <v>0</v>
      </c>
      <c r="U97">
        <v>1.37</v>
      </c>
      <c r="V97">
        <v>0</v>
      </c>
      <c r="W97">
        <v>1.76</v>
      </c>
      <c r="X97">
        <v>10</v>
      </c>
      <c r="Y97">
        <v>3.34</v>
      </c>
      <c r="Z97">
        <v>3.33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5</v>
      </c>
      <c r="AH97">
        <v>8.33</v>
      </c>
      <c r="AI97">
        <v>8.33</v>
      </c>
      <c r="AJ97">
        <v>24.03</v>
      </c>
      <c r="AK97">
        <v>0</v>
      </c>
      <c r="AL97">
        <v>0</v>
      </c>
    </row>
    <row r="98" spans="1:50">
      <c r="A98" t="s">
        <v>140</v>
      </c>
      <c r="B98" s="34">
        <v>168.45</v>
      </c>
      <c r="C98" s="34">
        <v>54.43</v>
      </c>
      <c r="D98" s="93">
        <f t="shared" si="1"/>
        <v>0</v>
      </c>
      <c r="E98" s="34">
        <v>0</v>
      </c>
      <c r="F98" s="34"/>
      <c r="G98" s="34"/>
      <c r="H98" s="34"/>
      <c r="I98" s="34"/>
      <c r="J98" s="37">
        <v>0</v>
      </c>
      <c r="K98" s="37">
        <v>0</v>
      </c>
      <c r="L98" s="37">
        <v>0</v>
      </c>
      <c r="M98">
        <v>71.52</v>
      </c>
      <c r="N98">
        <v>148.69</v>
      </c>
      <c r="O98">
        <v>46.14</v>
      </c>
      <c r="P98">
        <v>1.24</v>
      </c>
      <c r="Q98">
        <v>6.01</v>
      </c>
      <c r="R98" s="93">
        <v>0</v>
      </c>
      <c r="S98" s="93">
        <v>0</v>
      </c>
      <c r="T98" s="93">
        <v>0</v>
      </c>
      <c r="U98">
        <v>1.37</v>
      </c>
      <c r="V98">
        <v>0</v>
      </c>
      <c r="W98">
        <v>1.76</v>
      </c>
      <c r="X98">
        <v>10</v>
      </c>
      <c r="Y98">
        <v>3.34</v>
      </c>
      <c r="Z98">
        <v>3.33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5</v>
      </c>
      <c r="AH98">
        <v>8.33</v>
      </c>
      <c r="AI98">
        <v>8.33</v>
      </c>
      <c r="AJ98">
        <v>24.03</v>
      </c>
      <c r="AK98">
        <v>0</v>
      </c>
      <c r="AL98">
        <v>0</v>
      </c>
    </row>
    <row r="99" spans="1:50">
      <c r="A99" t="s">
        <v>141</v>
      </c>
      <c r="B99" s="34">
        <f>SUM(B3:B98)/4000</f>
        <v>5.2693700000000092</v>
      </c>
      <c r="C99" s="34">
        <f t="shared" ref="C99:P99" si="2">SUM(C3:C98)/4000</f>
        <v>1.4801575000000011</v>
      </c>
      <c r="D99" s="93">
        <f t="shared" ref="D99" si="3">SUM(D3:D98)/4000</f>
        <v>0.86779249999999986</v>
      </c>
      <c r="E99" s="34">
        <f>SUM(E3:E98)/4000</f>
        <v>0</v>
      </c>
      <c r="F99" s="34">
        <f t="shared" ref="F99:I99" si="4">SUM(F3:F98)/4000</f>
        <v>0</v>
      </c>
      <c r="G99" s="34">
        <f t="shared" si="4"/>
        <v>0</v>
      </c>
      <c r="H99" s="34">
        <f t="shared" si="4"/>
        <v>0</v>
      </c>
      <c r="I99" s="34">
        <f t="shared" si="4"/>
        <v>0</v>
      </c>
      <c r="J99" s="37">
        <f t="shared" si="2"/>
        <v>0.1011875</v>
      </c>
      <c r="K99" s="37">
        <f t="shared" si="2"/>
        <v>0.1011875</v>
      </c>
      <c r="L99" s="37">
        <f t="shared" si="2"/>
        <v>0.10372500000000003</v>
      </c>
      <c r="M99">
        <f t="shared" si="2"/>
        <v>2.0760475</v>
      </c>
      <c r="N99">
        <f t="shared" si="2"/>
        <v>5.4223874999999975</v>
      </c>
      <c r="O99">
        <f t="shared" si="2"/>
        <v>1.7074249999999993</v>
      </c>
      <c r="P99">
        <f t="shared" si="2"/>
        <v>2.967999999999997E-2</v>
      </c>
      <c r="Q99">
        <f t="shared" ref="Q99:AF99" si="5">SUM(Q3:Q98)/4000</f>
        <v>0.13121499999999997</v>
      </c>
      <c r="R99" s="93">
        <f t="shared" si="5"/>
        <v>0.29520499999999988</v>
      </c>
      <c r="S99" s="93">
        <f t="shared" si="5"/>
        <v>0.27314749999999999</v>
      </c>
      <c r="T99" s="93">
        <f t="shared" si="5"/>
        <v>0.29943999999999993</v>
      </c>
      <c r="U99">
        <f t="shared" si="5"/>
        <v>3.3200000000000014E-2</v>
      </c>
      <c r="V99">
        <f t="shared" si="5"/>
        <v>0.64296852675000005</v>
      </c>
      <c r="W99">
        <f t="shared" si="5"/>
        <v>4.203999999999998E-2</v>
      </c>
      <c r="X99">
        <f t="shared" si="5"/>
        <v>0.32014499999999996</v>
      </c>
      <c r="Y99">
        <f t="shared" si="5"/>
        <v>0.10677249999999988</v>
      </c>
      <c r="Z99">
        <f t="shared" si="5"/>
        <v>0.1066875</v>
      </c>
      <c r="AA99">
        <f t="shared" si="5"/>
        <v>1.5965175000000003</v>
      </c>
      <c r="AB99">
        <f t="shared" si="5"/>
        <v>0.31930249999999988</v>
      </c>
      <c r="AC99">
        <f t="shared" si="5"/>
        <v>0.54698000000000002</v>
      </c>
      <c r="AD99">
        <f t="shared" si="5"/>
        <v>0.29081999999999991</v>
      </c>
      <c r="AE99">
        <f t="shared" si="5"/>
        <v>0.56474999999999997</v>
      </c>
      <c r="AF99">
        <f t="shared" si="5"/>
        <v>0.28299999999999997</v>
      </c>
      <c r="AG99">
        <f t="shared" ref="AG99:AM99" si="6">SUM(AG3:AG98)/4000</f>
        <v>0.12910499999999997</v>
      </c>
      <c r="AH99">
        <f t="shared" si="6"/>
        <v>0.25994000000000028</v>
      </c>
      <c r="AI99">
        <f t="shared" si="6"/>
        <v>0.25994000000000028</v>
      </c>
      <c r="AJ99">
        <f t="shared" si="6"/>
        <v>0.56112000000000029</v>
      </c>
      <c r="AK99">
        <f t="shared" si="6"/>
        <v>1.19825</v>
      </c>
      <c r="AL99">
        <f t="shared" si="6"/>
        <v>0.51049999999999995</v>
      </c>
      <c r="AM99">
        <f t="shared" si="6"/>
        <v>0</v>
      </c>
    </row>
    <row r="101" spans="1:50">
      <c r="A101" t="s">
        <v>282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49">
        <v>1</v>
      </c>
      <c r="AE101" s="149">
        <v>1</v>
      </c>
      <c r="AF101" s="149">
        <v>1</v>
      </c>
      <c r="AG101" s="66">
        <v>1</v>
      </c>
      <c r="AH101" s="66">
        <v>1</v>
      </c>
      <c r="AI101" s="66">
        <v>1</v>
      </c>
      <c r="AJ101" s="149">
        <v>0</v>
      </c>
      <c r="AK101" s="149">
        <v>1</v>
      </c>
      <c r="AL101" s="149">
        <v>1</v>
      </c>
      <c r="AM101" s="149">
        <v>0</v>
      </c>
      <c r="AN101" s="149"/>
      <c r="AO101" s="149"/>
      <c r="AP101" s="149"/>
      <c r="AQ101" s="149"/>
      <c r="AR101" s="149"/>
      <c r="AS101" s="149"/>
      <c r="AT101" s="149"/>
      <c r="AU101" s="149"/>
      <c r="AV101" s="149"/>
      <c r="AW101" s="149"/>
      <c r="AX101" s="149"/>
    </row>
    <row r="102" spans="1:50">
      <c r="A102" t="s">
        <v>285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6">
        <v>0</v>
      </c>
      <c r="AH102" s="66">
        <v>0</v>
      </c>
      <c r="AI102" s="66">
        <v>0</v>
      </c>
      <c r="AJ102">
        <v>1</v>
      </c>
      <c r="AK102">
        <v>0</v>
      </c>
      <c r="AL102">
        <v>0</v>
      </c>
      <c r="AM102">
        <v>0</v>
      </c>
    </row>
    <row r="103" spans="1:50" s="35" customFormat="1">
      <c r="A103" s="35" t="s">
        <v>145</v>
      </c>
      <c r="B103" s="34"/>
      <c r="C103" s="34"/>
      <c r="D103" s="34"/>
      <c r="E103" s="34"/>
      <c r="F103" s="34"/>
      <c r="G103" s="34"/>
      <c r="H103" s="34"/>
      <c r="I103" s="34"/>
      <c r="J103" s="37">
        <v>0</v>
      </c>
      <c r="K103" s="37">
        <v>0</v>
      </c>
      <c r="L103" s="37">
        <v>1</v>
      </c>
      <c r="M103" s="35">
        <v>0</v>
      </c>
      <c r="N103" s="35">
        <v>0</v>
      </c>
      <c r="O103" s="35">
        <v>0</v>
      </c>
      <c r="P103" s="35">
        <v>0</v>
      </c>
      <c r="Q103" s="35">
        <v>1</v>
      </c>
      <c r="U103" s="35">
        <v>0</v>
      </c>
      <c r="V103" s="35">
        <v>0</v>
      </c>
      <c r="W103" s="35">
        <v>0</v>
      </c>
      <c r="X103" s="35">
        <v>1</v>
      </c>
      <c r="Y103" s="35">
        <v>0</v>
      </c>
      <c r="Z103" s="35">
        <v>0</v>
      </c>
      <c r="AA103" s="35">
        <v>1</v>
      </c>
      <c r="AB103" s="35">
        <v>0</v>
      </c>
      <c r="AC103" s="35">
        <v>1</v>
      </c>
      <c r="AD103" s="35">
        <v>0</v>
      </c>
      <c r="AE103">
        <v>0</v>
      </c>
      <c r="AF103" s="35">
        <v>0</v>
      </c>
      <c r="AG103" s="66">
        <v>1</v>
      </c>
      <c r="AH103" s="66">
        <v>0</v>
      </c>
      <c r="AI103" s="66">
        <v>1</v>
      </c>
      <c r="AJ103" s="35">
        <v>1</v>
      </c>
      <c r="AK103" s="35">
        <v>1</v>
      </c>
      <c r="AL103" s="35">
        <v>0</v>
      </c>
      <c r="AM103" s="35">
        <v>0</v>
      </c>
    </row>
    <row r="104" spans="1:50" s="35" customFormat="1">
      <c r="A104" s="35" t="s">
        <v>146</v>
      </c>
      <c r="B104" s="34"/>
      <c r="C104" s="34"/>
      <c r="D104" s="34"/>
      <c r="E104" s="34"/>
      <c r="F104" s="34"/>
      <c r="G104" s="34"/>
      <c r="H104" s="34"/>
      <c r="I104" s="34"/>
      <c r="J104" s="37">
        <v>0</v>
      </c>
      <c r="K104" s="37">
        <v>1</v>
      </c>
      <c r="L104" s="37">
        <v>0</v>
      </c>
      <c r="M104" s="35">
        <v>0</v>
      </c>
      <c r="N104" s="35">
        <v>0</v>
      </c>
      <c r="O104" s="35">
        <v>1</v>
      </c>
      <c r="P104" s="35">
        <v>0</v>
      </c>
      <c r="Q104" s="35">
        <v>0</v>
      </c>
      <c r="U104" s="35">
        <v>0</v>
      </c>
      <c r="V104" s="35">
        <v>0</v>
      </c>
      <c r="W104" s="35">
        <v>0</v>
      </c>
      <c r="X104" s="35">
        <v>0</v>
      </c>
      <c r="Y104" s="35">
        <v>1</v>
      </c>
      <c r="Z104" s="35">
        <v>0</v>
      </c>
      <c r="AA104" s="35">
        <v>0</v>
      </c>
      <c r="AB104" s="35">
        <v>1</v>
      </c>
      <c r="AC104" s="35">
        <v>0</v>
      </c>
      <c r="AD104" s="35">
        <v>1</v>
      </c>
      <c r="AE104">
        <v>0</v>
      </c>
      <c r="AF104" s="35">
        <v>1</v>
      </c>
      <c r="AG104" s="66">
        <v>0</v>
      </c>
      <c r="AH104" s="66">
        <v>1</v>
      </c>
      <c r="AI104" s="66">
        <v>0</v>
      </c>
      <c r="AJ104" s="35">
        <v>0</v>
      </c>
      <c r="AK104" s="35">
        <v>0</v>
      </c>
      <c r="AL104" s="35">
        <v>1</v>
      </c>
      <c r="AM104" s="35">
        <v>0</v>
      </c>
    </row>
    <row r="105" spans="1:50" s="35" customFormat="1">
      <c r="A105" s="35" t="s">
        <v>149</v>
      </c>
      <c r="B105" s="34"/>
      <c r="C105" s="34"/>
      <c r="D105" s="34"/>
      <c r="E105" s="34"/>
      <c r="F105" s="34"/>
      <c r="G105" s="34"/>
      <c r="H105" s="34"/>
      <c r="I105" s="34"/>
      <c r="J105" s="37">
        <v>1</v>
      </c>
      <c r="K105" s="37">
        <v>0</v>
      </c>
      <c r="L105" s="37">
        <v>0</v>
      </c>
      <c r="M105" s="35">
        <v>1</v>
      </c>
      <c r="N105" s="35">
        <v>1</v>
      </c>
      <c r="O105" s="35">
        <v>0</v>
      </c>
      <c r="P105" s="35">
        <v>1</v>
      </c>
      <c r="Q105" s="35">
        <v>0</v>
      </c>
      <c r="U105" s="35">
        <v>1</v>
      </c>
      <c r="V105" s="35">
        <v>1</v>
      </c>
      <c r="W105" s="35">
        <v>1</v>
      </c>
      <c r="X105" s="35">
        <v>0</v>
      </c>
      <c r="Y105" s="35">
        <v>0</v>
      </c>
      <c r="Z105" s="35">
        <v>1</v>
      </c>
      <c r="AA105" s="35">
        <v>0</v>
      </c>
      <c r="AB105" s="35">
        <v>0</v>
      </c>
      <c r="AC105" s="35">
        <v>0</v>
      </c>
      <c r="AD105" s="35">
        <v>0</v>
      </c>
      <c r="AE105" s="35">
        <v>1</v>
      </c>
      <c r="AF105" s="35">
        <v>0</v>
      </c>
      <c r="AG105" s="35">
        <v>0</v>
      </c>
      <c r="AH105" s="35">
        <v>0</v>
      </c>
      <c r="AI105" s="35">
        <v>0</v>
      </c>
      <c r="AJ105" s="35">
        <v>0</v>
      </c>
      <c r="AK105" s="35">
        <v>0</v>
      </c>
      <c r="AL105" s="35">
        <v>0</v>
      </c>
      <c r="AM105" s="35">
        <v>0</v>
      </c>
    </row>
    <row r="106" spans="1:50" s="35" customFormat="1">
      <c r="A106" s="35" t="s">
        <v>148</v>
      </c>
      <c r="B106" s="34"/>
      <c r="C106" s="34"/>
      <c r="D106" s="34"/>
      <c r="E106" s="34"/>
      <c r="F106" s="34"/>
      <c r="G106" s="34"/>
      <c r="H106" s="34"/>
      <c r="I106" s="34"/>
      <c r="J106" s="37">
        <v>0</v>
      </c>
      <c r="K106" s="37">
        <v>0</v>
      </c>
      <c r="L106" s="37">
        <v>0</v>
      </c>
      <c r="M106" s="35">
        <v>0</v>
      </c>
      <c r="N106" s="35">
        <v>0</v>
      </c>
      <c r="O106" s="35">
        <v>0</v>
      </c>
      <c r="P106" s="35">
        <v>0</v>
      </c>
      <c r="Q106" s="35">
        <v>0</v>
      </c>
      <c r="U106" s="35">
        <v>0</v>
      </c>
      <c r="V106" s="35">
        <v>0</v>
      </c>
      <c r="W106" s="35">
        <v>0</v>
      </c>
      <c r="X106" s="35">
        <v>0</v>
      </c>
      <c r="Y106" s="35">
        <v>0</v>
      </c>
      <c r="Z106" s="35">
        <v>0</v>
      </c>
      <c r="AA106" s="35">
        <v>0</v>
      </c>
      <c r="AB106" s="35">
        <v>0</v>
      </c>
      <c r="AC106" s="35">
        <v>0</v>
      </c>
      <c r="AD106" s="35">
        <v>0</v>
      </c>
      <c r="AE106" s="35">
        <v>0</v>
      </c>
      <c r="AF106" s="35">
        <v>0</v>
      </c>
      <c r="AG106" s="35">
        <v>0</v>
      </c>
      <c r="AH106" s="35">
        <v>0</v>
      </c>
      <c r="AI106" s="35">
        <v>0</v>
      </c>
      <c r="AJ106" s="35">
        <v>0</v>
      </c>
      <c r="AK106" s="35">
        <v>0</v>
      </c>
      <c r="AL106" s="35">
        <v>0</v>
      </c>
      <c r="AM106" s="35">
        <v>0</v>
      </c>
    </row>
    <row r="107" spans="1:50" s="35" customFormat="1">
      <c r="A107" s="35" t="s">
        <v>147</v>
      </c>
      <c r="B107" s="34"/>
      <c r="C107" s="34"/>
      <c r="D107" s="34"/>
      <c r="E107" s="34"/>
      <c r="F107" s="34"/>
      <c r="G107" s="34"/>
      <c r="H107" s="34"/>
      <c r="I107" s="34"/>
      <c r="J107" s="37">
        <v>0</v>
      </c>
      <c r="K107" s="37">
        <v>0</v>
      </c>
      <c r="L107" s="37">
        <v>0</v>
      </c>
      <c r="M107" s="35">
        <v>0</v>
      </c>
      <c r="N107" s="35">
        <v>0</v>
      </c>
      <c r="O107" s="35">
        <v>0</v>
      </c>
      <c r="P107" s="35">
        <v>0</v>
      </c>
      <c r="Q107" s="35">
        <v>0</v>
      </c>
      <c r="U107" s="35">
        <v>0</v>
      </c>
      <c r="V107" s="35">
        <v>0</v>
      </c>
      <c r="W107" s="35">
        <v>0</v>
      </c>
      <c r="X107" s="35">
        <v>0</v>
      </c>
      <c r="Y107" s="35">
        <v>0</v>
      </c>
      <c r="Z107" s="35">
        <v>0</v>
      </c>
      <c r="AA107" s="35">
        <v>0</v>
      </c>
      <c r="AB107" s="35">
        <v>0</v>
      </c>
      <c r="AC107" s="35">
        <v>0</v>
      </c>
      <c r="AD107" s="35">
        <v>0</v>
      </c>
      <c r="AE107" s="35">
        <v>0</v>
      </c>
      <c r="AF107" s="35">
        <v>0</v>
      </c>
      <c r="AG107" s="35">
        <v>0</v>
      </c>
      <c r="AH107" s="35">
        <v>0</v>
      </c>
      <c r="AI107" s="35">
        <v>0</v>
      </c>
      <c r="AJ107" s="35">
        <v>0</v>
      </c>
      <c r="AK107" s="35">
        <v>0</v>
      </c>
      <c r="AL107" s="35">
        <v>0</v>
      </c>
      <c r="AM107" s="35">
        <v>0</v>
      </c>
    </row>
    <row r="108" spans="1:50" s="35" customFormat="1">
      <c r="A108" s="35" t="s">
        <v>271</v>
      </c>
      <c r="B108" s="34"/>
      <c r="C108" s="34"/>
      <c r="D108" s="34"/>
      <c r="E108" s="34"/>
      <c r="F108" s="34"/>
      <c r="G108" s="34"/>
      <c r="H108" s="34"/>
      <c r="I108" s="34"/>
      <c r="J108" s="37">
        <v>0</v>
      </c>
      <c r="K108" s="37">
        <v>0</v>
      </c>
      <c r="L108" s="37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U108" s="35">
        <v>0</v>
      </c>
      <c r="V108" s="35">
        <v>0</v>
      </c>
      <c r="W108" s="35">
        <v>0</v>
      </c>
      <c r="X108" s="35">
        <v>0</v>
      </c>
      <c r="Y108" s="35">
        <v>0</v>
      </c>
      <c r="Z108" s="35">
        <v>0</v>
      </c>
      <c r="AA108" s="35">
        <v>0</v>
      </c>
      <c r="AB108" s="35">
        <v>0</v>
      </c>
      <c r="AC108" s="35">
        <v>0</v>
      </c>
      <c r="AD108" s="35">
        <v>0</v>
      </c>
      <c r="AE108" s="35">
        <v>0</v>
      </c>
      <c r="AF108" s="35">
        <v>0</v>
      </c>
      <c r="AG108" s="35">
        <v>0</v>
      </c>
      <c r="AH108" s="35">
        <v>0</v>
      </c>
      <c r="AI108" s="35">
        <v>0</v>
      </c>
      <c r="AJ108" s="35">
        <v>0</v>
      </c>
      <c r="AK108" s="35">
        <v>0</v>
      </c>
      <c r="AL108" s="35">
        <v>0</v>
      </c>
      <c r="AM108" s="35">
        <v>0</v>
      </c>
    </row>
    <row r="109" spans="1:50">
      <c r="A109" s="35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1</v>
      </c>
      <c r="AL109">
        <f t="shared" si="12"/>
        <v>1</v>
      </c>
      <c r="AM109">
        <f t="shared" si="12"/>
        <v>0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3"/>
      <c r="AH115" s="153"/>
      <c r="AI115" s="153"/>
    </row>
    <row r="116" spans="33:35">
      <c r="AG116" s="153"/>
      <c r="AH116" s="153"/>
      <c r="AI116" s="153"/>
    </row>
  </sheetData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0">
        <f>Allocation_SG!A1</f>
        <v>45269</v>
      </c>
      <c r="B1" t="s">
        <v>351</v>
      </c>
    </row>
    <row r="2" spans="1:2">
      <c r="A2" s="25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285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6" t="s">
        <v>145</v>
      </c>
      <c r="B103" s="66">
        <v>0</v>
      </c>
      <c r="C103" s="66">
        <v>0</v>
      </c>
      <c r="D103" s="66">
        <v>0</v>
      </c>
      <c r="E103" s="66">
        <v>0</v>
      </c>
      <c r="F103" s="66">
        <v>0</v>
      </c>
      <c r="G103" s="66">
        <v>0</v>
      </c>
    </row>
    <row r="104" spans="1:13">
      <c r="A104" s="66" t="s">
        <v>146</v>
      </c>
      <c r="B104" s="66">
        <v>0</v>
      </c>
      <c r="C104" s="66">
        <v>0</v>
      </c>
      <c r="D104" s="66">
        <v>0</v>
      </c>
      <c r="E104" s="66">
        <v>0</v>
      </c>
      <c r="F104" s="66">
        <v>0</v>
      </c>
      <c r="G104" s="66">
        <v>0</v>
      </c>
    </row>
    <row r="105" spans="1:13">
      <c r="A105" s="66" t="s">
        <v>149</v>
      </c>
      <c r="B105" s="66">
        <v>0</v>
      </c>
      <c r="C105" s="66">
        <v>0</v>
      </c>
      <c r="D105" s="66">
        <v>0</v>
      </c>
      <c r="E105" s="66">
        <v>0</v>
      </c>
      <c r="F105" s="66">
        <v>0</v>
      </c>
      <c r="G105" s="66">
        <v>0</v>
      </c>
    </row>
    <row r="106" spans="1:13">
      <c r="A106" s="66" t="s">
        <v>148</v>
      </c>
      <c r="B106" s="66">
        <v>0</v>
      </c>
      <c r="C106" s="66">
        <v>0</v>
      </c>
      <c r="D106" s="66">
        <v>0</v>
      </c>
      <c r="E106" s="66">
        <v>0</v>
      </c>
      <c r="F106" s="66">
        <v>0</v>
      </c>
      <c r="G106" s="66">
        <v>0</v>
      </c>
    </row>
    <row r="107" spans="1:13">
      <c r="A107" s="66" t="s">
        <v>147</v>
      </c>
      <c r="B107" s="66">
        <v>0</v>
      </c>
      <c r="C107" s="66">
        <v>0</v>
      </c>
      <c r="D107" s="66">
        <v>0</v>
      </c>
      <c r="E107" s="66">
        <v>0</v>
      </c>
      <c r="F107" s="66">
        <v>0</v>
      </c>
      <c r="G107" s="66">
        <v>0</v>
      </c>
    </row>
    <row r="108" spans="1:13">
      <c r="A108" s="66" t="s">
        <v>271</v>
      </c>
      <c r="B108" s="66">
        <v>1</v>
      </c>
      <c r="C108" s="66">
        <v>0</v>
      </c>
      <c r="D108" s="66">
        <v>0</v>
      </c>
      <c r="E108" s="66">
        <v>0</v>
      </c>
      <c r="F108" s="66">
        <v>0</v>
      </c>
      <c r="G108" s="66">
        <v>0</v>
      </c>
    </row>
    <row r="109" spans="1:13">
      <c r="A109" s="38" t="s">
        <v>142</v>
      </c>
      <c r="B109" s="38">
        <f>SUM(B103:B108)</f>
        <v>1</v>
      </c>
      <c r="C109" s="38">
        <f t="shared" ref="C109" si="2">SUM(C103:C108)</f>
        <v>0</v>
      </c>
      <c r="D109" s="38">
        <f t="shared" ref="D109" si="3">SUM(D103:D108)</f>
        <v>0</v>
      </c>
      <c r="E109" s="38">
        <f t="shared" ref="E109" si="4">SUM(E103:E108)</f>
        <v>0</v>
      </c>
      <c r="F109" s="38">
        <f t="shared" ref="F109" si="5">SUM(F103:F108)</f>
        <v>0</v>
      </c>
      <c r="G109" s="38">
        <f t="shared" ref="G109" si="6">SUM(G103:G108)</f>
        <v>0</v>
      </c>
    </row>
    <row r="111" spans="1:13">
      <c r="B111" s="66">
        <v>0</v>
      </c>
      <c r="C111" s="66">
        <v>1</v>
      </c>
      <c r="D111" s="66">
        <v>2</v>
      </c>
      <c r="E111" s="66">
        <v>3</v>
      </c>
      <c r="F111" s="66">
        <v>4</v>
      </c>
      <c r="G111" s="66">
        <v>5</v>
      </c>
      <c r="H111" s="66">
        <v>6</v>
      </c>
      <c r="I111" s="66">
        <v>7</v>
      </c>
      <c r="J111" s="66">
        <v>8</v>
      </c>
      <c r="K111" s="66">
        <v>9</v>
      </c>
      <c r="L111" s="66">
        <v>10</v>
      </c>
      <c r="M111" s="66"/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7" activePane="bottomRight" state="frozen"/>
      <selection sqref="A1:XFD1048576"/>
      <selection pane="topRight" sqref="A1:XFD1048576"/>
      <selection pane="bottomLeft" sqref="A1:XFD1048576"/>
      <selection pane="bottomRight" activeCell="DN1" sqref="DN1:DN1048576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5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270.00400106695116</v>
      </c>
      <c r="L3">
        <v>0.99876564979721383</v>
      </c>
      <c r="M3">
        <v>63.767526006331977</v>
      </c>
      <c r="N3">
        <v>51.883862515413071</v>
      </c>
      <c r="O3">
        <v>73.286030293152763</v>
      </c>
      <c r="P3">
        <v>24.383726812816189</v>
      </c>
      <c r="Q3">
        <v>0</v>
      </c>
      <c r="R3">
        <v>8.5721162590837281</v>
      </c>
      <c r="S3">
        <v>0</v>
      </c>
      <c r="T3">
        <v>0</v>
      </c>
      <c r="U3">
        <v>62.112816901408458</v>
      </c>
      <c r="V3">
        <v>3.1233872222222221</v>
      </c>
      <c r="W3">
        <v>15.278687700534759</v>
      </c>
      <c r="X3">
        <v>64.795116817359869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7.2375940000000005</v>
      </c>
      <c r="AF3">
        <v>6.1515000000000004</v>
      </c>
      <c r="AG3">
        <v>0</v>
      </c>
      <c r="AH3">
        <v>0</v>
      </c>
      <c r="AI3">
        <v>0</v>
      </c>
      <c r="AJ3">
        <v>0</v>
      </c>
      <c r="AK3">
        <v>23.856719999999999</v>
      </c>
      <c r="AL3">
        <v>1.0402800000000001</v>
      </c>
      <c r="AM3">
        <v>0</v>
      </c>
      <c r="AN3">
        <v>0</v>
      </c>
      <c r="AO3">
        <v>0</v>
      </c>
      <c r="AP3">
        <v>1.6879021163503867</v>
      </c>
      <c r="AQ3">
        <v>10.786490000000001</v>
      </c>
      <c r="AR3">
        <v>17.456399999999995</v>
      </c>
      <c r="AS3">
        <v>10.870720000000002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717.29364336142191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270.00400106695116</v>
      </c>
      <c r="L4">
        <v>0.99876564979721383</v>
      </c>
      <c r="M4">
        <v>63.767526006331977</v>
      </c>
      <c r="N4">
        <v>51.883862515413071</v>
      </c>
      <c r="O4">
        <v>73.286030293152763</v>
      </c>
      <c r="P4">
        <v>24.383726812816189</v>
      </c>
      <c r="Q4">
        <v>0</v>
      </c>
      <c r="R4">
        <v>6.0000000000000009</v>
      </c>
      <c r="S4">
        <v>0</v>
      </c>
      <c r="T4">
        <v>0</v>
      </c>
      <c r="U4">
        <v>62.112816901408458</v>
      </c>
      <c r="V4">
        <v>3.0025974025974023</v>
      </c>
      <c r="W4">
        <v>15.278687700534759</v>
      </c>
      <c r="X4">
        <v>64.795188701668692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7.2375940000000005</v>
      </c>
      <c r="AF4">
        <v>6.1515000000000004</v>
      </c>
      <c r="AG4">
        <v>0</v>
      </c>
      <c r="AH4">
        <v>0</v>
      </c>
      <c r="AI4">
        <v>0</v>
      </c>
      <c r="AJ4">
        <v>0</v>
      </c>
      <c r="AK4">
        <v>23.856719999999999</v>
      </c>
      <c r="AL4">
        <v>1.0402800000000001</v>
      </c>
      <c r="AM4">
        <v>0</v>
      </c>
      <c r="AN4">
        <v>0</v>
      </c>
      <c r="AO4">
        <v>0</v>
      </c>
      <c r="AP4">
        <v>1.6879021163503867</v>
      </c>
      <c r="AQ4">
        <v>10.786490000000001</v>
      </c>
      <c r="AR4">
        <v>17.456399999999995</v>
      </c>
      <c r="AS4">
        <v>10.870720000000002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714.60080916702225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270.00400106695116</v>
      </c>
      <c r="L5">
        <v>0.99876564979721383</v>
      </c>
      <c r="M5">
        <v>63.767526006331977</v>
      </c>
      <c r="N5">
        <v>51.883862515413071</v>
      </c>
      <c r="O5">
        <v>73.286030293152763</v>
      </c>
      <c r="P5">
        <v>24.383726812816189</v>
      </c>
      <c r="Q5">
        <v>0</v>
      </c>
      <c r="R5">
        <v>6.0000000000000009</v>
      </c>
      <c r="S5">
        <v>0</v>
      </c>
      <c r="T5">
        <v>0</v>
      </c>
      <c r="U5">
        <v>62.112816901408458</v>
      </c>
      <c r="V5">
        <v>3.0025974025974023</v>
      </c>
      <c r="W5">
        <v>15.278687700534759</v>
      </c>
      <c r="X5">
        <v>64.795188701668692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6.1515000000000004</v>
      </c>
      <c r="AG5">
        <v>0</v>
      </c>
      <c r="AH5">
        <v>0</v>
      </c>
      <c r="AI5">
        <v>0</v>
      </c>
      <c r="AJ5">
        <v>0</v>
      </c>
      <c r="AK5">
        <v>23.856719999999999</v>
      </c>
      <c r="AL5">
        <v>9.5358999999999998</v>
      </c>
      <c r="AM5">
        <v>0</v>
      </c>
      <c r="AN5">
        <v>0</v>
      </c>
      <c r="AO5">
        <v>0</v>
      </c>
      <c r="AP5">
        <v>1.6879021163503867</v>
      </c>
      <c r="AQ5">
        <v>0</v>
      </c>
      <c r="AR5">
        <v>2.1820499999999994</v>
      </c>
      <c r="AS5">
        <v>10.870720000000002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689.79799516702224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270.00400106695116</v>
      </c>
      <c r="L6">
        <v>0.99876564979721383</v>
      </c>
      <c r="M6">
        <v>63.767526006331977</v>
      </c>
      <c r="N6">
        <v>51.883862515413071</v>
      </c>
      <c r="O6">
        <v>73.286030293152763</v>
      </c>
      <c r="P6">
        <v>24.383726812816189</v>
      </c>
      <c r="Q6">
        <v>0</v>
      </c>
      <c r="R6">
        <v>6.0000000000000009</v>
      </c>
      <c r="S6">
        <v>0</v>
      </c>
      <c r="T6">
        <v>0</v>
      </c>
      <c r="U6">
        <v>62.112816901408458</v>
      </c>
      <c r="V6">
        <v>3.0025974025974023</v>
      </c>
      <c r="W6">
        <v>15.278687700534759</v>
      </c>
      <c r="X6">
        <v>64.795188701668692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6.1515000000000004</v>
      </c>
      <c r="AG6">
        <v>0</v>
      </c>
      <c r="AH6">
        <v>0</v>
      </c>
      <c r="AI6">
        <v>0</v>
      </c>
      <c r="AJ6">
        <v>0</v>
      </c>
      <c r="AK6">
        <v>23.856719999999999</v>
      </c>
      <c r="AL6">
        <v>52.880899999999997</v>
      </c>
      <c r="AM6">
        <v>0</v>
      </c>
      <c r="AN6">
        <v>0</v>
      </c>
      <c r="AO6">
        <v>0</v>
      </c>
      <c r="AP6">
        <v>1.6879021163503867</v>
      </c>
      <c r="AQ6">
        <v>0</v>
      </c>
      <c r="AR6">
        <v>2.1820499999999994</v>
      </c>
      <c r="AS6">
        <v>10.870720000000002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733.14299516702226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270.00400106695116</v>
      </c>
      <c r="L7">
        <v>0.99876564979721383</v>
      </c>
      <c r="M7">
        <v>63.767526006331977</v>
      </c>
      <c r="N7">
        <v>51.883862515413071</v>
      </c>
      <c r="O7">
        <v>73.286030293152763</v>
      </c>
      <c r="P7">
        <v>24.383726812816189</v>
      </c>
      <c r="Q7">
        <v>0</v>
      </c>
      <c r="R7">
        <v>6.0000000000000009</v>
      </c>
      <c r="S7">
        <v>0</v>
      </c>
      <c r="T7">
        <v>0</v>
      </c>
      <c r="U7">
        <v>62.112816901408458</v>
      </c>
      <c r="V7">
        <v>3.0025974025974023</v>
      </c>
      <c r="W7">
        <v>15.278687700534759</v>
      </c>
      <c r="X7">
        <v>64.795188701668692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6.1515000000000004</v>
      </c>
      <c r="AG7">
        <v>0</v>
      </c>
      <c r="AH7">
        <v>0</v>
      </c>
      <c r="AI7">
        <v>0</v>
      </c>
      <c r="AJ7">
        <v>0</v>
      </c>
      <c r="AK7">
        <v>23.856719999999999</v>
      </c>
      <c r="AL7">
        <v>52.880899999999997</v>
      </c>
      <c r="AM7">
        <v>0</v>
      </c>
      <c r="AN7">
        <v>0</v>
      </c>
      <c r="AO7">
        <v>0</v>
      </c>
      <c r="AP7">
        <v>1.6879021163503867</v>
      </c>
      <c r="AQ7">
        <v>0</v>
      </c>
      <c r="AR7">
        <v>2.1820499999999994</v>
      </c>
      <c r="AS7">
        <v>10.870720000000002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733.14299516702226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270.00400106695116</v>
      </c>
      <c r="L8">
        <v>0.99876564979721383</v>
      </c>
      <c r="M8">
        <v>63.767526006331977</v>
      </c>
      <c r="N8">
        <v>51.883862515413071</v>
      </c>
      <c r="O8">
        <v>73.286030293152763</v>
      </c>
      <c r="P8">
        <v>24.383726812816189</v>
      </c>
      <c r="Q8">
        <v>0</v>
      </c>
      <c r="R8">
        <v>6.0000000000000009</v>
      </c>
      <c r="S8">
        <v>0</v>
      </c>
      <c r="T8">
        <v>0</v>
      </c>
      <c r="U8">
        <v>62.112816901408458</v>
      </c>
      <c r="V8">
        <v>3.0025974025974023</v>
      </c>
      <c r="W8">
        <v>15.278687700534759</v>
      </c>
      <c r="X8">
        <v>64.795188701668692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6.1515000000000004</v>
      </c>
      <c r="AG8">
        <v>0</v>
      </c>
      <c r="AH8">
        <v>0</v>
      </c>
      <c r="AI8">
        <v>0</v>
      </c>
      <c r="AJ8">
        <v>0</v>
      </c>
      <c r="AK8">
        <v>23.856719999999999</v>
      </c>
      <c r="AL8">
        <v>52.880899999999997</v>
      </c>
      <c r="AM8">
        <v>0</v>
      </c>
      <c r="AN8">
        <v>0</v>
      </c>
      <c r="AO8">
        <v>0</v>
      </c>
      <c r="AP8">
        <v>1.6879021163503867</v>
      </c>
      <c r="AQ8">
        <v>0</v>
      </c>
      <c r="AR8">
        <v>2.1820499999999994</v>
      </c>
      <c r="AS8">
        <v>10.870720000000002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733.14299516702226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270.00400106695116</v>
      </c>
      <c r="L9">
        <v>0.99876564979721383</v>
      </c>
      <c r="M9">
        <v>63.767526006331977</v>
      </c>
      <c r="N9">
        <v>51.883862515413071</v>
      </c>
      <c r="O9">
        <v>73.286030293152763</v>
      </c>
      <c r="P9">
        <v>24.383726812816189</v>
      </c>
      <c r="Q9">
        <v>0</v>
      </c>
      <c r="R9">
        <v>6.0000000000000009</v>
      </c>
      <c r="S9">
        <v>0</v>
      </c>
      <c r="T9">
        <v>0</v>
      </c>
      <c r="U9">
        <v>62.112816901408458</v>
      </c>
      <c r="V9">
        <v>3.0025974025974023</v>
      </c>
      <c r="W9">
        <v>15.278687700534759</v>
      </c>
      <c r="X9">
        <v>64.795188701668692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6.1515000000000004</v>
      </c>
      <c r="AG9">
        <v>0</v>
      </c>
      <c r="AH9">
        <v>0</v>
      </c>
      <c r="AI9">
        <v>0</v>
      </c>
      <c r="AJ9">
        <v>0</v>
      </c>
      <c r="AK9">
        <v>23.856719999999999</v>
      </c>
      <c r="AL9">
        <v>52.880899999999997</v>
      </c>
      <c r="AM9">
        <v>0</v>
      </c>
      <c r="AN9">
        <v>0</v>
      </c>
      <c r="AO9">
        <v>0</v>
      </c>
      <c r="AP9">
        <v>1.6879021163503867</v>
      </c>
      <c r="AQ9">
        <v>0</v>
      </c>
      <c r="AR9">
        <v>2.1820499999999994</v>
      </c>
      <c r="AS9">
        <v>2.3632000000000004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724.63547516702226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270.00400106695116</v>
      </c>
      <c r="L10">
        <v>0.99876564979721383</v>
      </c>
      <c r="M10">
        <v>63.767526006331977</v>
      </c>
      <c r="N10">
        <v>51.883862515413071</v>
      </c>
      <c r="O10">
        <v>73.286030293152763</v>
      </c>
      <c r="P10">
        <v>24.383726812816189</v>
      </c>
      <c r="Q10">
        <v>0</v>
      </c>
      <c r="R10">
        <v>6.0000000000000009</v>
      </c>
      <c r="S10">
        <v>0</v>
      </c>
      <c r="T10">
        <v>0</v>
      </c>
      <c r="U10">
        <v>62.112816901408458</v>
      </c>
      <c r="V10">
        <v>3.0025974025974023</v>
      </c>
      <c r="W10">
        <v>15.278687700534759</v>
      </c>
      <c r="X10">
        <v>64.795116817359869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6.1515000000000004</v>
      </c>
      <c r="AG10">
        <v>0</v>
      </c>
      <c r="AH10">
        <v>0</v>
      </c>
      <c r="AI10">
        <v>0</v>
      </c>
      <c r="AJ10">
        <v>0</v>
      </c>
      <c r="AK10">
        <v>23.856719999999999</v>
      </c>
      <c r="AL10">
        <v>1.7337999999999998</v>
      </c>
      <c r="AM10">
        <v>0</v>
      </c>
      <c r="AN10">
        <v>0</v>
      </c>
      <c r="AO10">
        <v>0</v>
      </c>
      <c r="AP10">
        <v>1.6879021163503867</v>
      </c>
      <c r="AQ10">
        <v>0</v>
      </c>
      <c r="AR10">
        <v>2.1820499999999994</v>
      </c>
      <c r="AS10">
        <v>2.3632000000000004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673.48830328271333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270.00400106695116</v>
      </c>
      <c r="L11">
        <v>0.99876564979721383</v>
      </c>
      <c r="M11">
        <v>63.767526006331977</v>
      </c>
      <c r="N11">
        <v>51.883862515413071</v>
      </c>
      <c r="O11">
        <v>73.286030293152763</v>
      </c>
      <c r="P11">
        <v>24.383726812816189</v>
      </c>
      <c r="Q11">
        <v>0</v>
      </c>
      <c r="R11">
        <v>6.0000000000000009</v>
      </c>
      <c r="S11">
        <v>0</v>
      </c>
      <c r="T11">
        <v>0</v>
      </c>
      <c r="U11">
        <v>62.112816901408458</v>
      </c>
      <c r="V11">
        <v>3.0025974025974023</v>
      </c>
      <c r="W11">
        <v>5</v>
      </c>
      <c r="X11">
        <v>15.001300390117036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6.1515000000000004</v>
      </c>
      <c r="AG11">
        <v>0</v>
      </c>
      <c r="AH11">
        <v>0</v>
      </c>
      <c r="AI11">
        <v>0</v>
      </c>
      <c r="AJ11">
        <v>0</v>
      </c>
      <c r="AK11">
        <v>23.856719999999999</v>
      </c>
      <c r="AL11">
        <v>1.7337999999999998</v>
      </c>
      <c r="AM11">
        <v>0</v>
      </c>
      <c r="AN11">
        <v>0</v>
      </c>
      <c r="AO11">
        <v>0</v>
      </c>
      <c r="AP11">
        <v>1.6879021163503867</v>
      </c>
      <c r="AQ11">
        <v>0</v>
      </c>
      <c r="AR11">
        <v>2.1820499999999994</v>
      </c>
      <c r="AS11">
        <v>2.3632000000000004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613.41579915493583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270.00400106695116</v>
      </c>
      <c r="L12">
        <v>0.99876564979721383</v>
      </c>
      <c r="M12">
        <v>63.767526006331977</v>
      </c>
      <c r="N12">
        <v>51.883862515413071</v>
      </c>
      <c r="O12">
        <v>73.286030293152763</v>
      </c>
      <c r="P12">
        <v>24.383726812816189</v>
      </c>
      <c r="Q12">
        <v>0</v>
      </c>
      <c r="R12">
        <v>6.0000000000000009</v>
      </c>
      <c r="S12">
        <v>0</v>
      </c>
      <c r="T12">
        <v>0</v>
      </c>
      <c r="U12">
        <v>62.112816901408458</v>
      </c>
      <c r="V12">
        <v>3.0025974025974023</v>
      </c>
      <c r="W12">
        <v>5</v>
      </c>
      <c r="X12">
        <v>15.001300390117036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6.1515000000000004</v>
      </c>
      <c r="AG12">
        <v>0</v>
      </c>
      <c r="AH12">
        <v>0</v>
      </c>
      <c r="AI12">
        <v>0</v>
      </c>
      <c r="AJ12">
        <v>0</v>
      </c>
      <c r="AK12">
        <v>23.856719999999999</v>
      </c>
      <c r="AL12">
        <v>1.7337999999999998</v>
      </c>
      <c r="AM12">
        <v>0</v>
      </c>
      <c r="AN12">
        <v>0</v>
      </c>
      <c r="AO12">
        <v>0</v>
      </c>
      <c r="AP12">
        <v>1.6879021163503867</v>
      </c>
      <c r="AQ12">
        <v>0</v>
      </c>
      <c r="AR12">
        <v>2.1820499999999994</v>
      </c>
      <c r="AS12">
        <v>2.3632000000000004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613.41579915493583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270.00400106695116</v>
      </c>
      <c r="L13">
        <v>0.99876564979721383</v>
      </c>
      <c r="M13">
        <v>63.767526006331977</v>
      </c>
      <c r="N13">
        <v>51.883862515413071</v>
      </c>
      <c r="O13">
        <v>73.286030293152763</v>
      </c>
      <c r="P13">
        <v>24.383726812816189</v>
      </c>
      <c r="Q13">
        <v>0</v>
      </c>
      <c r="R13">
        <v>6.0000000000000009</v>
      </c>
      <c r="S13">
        <v>0</v>
      </c>
      <c r="T13">
        <v>0</v>
      </c>
      <c r="U13">
        <v>62.112816901408458</v>
      </c>
      <c r="V13">
        <v>3.0025974025974023</v>
      </c>
      <c r="W13">
        <v>5</v>
      </c>
      <c r="X13">
        <v>15.001300390117036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6.1515000000000004</v>
      </c>
      <c r="AG13">
        <v>0</v>
      </c>
      <c r="AH13">
        <v>0</v>
      </c>
      <c r="AI13">
        <v>0</v>
      </c>
      <c r="AJ13">
        <v>0</v>
      </c>
      <c r="AK13">
        <v>23.856719999999999</v>
      </c>
      <c r="AL13">
        <v>1.7337999999999998</v>
      </c>
      <c r="AM13">
        <v>0</v>
      </c>
      <c r="AN13">
        <v>0</v>
      </c>
      <c r="AO13">
        <v>0</v>
      </c>
      <c r="AP13">
        <v>1.462848500837002</v>
      </c>
      <c r="AQ13">
        <v>0</v>
      </c>
      <c r="AR13">
        <v>2.1820499999999994</v>
      </c>
      <c r="AS13">
        <v>2.3632000000000004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613.19074553942244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270.00400106695116</v>
      </c>
      <c r="L14">
        <v>0.99876564979721383</v>
      </c>
      <c r="M14">
        <v>63.767526006331977</v>
      </c>
      <c r="N14">
        <v>51.883862515413071</v>
      </c>
      <c r="O14">
        <v>73.286030293152763</v>
      </c>
      <c r="P14">
        <v>24.383726812816189</v>
      </c>
      <c r="Q14">
        <v>0</v>
      </c>
      <c r="R14">
        <v>6.0000000000000009</v>
      </c>
      <c r="S14">
        <v>0</v>
      </c>
      <c r="T14">
        <v>0</v>
      </c>
      <c r="U14">
        <v>62.112816901408458</v>
      </c>
      <c r="V14">
        <v>3.0025974025974023</v>
      </c>
      <c r="W14">
        <v>5</v>
      </c>
      <c r="X14">
        <v>15.001300390117036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6.1515000000000004</v>
      </c>
      <c r="AG14">
        <v>0</v>
      </c>
      <c r="AH14">
        <v>0</v>
      </c>
      <c r="AI14">
        <v>0</v>
      </c>
      <c r="AJ14">
        <v>0</v>
      </c>
      <c r="AK14">
        <v>23.856719999999999</v>
      </c>
      <c r="AL14">
        <v>1.7337999999999998</v>
      </c>
      <c r="AM14">
        <v>0</v>
      </c>
      <c r="AN14">
        <v>0</v>
      </c>
      <c r="AO14">
        <v>0</v>
      </c>
      <c r="AP14">
        <v>1.462848500837002</v>
      </c>
      <c r="AQ14">
        <v>0</v>
      </c>
      <c r="AR14">
        <v>2.1820499999999994</v>
      </c>
      <c r="AS14">
        <v>2.3632000000000004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613.19074553942244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270.00400106695116</v>
      </c>
      <c r="L15">
        <v>0.99876564979721383</v>
      </c>
      <c r="M15">
        <v>63.767526006331977</v>
      </c>
      <c r="N15">
        <v>51.883862515413071</v>
      </c>
      <c r="O15">
        <v>73.286030293152763</v>
      </c>
      <c r="P15">
        <v>24.383726812816189</v>
      </c>
      <c r="Q15">
        <v>0</v>
      </c>
      <c r="R15">
        <v>6.0000000000000009</v>
      </c>
      <c r="S15">
        <v>0</v>
      </c>
      <c r="T15">
        <v>0</v>
      </c>
      <c r="U15">
        <v>62.112816901408458</v>
      </c>
      <c r="V15">
        <v>3.0025974025974023</v>
      </c>
      <c r="W15">
        <v>5</v>
      </c>
      <c r="X15">
        <v>15.001300390117036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6.1515000000000004</v>
      </c>
      <c r="AG15">
        <v>0</v>
      </c>
      <c r="AH15">
        <v>0</v>
      </c>
      <c r="AI15">
        <v>0</v>
      </c>
      <c r="AJ15">
        <v>0</v>
      </c>
      <c r="AK15">
        <v>23.856719999999999</v>
      </c>
      <c r="AL15">
        <v>1.7337999999999998</v>
      </c>
      <c r="AM15">
        <v>0</v>
      </c>
      <c r="AN15">
        <v>0</v>
      </c>
      <c r="AO15">
        <v>0</v>
      </c>
      <c r="AP15">
        <v>1.6879021163503867</v>
      </c>
      <c r="AQ15">
        <v>0</v>
      </c>
      <c r="AR15">
        <v>2.1820499999999994</v>
      </c>
      <c r="AS15">
        <v>2.3632000000000004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613.41579915493583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270.00400106695116</v>
      </c>
      <c r="L16">
        <v>0.99876564979721383</v>
      </c>
      <c r="M16">
        <v>63.767526006331977</v>
      </c>
      <c r="N16">
        <v>51.883862515413071</v>
      </c>
      <c r="O16">
        <v>73.286030293152763</v>
      </c>
      <c r="P16">
        <v>24.383726812816189</v>
      </c>
      <c r="Q16">
        <v>0</v>
      </c>
      <c r="R16">
        <v>6.0000000000000009</v>
      </c>
      <c r="S16">
        <v>0</v>
      </c>
      <c r="T16">
        <v>0</v>
      </c>
      <c r="U16">
        <v>62.112816901408458</v>
      </c>
      <c r="V16">
        <v>3.0025974025974023</v>
      </c>
      <c r="W16">
        <v>5</v>
      </c>
      <c r="X16">
        <v>15.001300390117036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6.1515000000000004</v>
      </c>
      <c r="AG16">
        <v>0</v>
      </c>
      <c r="AH16">
        <v>0</v>
      </c>
      <c r="AI16">
        <v>0</v>
      </c>
      <c r="AJ16">
        <v>0</v>
      </c>
      <c r="AK16">
        <v>23.856719999999999</v>
      </c>
      <c r="AL16">
        <v>1.7337999999999998</v>
      </c>
      <c r="AM16">
        <v>0</v>
      </c>
      <c r="AN16">
        <v>0</v>
      </c>
      <c r="AO16">
        <v>0</v>
      </c>
      <c r="AP16">
        <v>1.6879021163503867</v>
      </c>
      <c r="AQ16">
        <v>0</v>
      </c>
      <c r="AR16">
        <v>2.1820499999999994</v>
      </c>
      <c r="AS16">
        <v>2.3632000000000004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613.41579915493583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270.00400106695116</v>
      </c>
      <c r="L17">
        <v>0.99876564979721383</v>
      </c>
      <c r="M17">
        <v>63.767526006331977</v>
      </c>
      <c r="N17">
        <v>51.883862515413071</v>
      </c>
      <c r="O17">
        <v>73.286030293152763</v>
      </c>
      <c r="P17">
        <v>24.383726812816189</v>
      </c>
      <c r="Q17">
        <v>0</v>
      </c>
      <c r="R17">
        <v>6.0000000000000009</v>
      </c>
      <c r="S17">
        <v>0</v>
      </c>
      <c r="T17">
        <v>0</v>
      </c>
      <c r="U17">
        <v>62.112816901408458</v>
      </c>
      <c r="V17">
        <v>3.0025974025974023</v>
      </c>
      <c r="W17">
        <v>5</v>
      </c>
      <c r="X17">
        <v>15.001300390117036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6.1515000000000004</v>
      </c>
      <c r="AG17">
        <v>0</v>
      </c>
      <c r="AH17">
        <v>0</v>
      </c>
      <c r="AI17">
        <v>0</v>
      </c>
      <c r="AJ17">
        <v>0</v>
      </c>
      <c r="AK17">
        <v>23.856719999999999</v>
      </c>
      <c r="AL17">
        <v>1.7337999999999998</v>
      </c>
      <c r="AM17">
        <v>0</v>
      </c>
      <c r="AN17">
        <v>0</v>
      </c>
      <c r="AO17">
        <v>0</v>
      </c>
      <c r="AP17">
        <v>1.6879021163503867</v>
      </c>
      <c r="AQ17">
        <v>0</v>
      </c>
      <c r="AR17">
        <v>2.1820499999999994</v>
      </c>
      <c r="AS17">
        <v>2.3632000000000004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613.41579915493583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270.00400106695116</v>
      </c>
      <c r="L18">
        <v>0.99876564979721383</v>
      </c>
      <c r="M18">
        <v>63.767526006331977</v>
      </c>
      <c r="N18">
        <v>51.883862515413071</v>
      </c>
      <c r="O18">
        <v>73.286030293152763</v>
      </c>
      <c r="P18">
        <v>24.383726812816189</v>
      </c>
      <c r="Q18">
        <v>0</v>
      </c>
      <c r="R18">
        <v>6.0000000000000009</v>
      </c>
      <c r="S18">
        <v>0</v>
      </c>
      <c r="T18">
        <v>0</v>
      </c>
      <c r="U18">
        <v>62.112816901408458</v>
      </c>
      <c r="V18">
        <v>3.0025974025974023</v>
      </c>
      <c r="W18">
        <v>5</v>
      </c>
      <c r="X18">
        <v>15.001300390117036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6.1515000000000004</v>
      </c>
      <c r="AG18">
        <v>0</v>
      </c>
      <c r="AH18">
        <v>0</v>
      </c>
      <c r="AI18">
        <v>0</v>
      </c>
      <c r="AJ18">
        <v>0</v>
      </c>
      <c r="AK18">
        <v>23.856719999999999</v>
      </c>
      <c r="AL18">
        <v>1.7337999999999998</v>
      </c>
      <c r="AM18">
        <v>0</v>
      </c>
      <c r="AN18">
        <v>0</v>
      </c>
      <c r="AO18">
        <v>0</v>
      </c>
      <c r="AP18">
        <v>1.6879021163503867</v>
      </c>
      <c r="AQ18">
        <v>0</v>
      </c>
      <c r="AR18">
        <v>2.1820499999999994</v>
      </c>
      <c r="AS18">
        <v>2.3632000000000004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613.41579915493583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270.00400106695116</v>
      </c>
      <c r="L19">
        <v>0.99876564979721383</v>
      </c>
      <c r="M19">
        <v>63.767526006331977</v>
      </c>
      <c r="N19">
        <v>51.883862515413071</v>
      </c>
      <c r="O19">
        <v>73.286030293152763</v>
      </c>
      <c r="P19">
        <v>24.383726812816189</v>
      </c>
      <c r="Q19">
        <v>0</v>
      </c>
      <c r="R19">
        <v>6.0000000000000009</v>
      </c>
      <c r="S19">
        <v>0</v>
      </c>
      <c r="T19">
        <v>0</v>
      </c>
      <c r="U19">
        <v>62.112816901408458</v>
      </c>
      <c r="V19">
        <v>3.0025974025974023</v>
      </c>
      <c r="W19">
        <v>15.278687700534759</v>
      </c>
      <c r="X19">
        <v>64.795116817359869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6.1515000000000004</v>
      </c>
      <c r="AG19">
        <v>0</v>
      </c>
      <c r="AH19">
        <v>0</v>
      </c>
      <c r="AI19">
        <v>0</v>
      </c>
      <c r="AJ19">
        <v>0</v>
      </c>
      <c r="AK19">
        <v>23.856719999999999</v>
      </c>
      <c r="AL19">
        <v>1.7337999999999998</v>
      </c>
      <c r="AM19">
        <v>0</v>
      </c>
      <c r="AN19">
        <v>0</v>
      </c>
      <c r="AO19">
        <v>0</v>
      </c>
      <c r="AP19">
        <v>1.6879021163503867</v>
      </c>
      <c r="AQ19">
        <v>10.175110000000002</v>
      </c>
      <c r="AR19">
        <v>2.1820499999999994</v>
      </c>
      <c r="AS19">
        <v>2.3632000000000004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683.66341328271335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270.00400106695116</v>
      </c>
      <c r="L20">
        <v>0.99876564979721383</v>
      </c>
      <c r="M20">
        <v>63.767526006331977</v>
      </c>
      <c r="N20">
        <v>51.883862515413071</v>
      </c>
      <c r="O20">
        <v>73.286030293152763</v>
      </c>
      <c r="P20">
        <v>24.383726812816189</v>
      </c>
      <c r="Q20">
        <v>0</v>
      </c>
      <c r="R20">
        <v>6.0000000000000009</v>
      </c>
      <c r="S20">
        <v>0</v>
      </c>
      <c r="T20">
        <v>0</v>
      </c>
      <c r="U20">
        <v>62.112816901408458</v>
      </c>
      <c r="V20">
        <v>3.0025974025974023</v>
      </c>
      <c r="W20">
        <v>15.278687700534759</v>
      </c>
      <c r="X20">
        <v>64.795116817359869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6.1515000000000004</v>
      </c>
      <c r="AG20">
        <v>0</v>
      </c>
      <c r="AH20">
        <v>0</v>
      </c>
      <c r="AI20">
        <v>0</v>
      </c>
      <c r="AJ20">
        <v>0</v>
      </c>
      <c r="AK20">
        <v>23.856719999999999</v>
      </c>
      <c r="AL20">
        <v>1.7337999999999998</v>
      </c>
      <c r="AM20">
        <v>0</v>
      </c>
      <c r="AN20">
        <v>0</v>
      </c>
      <c r="AO20">
        <v>0</v>
      </c>
      <c r="AP20">
        <v>1.6879021163503867</v>
      </c>
      <c r="AQ20">
        <v>21.572980000000005</v>
      </c>
      <c r="AR20">
        <v>2.1820499999999994</v>
      </c>
      <c r="AS20">
        <v>2.3632000000000004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695.06128328271336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270.00400106695116</v>
      </c>
      <c r="L21">
        <v>0.99876564979721383</v>
      </c>
      <c r="M21">
        <v>63.767526006331977</v>
      </c>
      <c r="N21">
        <v>51.883862515413071</v>
      </c>
      <c r="O21">
        <v>73.286030293152763</v>
      </c>
      <c r="P21">
        <v>24.383726812816189</v>
      </c>
      <c r="Q21">
        <v>0</v>
      </c>
      <c r="R21">
        <v>6.0000000000000009</v>
      </c>
      <c r="S21">
        <v>0</v>
      </c>
      <c r="T21">
        <v>0</v>
      </c>
      <c r="U21">
        <v>62.112816901408458</v>
      </c>
      <c r="V21">
        <v>3.0025974025974023</v>
      </c>
      <c r="W21">
        <v>15.278687700534759</v>
      </c>
      <c r="X21">
        <v>64.795116817359869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7.2375940000000005</v>
      </c>
      <c r="AF21">
        <v>6.1515000000000004</v>
      </c>
      <c r="AG21">
        <v>0</v>
      </c>
      <c r="AH21">
        <v>0</v>
      </c>
      <c r="AI21">
        <v>0</v>
      </c>
      <c r="AJ21">
        <v>0</v>
      </c>
      <c r="AK21">
        <v>23.856719999999999</v>
      </c>
      <c r="AL21">
        <v>1.7337999999999998</v>
      </c>
      <c r="AM21">
        <v>0</v>
      </c>
      <c r="AN21">
        <v>0</v>
      </c>
      <c r="AO21">
        <v>0</v>
      </c>
      <c r="AP21">
        <v>1.6879021163503867</v>
      </c>
      <c r="AQ21">
        <v>21.572980000000005</v>
      </c>
      <c r="AR21">
        <v>1.9395999999999998</v>
      </c>
      <c r="AS21">
        <v>2.3632000000000004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702.05642728271334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270.00400106695116</v>
      </c>
      <c r="L22">
        <v>0.99876564979721383</v>
      </c>
      <c r="M22">
        <v>63.767526006331977</v>
      </c>
      <c r="N22">
        <v>51.883862515413071</v>
      </c>
      <c r="O22">
        <v>73.286030293152763</v>
      </c>
      <c r="P22">
        <v>24.383726812816189</v>
      </c>
      <c r="Q22">
        <v>0</v>
      </c>
      <c r="R22">
        <v>6.0000000000000009</v>
      </c>
      <c r="S22">
        <v>0</v>
      </c>
      <c r="T22">
        <v>0</v>
      </c>
      <c r="U22">
        <v>62.112816901408458</v>
      </c>
      <c r="V22">
        <v>3.0025974025974023</v>
      </c>
      <c r="W22">
        <v>15.278687700534759</v>
      </c>
      <c r="X22">
        <v>64.795116817359869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7.2375940000000005</v>
      </c>
      <c r="AF22">
        <v>6.1515000000000004</v>
      </c>
      <c r="AG22">
        <v>0</v>
      </c>
      <c r="AH22">
        <v>0</v>
      </c>
      <c r="AI22">
        <v>0</v>
      </c>
      <c r="AJ22">
        <v>0</v>
      </c>
      <c r="AK22">
        <v>23.856719999999999</v>
      </c>
      <c r="AL22">
        <v>1.7337999999999998</v>
      </c>
      <c r="AM22">
        <v>0</v>
      </c>
      <c r="AN22">
        <v>0</v>
      </c>
      <c r="AO22">
        <v>0</v>
      </c>
      <c r="AP22">
        <v>1.6879021163503867</v>
      </c>
      <c r="AQ22">
        <v>21.572980000000005</v>
      </c>
      <c r="AR22">
        <v>1.9395999999999998</v>
      </c>
      <c r="AS22">
        <v>2.3632000000000004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702.05642728271334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270.00400106695116</v>
      </c>
      <c r="L23">
        <v>0.99876564979721383</v>
      </c>
      <c r="M23">
        <v>63.767526006331977</v>
      </c>
      <c r="N23">
        <v>51.883862515413071</v>
      </c>
      <c r="O23">
        <v>73.286030293152763</v>
      </c>
      <c r="P23">
        <v>24.383726812816189</v>
      </c>
      <c r="Q23">
        <v>0</v>
      </c>
      <c r="R23">
        <v>15.248926751933986</v>
      </c>
      <c r="S23">
        <v>0</v>
      </c>
      <c r="T23">
        <v>0</v>
      </c>
      <c r="U23">
        <v>62.112816901408458</v>
      </c>
      <c r="V23">
        <v>7.9684438515081215</v>
      </c>
      <c r="W23">
        <v>15.2776</v>
      </c>
      <c r="X23">
        <v>59.989145253736595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7.2375940000000005</v>
      </c>
      <c r="AF23">
        <v>6.1515000000000004</v>
      </c>
      <c r="AG23">
        <v>0</v>
      </c>
      <c r="AH23">
        <v>0</v>
      </c>
      <c r="AI23">
        <v>0</v>
      </c>
      <c r="AJ23">
        <v>0</v>
      </c>
      <c r="AK23">
        <v>23.856719999999999</v>
      </c>
      <c r="AL23">
        <v>1.7337999999999998</v>
      </c>
      <c r="AM23">
        <v>0</v>
      </c>
      <c r="AN23">
        <v>0</v>
      </c>
      <c r="AO23">
        <v>0</v>
      </c>
      <c r="AP23">
        <v>1.6879021163503867</v>
      </c>
      <c r="AQ23">
        <v>21.572980000000005</v>
      </c>
      <c r="AR23">
        <v>1.9395999999999998</v>
      </c>
      <c r="AS23">
        <v>2.3632000000000004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711.46414121940006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325.98157882151736</v>
      </c>
      <c r="L24">
        <v>0.99876564979721383</v>
      </c>
      <c r="M24">
        <v>63.767526006331977</v>
      </c>
      <c r="N24">
        <v>51.883862515413071</v>
      </c>
      <c r="O24">
        <v>73.286030293152763</v>
      </c>
      <c r="P24">
        <v>24.383726812816189</v>
      </c>
      <c r="Q24">
        <v>0</v>
      </c>
      <c r="R24">
        <v>18.614144251901944</v>
      </c>
      <c r="S24">
        <v>0</v>
      </c>
      <c r="T24">
        <v>0</v>
      </c>
      <c r="U24">
        <v>62.112816901408458</v>
      </c>
      <c r="V24">
        <v>7.9684438515081215</v>
      </c>
      <c r="W24">
        <v>15.2776</v>
      </c>
      <c r="X24">
        <v>64.795188701668692</v>
      </c>
      <c r="Y24">
        <v>0</v>
      </c>
      <c r="Z24">
        <v>0</v>
      </c>
      <c r="AA24">
        <v>0</v>
      </c>
      <c r="AB24">
        <v>0</v>
      </c>
      <c r="AC24">
        <v>4.25068</v>
      </c>
      <c r="AD24">
        <v>0</v>
      </c>
      <c r="AE24">
        <v>7.2375940000000005</v>
      </c>
      <c r="AF24">
        <v>6.1515000000000004</v>
      </c>
      <c r="AG24">
        <v>0</v>
      </c>
      <c r="AH24">
        <v>0</v>
      </c>
      <c r="AI24">
        <v>0</v>
      </c>
      <c r="AJ24">
        <v>0</v>
      </c>
      <c r="AK24">
        <v>23.856719999999999</v>
      </c>
      <c r="AL24">
        <v>1.7337999999999998</v>
      </c>
      <c r="AM24">
        <v>0</v>
      </c>
      <c r="AN24">
        <v>0</v>
      </c>
      <c r="AO24">
        <v>0</v>
      </c>
      <c r="AP24">
        <v>1.6879021163503867</v>
      </c>
      <c r="AQ24">
        <v>21.572980000000005</v>
      </c>
      <c r="AR24">
        <v>1.9395999999999998</v>
      </c>
      <c r="AS24">
        <v>2.3632000000000004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779.86365992186643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380.00381360713072</v>
      </c>
      <c r="L25">
        <v>0.99876564979721383</v>
      </c>
      <c r="M25">
        <v>63.767526006331977</v>
      </c>
      <c r="N25">
        <v>51.883862515413071</v>
      </c>
      <c r="O25">
        <v>73.286030293152763</v>
      </c>
      <c r="P25">
        <v>24.383726812816189</v>
      </c>
      <c r="Q25">
        <v>0</v>
      </c>
      <c r="R25">
        <v>18.614144251901944</v>
      </c>
      <c r="S25">
        <v>0</v>
      </c>
      <c r="T25">
        <v>0</v>
      </c>
      <c r="U25">
        <v>62.112816901408458</v>
      </c>
      <c r="V25">
        <v>7.9684438515081215</v>
      </c>
      <c r="W25">
        <v>15.2776</v>
      </c>
      <c r="X25">
        <v>64.795188701668692</v>
      </c>
      <c r="Y25">
        <v>0</v>
      </c>
      <c r="Z25">
        <v>0</v>
      </c>
      <c r="AA25">
        <v>0</v>
      </c>
      <c r="AB25">
        <v>5.7837519999999989</v>
      </c>
      <c r="AC25">
        <v>4.25068</v>
      </c>
      <c r="AD25">
        <v>0</v>
      </c>
      <c r="AE25">
        <v>7.2375940000000005</v>
      </c>
      <c r="AF25">
        <v>6.1515000000000004</v>
      </c>
      <c r="AG25">
        <v>0</v>
      </c>
      <c r="AH25">
        <v>8.3184000000000005</v>
      </c>
      <c r="AI25">
        <v>0</v>
      </c>
      <c r="AJ25">
        <v>0</v>
      </c>
      <c r="AK25">
        <v>23.856719999999999</v>
      </c>
      <c r="AL25">
        <v>1.7337999999999998</v>
      </c>
      <c r="AM25">
        <v>0</v>
      </c>
      <c r="AN25">
        <v>0</v>
      </c>
      <c r="AO25">
        <v>0</v>
      </c>
      <c r="AP25">
        <v>1.6879021163503867</v>
      </c>
      <c r="AQ25">
        <v>21.572980000000005</v>
      </c>
      <c r="AR25">
        <v>1.9395999999999998</v>
      </c>
      <c r="AS25">
        <v>2.3632000000000004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847.98804670747984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408.00453124002809</v>
      </c>
      <c r="L26">
        <v>0.99876564979721383</v>
      </c>
      <c r="M26">
        <v>63.767526006331977</v>
      </c>
      <c r="N26">
        <v>51.883862515413071</v>
      </c>
      <c r="O26">
        <v>73.286030293152763</v>
      </c>
      <c r="P26">
        <v>24.383726812816189</v>
      </c>
      <c r="Q26">
        <v>0</v>
      </c>
      <c r="R26">
        <v>18.614144251901944</v>
      </c>
      <c r="S26">
        <v>0</v>
      </c>
      <c r="T26">
        <v>0</v>
      </c>
      <c r="U26">
        <v>62.112816901408458</v>
      </c>
      <c r="V26">
        <v>7.9684438515081215</v>
      </c>
      <c r="W26">
        <v>15.2776</v>
      </c>
      <c r="X26">
        <v>64.795188701668692</v>
      </c>
      <c r="Y26">
        <v>0</v>
      </c>
      <c r="Z26">
        <v>0</v>
      </c>
      <c r="AA26">
        <v>0</v>
      </c>
      <c r="AB26">
        <v>5.7837519999999989</v>
      </c>
      <c r="AC26">
        <v>4.25068</v>
      </c>
      <c r="AD26">
        <v>2.8139700000000003</v>
      </c>
      <c r="AE26">
        <v>14.475187999999999</v>
      </c>
      <c r="AF26">
        <v>6.1515000000000004</v>
      </c>
      <c r="AG26">
        <v>0</v>
      </c>
      <c r="AH26">
        <v>16.636800000000001</v>
      </c>
      <c r="AI26">
        <v>1.6772999999999996</v>
      </c>
      <c r="AJ26">
        <v>0</v>
      </c>
      <c r="AK26">
        <v>23.856719999999999</v>
      </c>
      <c r="AL26">
        <v>1.7337999999999998</v>
      </c>
      <c r="AM26">
        <v>0</v>
      </c>
      <c r="AN26">
        <v>0</v>
      </c>
      <c r="AO26">
        <v>0</v>
      </c>
      <c r="AP26">
        <v>1.6879021163503867</v>
      </c>
      <c r="AQ26">
        <v>32.359470000000002</v>
      </c>
      <c r="AR26">
        <v>1.9395999999999998</v>
      </c>
      <c r="AS26">
        <v>2.3632000000000004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906.8225183403772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420.00361295681063</v>
      </c>
      <c r="L27">
        <v>0.99876564979721383</v>
      </c>
      <c r="M27">
        <v>63.767526006331977</v>
      </c>
      <c r="N27">
        <v>51.883862515413071</v>
      </c>
      <c r="O27">
        <v>73.286030293152763</v>
      </c>
      <c r="P27">
        <v>24.383726812816189</v>
      </c>
      <c r="Q27">
        <v>0</v>
      </c>
      <c r="R27">
        <v>18.614144251901944</v>
      </c>
      <c r="S27">
        <v>0</v>
      </c>
      <c r="T27">
        <v>0</v>
      </c>
      <c r="U27">
        <v>62.112816901408458</v>
      </c>
      <c r="V27">
        <v>7.9684438515081215</v>
      </c>
      <c r="W27">
        <v>15.27799951882845</v>
      </c>
      <c r="X27">
        <v>58.974817385914612</v>
      </c>
      <c r="Y27">
        <v>0</v>
      </c>
      <c r="Z27">
        <v>0.96619999999999984</v>
      </c>
      <c r="AA27">
        <v>3.0883723950397335</v>
      </c>
      <c r="AB27">
        <v>11.567504</v>
      </c>
      <c r="AC27">
        <v>8.5013599999999983</v>
      </c>
      <c r="AD27">
        <v>7.3685400000000012</v>
      </c>
      <c r="AE27">
        <v>21.712782000000001</v>
      </c>
      <c r="AF27">
        <v>6.1515000000000004</v>
      </c>
      <c r="AG27">
        <v>0</v>
      </c>
      <c r="AH27">
        <v>27.034800000000001</v>
      </c>
      <c r="AI27">
        <v>7.181080399999999</v>
      </c>
      <c r="AJ27">
        <v>0</v>
      </c>
      <c r="AK27">
        <v>23.856719999999999</v>
      </c>
      <c r="AL27">
        <v>1.7337999999999998</v>
      </c>
      <c r="AM27">
        <v>1.7562</v>
      </c>
      <c r="AN27">
        <v>0</v>
      </c>
      <c r="AO27">
        <v>0</v>
      </c>
      <c r="AP27">
        <v>1.6879021163503867</v>
      </c>
      <c r="AQ27">
        <v>32.359470000000002</v>
      </c>
      <c r="AR27">
        <v>1.9395999999999998</v>
      </c>
      <c r="AS27">
        <v>2.3632000000000004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956.54077705527379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461.23013365647563</v>
      </c>
      <c r="L28">
        <v>0.99876564979721383</v>
      </c>
      <c r="M28">
        <v>63.767526006331977</v>
      </c>
      <c r="N28">
        <v>51.883862515413071</v>
      </c>
      <c r="O28">
        <v>73.286030293152763</v>
      </c>
      <c r="P28">
        <v>24.383726812816189</v>
      </c>
      <c r="Q28">
        <v>0</v>
      </c>
      <c r="R28">
        <v>18.614144251901944</v>
      </c>
      <c r="S28">
        <v>0</v>
      </c>
      <c r="T28">
        <v>0</v>
      </c>
      <c r="U28">
        <v>62.112816901408458</v>
      </c>
      <c r="V28">
        <v>7.9684438515081215</v>
      </c>
      <c r="W28">
        <v>15.27799951882845</v>
      </c>
      <c r="X28">
        <v>58.974817385914612</v>
      </c>
      <c r="Y28">
        <v>0</v>
      </c>
      <c r="Z28">
        <v>5.7276335999999981</v>
      </c>
      <c r="AA28">
        <v>12.145284699594457</v>
      </c>
      <c r="AB28">
        <v>11.567504</v>
      </c>
      <c r="AC28">
        <v>8.9488000000000003</v>
      </c>
      <c r="AD28">
        <v>12.0379896</v>
      </c>
      <c r="AE28">
        <v>21.712782000000001</v>
      </c>
      <c r="AF28">
        <v>18.454499999999999</v>
      </c>
      <c r="AG28">
        <v>0</v>
      </c>
      <c r="AH28">
        <v>37.432799999999993</v>
      </c>
      <c r="AI28">
        <v>7.181080399999999</v>
      </c>
      <c r="AJ28">
        <v>0</v>
      </c>
      <c r="AK28">
        <v>23.856719999999999</v>
      </c>
      <c r="AL28">
        <v>1.7337999999999998</v>
      </c>
      <c r="AM28">
        <v>4.6270015999999998</v>
      </c>
      <c r="AN28">
        <v>0</v>
      </c>
      <c r="AO28">
        <v>0</v>
      </c>
      <c r="AP28">
        <v>1.6879021163503867</v>
      </c>
      <c r="AQ28">
        <v>32.359470000000002</v>
      </c>
      <c r="AR28">
        <v>1.9395999999999998</v>
      </c>
      <c r="AS28">
        <v>2.3632000000000004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1042.2743348594934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509.62077021981116</v>
      </c>
      <c r="L29">
        <v>0.99871564346262531</v>
      </c>
      <c r="M29">
        <v>63.767526006331977</v>
      </c>
      <c r="N29">
        <v>51.883862515413071</v>
      </c>
      <c r="O29">
        <v>73.286030293152763</v>
      </c>
      <c r="P29">
        <v>24.383726812816189</v>
      </c>
      <c r="Q29">
        <v>0</v>
      </c>
      <c r="R29">
        <v>18.614144251901944</v>
      </c>
      <c r="S29">
        <v>0</v>
      </c>
      <c r="T29">
        <v>0</v>
      </c>
      <c r="U29">
        <v>62.112816901408458</v>
      </c>
      <c r="V29">
        <v>7.9379600000000003</v>
      </c>
      <c r="W29">
        <v>15.27799951882845</v>
      </c>
      <c r="X29">
        <v>58.974817385914612</v>
      </c>
      <c r="Y29">
        <v>0</v>
      </c>
      <c r="Z29">
        <v>5.7276335999999981</v>
      </c>
      <c r="AA29">
        <v>12.145284699594457</v>
      </c>
      <c r="AB29">
        <v>11.567504</v>
      </c>
      <c r="AC29">
        <v>8.9488000000000003</v>
      </c>
      <c r="AD29">
        <v>12.0379896</v>
      </c>
      <c r="AE29">
        <v>21.712782000000001</v>
      </c>
      <c r="AF29">
        <v>18.454499999999999</v>
      </c>
      <c r="AG29">
        <v>0</v>
      </c>
      <c r="AH29">
        <v>49.910399999999989</v>
      </c>
      <c r="AI29">
        <v>7.181080399999999</v>
      </c>
      <c r="AJ29">
        <v>0</v>
      </c>
      <c r="AK29">
        <v>23.856719999999999</v>
      </c>
      <c r="AL29">
        <v>1.7337999999999998</v>
      </c>
      <c r="AM29">
        <v>4.6270015999999998</v>
      </c>
      <c r="AN29">
        <v>0</v>
      </c>
      <c r="AO29">
        <v>0</v>
      </c>
      <c r="AP29">
        <v>1.6879021163503867</v>
      </c>
      <c r="AQ29">
        <v>32.359470000000002</v>
      </c>
      <c r="AR29">
        <v>1.9395999999999998</v>
      </c>
      <c r="AS29">
        <v>2.3632000000000004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1103.1120375649862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509.62077021981116</v>
      </c>
      <c r="L30">
        <v>0.99868700131299859</v>
      </c>
      <c r="M30">
        <v>63.767526006331977</v>
      </c>
      <c r="N30">
        <v>51.883862515413071</v>
      </c>
      <c r="O30">
        <v>73.286030293152763</v>
      </c>
      <c r="P30">
        <v>24.383726812816189</v>
      </c>
      <c r="Q30">
        <v>0</v>
      </c>
      <c r="R30">
        <v>15.672294278246204</v>
      </c>
      <c r="S30">
        <v>0</v>
      </c>
      <c r="T30">
        <v>0</v>
      </c>
      <c r="U30">
        <v>62.112816901408458</v>
      </c>
      <c r="V30">
        <v>7.9629321489971341</v>
      </c>
      <c r="W30">
        <v>15.27799951882845</v>
      </c>
      <c r="X30">
        <v>58.974817385914612</v>
      </c>
      <c r="Y30">
        <v>0</v>
      </c>
      <c r="Z30">
        <v>5.7276335999999981</v>
      </c>
      <c r="AA30">
        <v>12.145284699594457</v>
      </c>
      <c r="AB30">
        <v>11.567504</v>
      </c>
      <c r="AC30">
        <v>8.9488000000000003</v>
      </c>
      <c r="AD30">
        <v>12.0379896</v>
      </c>
      <c r="AE30">
        <v>21.712782000000001</v>
      </c>
      <c r="AF30">
        <v>18.454499999999999</v>
      </c>
      <c r="AG30">
        <v>0</v>
      </c>
      <c r="AH30">
        <v>60.308399999999978</v>
      </c>
      <c r="AI30">
        <v>7.181080399999999</v>
      </c>
      <c r="AJ30">
        <v>0</v>
      </c>
      <c r="AK30">
        <v>23.856719999999999</v>
      </c>
      <c r="AL30">
        <v>1.7337999999999998</v>
      </c>
      <c r="AM30">
        <v>4.6270015999999998</v>
      </c>
      <c r="AN30">
        <v>0</v>
      </c>
      <c r="AO30">
        <v>0</v>
      </c>
      <c r="AP30">
        <v>1.6879021163503867</v>
      </c>
      <c r="AQ30">
        <v>32.359470000000002</v>
      </c>
      <c r="AR30">
        <v>1.9395999999999998</v>
      </c>
      <c r="AS30">
        <v>2.3632000000000004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1110.5931310981778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509.61562974888409</v>
      </c>
      <c r="L31">
        <v>0.99865771812080528</v>
      </c>
      <c r="M31">
        <v>63.767526006331977</v>
      </c>
      <c r="N31">
        <v>51.883862515413071</v>
      </c>
      <c r="O31">
        <v>73.286030293152763</v>
      </c>
      <c r="P31">
        <v>24.383726812816189</v>
      </c>
      <c r="Q31">
        <v>0</v>
      </c>
      <c r="R31">
        <v>18.615868253189397</v>
      </c>
      <c r="S31">
        <v>0</v>
      </c>
      <c r="T31">
        <v>0</v>
      </c>
      <c r="U31">
        <v>62.112816901408458</v>
      </c>
      <c r="V31">
        <v>7.9629321489971341</v>
      </c>
      <c r="W31">
        <v>15.27799951882845</v>
      </c>
      <c r="X31">
        <v>58.974817385914612</v>
      </c>
      <c r="Y31">
        <v>0</v>
      </c>
      <c r="Z31">
        <v>5.7276335999999981</v>
      </c>
      <c r="AA31">
        <v>12.145284699594457</v>
      </c>
      <c r="AB31">
        <v>11.567504</v>
      </c>
      <c r="AC31">
        <v>8.9488000000000003</v>
      </c>
      <c r="AD31">
        <v>12.0379896</v>
      </c>
      <c r="AE31">
        <v>21.712782000000001</v>
      </c>
      <c r="AF31">
        <v>18.454499999999999</v>
      </c>
      <c r="AG31">
        <v>0</v>
      </c>
      <c r="AH31">
        <v>61.639344000000001</v>
      </c>
      <c r="AI31">
        <v>7.181080399999999</v>
      </c>
      <c r="AJ31">
        <v>0</v>
      </c>
      <c r="AK31">
        <v>23.856719999999999</v>
      </c>
      <c r="AL31">
        <v>1.7337999999999998</v>
      </c>
      <c r="AM31">
        <v>4.6270015999999998</v>
      </c>
      <c r="AN31">
        <v>0</v>
      </c>
      <c r="AO31">
        <v>0</v>
      </c>
      <c r="AP31">
        <v>1.6879021163503867</v>
      </c>
      <c r="AQ31">
        <v>32.359470000000002</v>
      </c>
      <c r="AR31">
        <v>2.4244999999999988</v>
      </c>
      <c r="AS31">
        <v>2.3632000000000004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1115.3473793190019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509.61562974888409</v>
      </c>
      <c r="L32">
        <v>0.99865771812080528</v>
      </c>
      <c r="M32">
        <v>63.767526006331977</v>
      </c>
      <c r="N32">
        <v>51.883862515413071</v>
      </c>
      <c r="O32">
        <v>73.286030293152763</v>
      </c>
      <c r="P32">
        <v>24.383726812816189</v>
      </c>
      <c r="Q32">
        <v>0</v>
      </c>
      <c r="R32">
        <v>18.615868253189397</v>
      </c>
      <c r="S32">
        <v>0</v>
      </c>
      <c r="T32">
        <v>0</v>
      </c>
      <c r="U32">
        <v>62.112816901408458</v>
      </c>
      <c r="V32">
        <v>7.9629321489971341</v>
      </c>
      <c r="W32">
        <v>15.27799951882845</v>
      </c>
      <c r="X32">
        <v>58.974817385914612</v>
      </c>
      <c r="Y32">
        <v>0</v>
      </c>
      <c r="Z32">
        <v>5.7276335999999981</v>
      </c>
      <c r="AA32">
        <v>12.145284699594457</v>
      </c>
      <c r="AB32">
        <v>11.567504</v>
      </c>
      <c r="AC32">
        <v>8.9488000000000003</v>
      </c>
      <c r="AD32">
        <v>12.0379896</v>
      </c>
      <c r="AE32">
        <v>21.712782000000001</v>
      </c>
      <c r="AF32">
        <v>18.454499999999999</v>
      </c>
      <c r="AG32">
        <v>0</v>
      </c>
      <c r="AH32">
        <v>61.639344000000001</v>
      </c>
      <c r="AI32">
        <v>7.181080399999999</v>
      </c>
      <c r="AJ32">
        <v>0</v>
      </c>
      <c r="AK32">
        <v>23.856719999999999</v>
      </c>
      <c r="AL32">
        <v>1.7337999999999998</v>
      </c>
      <c r="AM32">
        <v>4.6270015999999998</v>
      </c>
      <c r="AN32">
        <v>0</v>
      </c>
      <c r="AO32">
        <v>0</v>
      </c>
      <c r="AP32">
        <v>1.6879021163503867</v>
      </c>
      <c r="AQ32">
        <v>32.359470000000002</v>
      </c>
      <c r="AR32">
        <v>17.456399999999995</v>
      </c>
      <c r="AS32">
        <v>2.3632000000000004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1130.3792793190019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496.07043725648856</v>
      </c>
      <c r="L33">
        <v>0.99865771812080528</v>
      </c>
      <c r="M33">
        <v>63.767526006331977</v>
      </c>
      <c r="N33">
        <v>51.883862515413071</v>
      </c>
      <c r="O33">
        <v>73.286030293152763</v>
      </c>
      <c r="P33">
        <v>24.383726812816189</v>
      </c>
      <c r="Q33">
        <v>0</v>
      </c>
      <c r="R33">
        <v>18.615868253189397</v>
      </c>
      <c r="S33">
        <v>0</v>
      </c>
      <c r="T33">
        <v>0</v>
      </c>
      <c r="U33">
        <v>62.112816901408458</v>
      </c>
      <c r="V33">
        <v>7.9629321489971341</v>
      </c>
      <c r="W33">
        <v>15.27799951882845</v>
      </c>
      <c r="X33">
        <v>58.974817385914612</v>
      </c>
      <c r="Y33">
        <v>0</v>
      </c>
      <c r="Z33">
        <v>5.7276335999999981</v>
      </c>
      <c r="AA33">
        <v>12.145284699594457</v>
      </c>
      <c r="AB33">
        <v>11.567504</v>
      </c>
      <c r="AC33">
        <v>8.9488000000000003</v>
      </c>
      <c r="AD33">
        <v>12.0379896</v>
      </c>
      <c r="AE33">
        <v>21.712782000000001</v>
      </c>
      <c r="AF33">
        <v>18.454499999999999</v>
      </c>
      <c r="AG33">
        <v>0</v>
      </c>
      <c r="AH33">
        <v>51.99</v>
      </c>
      <c r="AI33">
        <v>1.6772999999999996</v>
      </c>
      <c r="AJ33">
        <v>0</v>
      </c>
      <c r="AK33">
        <v>23.856719999999999</v>
      </c>
      <c r="AL33">
        <v>1.7337999999999998</v>
      </c>
      <c r="AM33">
        <v>4.6270015999999998</v>
      </c>
      <c r="AN33">
        <v>0</v>
      </c>
      <c r="AO33">
        <v>0</v>
      </c>
      <c r="AP33">
        <v>1.1252680775669244</v>
      </c>
      <c r="AQ33">
        <v>32.359470000000002</v>
      </c>
      <c r="AR33">
        <v>17.456399999999995</v>
      </c>
      <c r="AS33">
        <v>2.3632000000000004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1101.1183283878229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509.39371199757767</v>
      </c>
      <c r="L34">
        <v>0.99865771812080528</v>
      </c>
      <c r="M34">
        <v>63.767526006331977</v>
      </c>
      <c r="N34">
        <v>51.883862515413071</v>
      </c>
      <c r="O34">
        <v>73.286030293152763</v>
      </c>
      <c r="P34">
        <v>24.383726812816189</v>
      </c>
      <c r="Q34">
        <v>0</v>
      </c>
      <c r="R34">
        <v>18.615868253189397</v>
      </c>
      <c r="S34">
        <v>0</v>
      </c>
      <c r="T34">
        <v>0</v>
      </c>
      <c r="U34">
        <v>62.112816901408458</v>
      </c>
      <c r="V34">
        <v>7.9629321489971341</v>
      </c>
      <c r="W34">
        <v>15.27799951882845</v>
      </c>
      <c r="X34">
        <v>58.974817385914612</v>
      </c>
      <c r="Y34">
        <v>0</v>
      </c>
      <c r="Z34">
        <v>2.8638167999999991</v>
      </c>
      <c r="AA34">
        <v>6.1711926599310818</v>
      </c>
      <c r="AB34">
        <v>11.567504</v>
      </c>
      <c r="AC34">
        <v>8.5013599999999983</v>
      </c>
      <c r="AD34">
        <v>8.0253264000000026</v>
      </c>
      <c r="AE34">
        <v>21.712782000000001</v>
      </c>
      <c r="AF34">
        <v>12.303000000000001</v>
      </c>
      <c r="AG34">
        <v>0</v>
      </c>
      <c r="AH34">
        <v>38.389415999999997</v>
      </c>
      <c r="AI34">
        <v>0</v>
      </c>
      <c r="AJ34">
        <v>0</v>
      </c>
      <c r="AK34">
        <v>23.856719999999999</v>
      </c>
      <c r="AL34">
        <v>1.7337999999999998</v>
      </c>
      <c r="AM34">
        <v>2.1659800000000002</v>
      </c>
      <c r="AN34">
        <v>0</v>
      </c>
      <c r="AO34">
        <v>0</v>
      </c>
      <c r="AP34">
        <v>1.1252680775669244</v>
      </c>
      <c r="AQ34">
        <v>32.359470000000002</v>
      </c>
      <c r="AR34">
        <v>3.394299999999999</v>
      </c>
      <c r="AS34">
        <v>2.3632000000000004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1063.1910854892485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509.39371199757767</v>
      </c>
      <c r="L35">
        <v>0.99865771812080528</v>
      </c>
      <c r="M35">
        <v>63.767526006331977</v>
      </c>
      <c r="N35">
        <v>51.883862515413071</v>
      </c>
      <c r="O35">
        <v>73.286030293152763</v>
      </c>
      <c r="P35">
        <v>24.383726812816189</v>
      </c>
      <c r="Q35">
        <v>0</v>
      </c>
      <c r="R35">
        <v>18.615868253189397</v>
      </c>
      <c r="S35">
        <v>0</v>
      </c>
      <c r="T35">
        <v>0</v>
      </c>
      <c r="U35">
        <v>62.112816901408458</v>
      </c>
      <c r="V35">
        <v>7.9629321489971341</v>
      </c>
      <c r="W35">
        <v>15.27799951882845</v>
      </c>
      <c r="X35">
        <v>58.974817385914612</v>
      </c>
      <c r="Y35">
        <v>0</v>
      </c>
      <c r="Z35">
        <v>0</v>
      </c>
      <c r="AA35">
        <v>3.8170894770154011</v>
      </c>
      <c r="AB35">
        <v>11.567504</v>
      </c>
      <c r="AC35">
        <v>8.5013599999999983</v>
      </c>
      <c r="AD35">
        <v>3.4812000000000003</v>
      </c>
      <c r="AE35">
        <v>21.712782000000001</v>
      </c>
      <c r="AF35">
        <v>12.303000000000001</v>
      </c>
      <c r="AG35">
        <v>0</v>
      </c>
      <c r="AH35">
        <v>33.273600000000002</v>
      </c>
      <c r="AI35">
        <v>0</v>
      </c>
      <c r="AJ35">
        <v>0</v>
      </c>
      <c r="AK35">
        <v>23.856719999999999</v>
      </c>
      <c r="AL35">
        <v>1.7337999999999998</v>
      </c>
      <c r="AM35">
        <v>0</v>
      </c>
      <c r="AN35">
        <v>0</v>
      </c>
      <c r="AO35">
        <v>0</v>
      </c>
      <c r="AP35">
        <v>1.1252680775669244</v>
      </c>
      <c r="AQ35">
        <v>32.359470000000002</v>
      </c>
      <c r="AR35">
        <v>2.9093999999999993</v>
      </c>
      <c r="AS35">
        <v>2.3632000000000004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1045.6623431063329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509.60844104292613</v>
      </c>
      <c r="L36">
        <v>0.99865771812080528</v>
      </c>
      <c r="M36">
        <v>63.767526006331977</v>
      </c>
      <c r="N36">
        <v>51.883862515413071</v>
      </c>
      <c r="O36">
        <v>73.286030293152763</v>
      </c>
      <c r="P36">
        <v>24.383726812816189</v>
      </c>
      <c r="Q36">
        <v>0</v>
      </c>
      <c r="R36">
        <v>18.615868253189397</v>
      </c>
      <c r="S36">
        <v>0</v>
      </c>
      <c r="T36">
        <v>0</v>
      </c>
      <c r="U36">
        <v>62.112816901408458</v>
      </c>
      <c r="V36">
        <v>7.9629321489971341</v>
      </c>
      <c r="W36">
        <v>15.27799951882845</v>
      </c>
      <c r="X36">
        <v>58.974817385914612</v>
      </c>
      <c r="Y36">
        <v>0</v>
      </c>
      <c r="Z36">
        <v>0</v>
      </c>
      <c r="AA36">
        <v>0</v>
      </c>
      <c r="AB36">
        <v>11.567504</v>
      </c>
      <c r="AC36">
        <v>4.25068</v>
      </c>
      <c r="AD36">
        <v>0</v>
      </c>
      <c r="AE36">
        <v>21.712782000000001</v>
      </c>
      <c r="AF36">
        <v>12.303000000000001</v>
      </c>
      <c r="AG36">
        <v>0</v>
      </c>
      <c r="AH36">
        <v>16.636800000000001</v>
      </c>
      <c r="AI36">
        <v>0</v>
      </c>
      <c r="AJ36">
        <v>0</v>
      </c>
      <c r="AK36">
        <v>23.856719999999999</v>
      </c>
      <c r="AL36">
        <v>1.7337999999999998</v>
      </c>
      <c r="AM36">
        <v>0</v>
      </c>
      <c r="AN36">
        <v>0</v>
      </c>
      <c r="AO36">
        <v>0</v>
      </c>
      <c r="AP36">
        <v>1.1252680775669244</v>
      </c>
      <c r="AQ36">
        <v>32.359470000000002</v>
      </c>
      <c r="AR36">
        <v>2.9093999999999993</v>
      </c>
      <c r="AS36">
        <v>2.3632000000000004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1017.6913026746658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509.61475700517127</v>
      </c>
      <c r="L37">
        <v>0.99865771812080528</v>
      </c>
      <c r="M37">
        <v>63.767526006331977</v>
      </c>
      <c r="N37">
        <v>51.883862515413071</v>
      </c>
      <c r="O37">
        <v>73.286030293152763</v>
      </c>
      <c r="P37">
        <v>24.383726812816189</v>
      </c>
      <c r="Q37">
        <v>0</v>
      </c>
      <c r="R37">
        <v>18.615868253189397</v>
      </c>
      <c r="S37">
        <v>0</v>
      </c>
      <c r="T37">
        <v>0</v>
      </c>
      <c r="U37">
        <v>62.112816901408458</v>
      </c>
      <c r="V37">
        <v>7.9629321489971341</v>
      </c>
      <c r="W37">
        <v>15.27799951882845</v>
      </c>
      <c r="X37">
        <v>58.974817385914612</v>
      </c>
      <c r="Y37">
        <v>0</v>
      </c>
      <c r="Z37">
        <v>0</v>
      </c>
      <c r="AA37">
        <v>0</v>
      </c>
      <c r="AB37">
        <v>11.567504</v>
      </c>
      <c r="AC37">
        <v>4.25068</v>
      </c>
      <c r="AD37">
        <v>0</v>
      </c>
      <c r="AE37">
        <v>21.712782000000001</v>
      </c>
      <c r="AF37">
        <v>12.303000000000001</v>
      </c>
      <c r="AG37">
        <v>0</v>
      </c>
      <c r="AH37">
        <v>10.273223999999999</v>
      </c>
      <c r="AI37">
        <v>0</v>
      </c>
      <c r="AJ37">
        <v>0</v>
      </c>
      <c r="AK37">
        <v>23.856719999999999</v>
      </c>
      <c r="AL37">
        <v>1.7337999999999998</v>
      </c>
      <c r="AM37">
        <v>0</v>
      </c>
      <c r="AN37">
        <v>0</v>
      </c>
      <c r="AO37">
        <v>0</v>
      </c>
      <c r="AP37">
        <v>1.1252680775669244</v>
      </c>
      <c r="AQ37">
        <v>32.359470000000002</v>
      </c>
      <c r="AR37">
        <v>2.9093999999999993</v>
      </c>
      <c r="AS37">
        <v>2.3632000000000004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1011.334042636911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509.61475700517127</v>
      </c>
      <c r="L38">
        <v>0.99865771812080528</v>
      </c>
      <c r="M38">
        <v>63.767526006331977</v>
      </c>
      <c r="N38">
        <v>51.883862515413071</v>
      </c>
      <c r="O38">
        <v>73.286030293152763</v>
      </c>
      <c r="P38">
        <v>24.383726812816189</v>
      </c>
      <c r="Q38">
        <v>0</v>
      </c>
      <c r="R38">
        <v>18.615868253189397</v>
      </c>
      <c r="S38">
        <v>0</v>
      </c>
      <c r="T38">
        <v>0</v>
      </c>
      <c r="U38">
        <v>62.112816901408458</v>
      </c>
      <c r="V38">
        <v>7.9629321489971341</v>
      </c>
      <c r="W38">
        <v>15.27799951882845</v>
      </c>
      <c r="X38">
        <v>58.974817385914612</v>
      </c>
      <c r="Y38">
        <v>0</v>
      </c>
      <c r="Z38">
        <v>0</v>
      </c>
      <c r="AA38">
        <v>0</v>
      </c>
      <c r="AB38">
        <v>5.7837519999999989</v>
      </c>
      <c r="AC38">
        <v>4.25068</v>
      </c>
      <c r="AD38">
        <v>0</v>
      </c>
      <c r="AE38">
        <v>14.475187999999999</v>
      </c>
      <c r="AF38">
        <v>12.303000000000001</v>
      </c>
      <c r="AG38">
        <v>0</v>
      </c>
      <c r="AH38">
        <v>8.4431759999999993</v>
      </c>
      <c r="AI38">
        <v>0</v>
      </c>
      <c r="AJ38">
        <v>0</v>
      </c>
      <c r="AK38">
        <v>23.856719999999999</v>
      </c>
      <c r="AL38">
        <v>1.7337999999999998</v>
      </c>
      <c r="AM38">
        <v>0</v>
      </c>
      <c r="AN38">
        <v>0</v>
      </c>
      <c r="AO38">
        <v>0</v>
      </c>
      <c r="AP38">
        <v>1.1252680775669244</v>
      </c>
      <c r="AQ38">
        <v>32.359470000000002</v>
      </c>
      <c r="AR38">
        <v>3.394299999999999</v>
      </c>
      <c r="AS38">
        <v>2.3632000000000004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996.96754863691115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441.05287225552354</v>
      </c>
      <c r="L39">
        <v>0.99865771812080528</v>
      </c>
      <c r="M39">
        <v>63.767526006331977</v>
      </c>
      <c r="N39">
        <v>51.883862515413071</v>
      </c>
      <c r="O39">
        <v>73.286030293152763</v>
      </c>
      <c r="P39">
        <v>24.383726812816189</v>
      </c>
      <c r="Q39">
        <v>0</v>
      </c>
      <c r="R39">
        <v>18.615868253189397</v>
      </c>
      <c r="S39">
        <v>0</v>
      </c>
      <c r="T39">
        <v>0</v>
      </c>
      <c r="U39">
        <v>62.112816901408458</v>
      </c>
      <c r="V39">
        <v>7.9629321489971341</v>
      </c>
      <c r="W39">
        <v>15.27799951882845</v>
      </c>
      <c r="X39">
        <v>58.974817385914612</v>
      </c>
      <c r="Y39">
        <v>0</v>
      </c>
      <c r="Z39">
        <v>0</v>
      </c>
      <c r="AA39">
        <v>0</v>
      </c>
      <c r="AB39">
        <v>5.7837519999999989</v>
      </c>
      <c r="AC39">
        <v>4.25068</v>
      </c>
      <c r="AD39">
        <v>0</v>
      </c>
      <c r="AE39">
        <v>14.475187999999999</v>
      </c>
      <c r="AF39">
        <v>12.303000000000001</v>
      </c>
      <c r="AG39">
        <v>0</v>
      </c>
      <c r="AH39">
        <v>0</v>
      </c>
      <c r="AI39">
        <v>0</v>
      </c>
      <c r="AJ39">
        <v>0</v>
      </c>
      <c r="AK39">
        <v>23.856719999999999</v>
      </c>
      <c r="AL39">
        <v>1.7337999999999998</v>
      </c>
      <c r="AM39">
        <v>0</v>
      </c>
      <c r="AN39">
        <v>0</v>
      </c>
      <c r="AO39">
        <v>0</v>
      </c>
      <c r="AP39">
        <v>1.1252680775669244</v>
      </c>
      <c r="AQ39">
        <v>32.359470000000002</v>
      </c>
      <c r="AR39">
        <v>17.456399999999995</v>
      </c>
      <c r="AS39">
        <v>10.870720000000002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942.53210788726346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415.00469798657718</v>
      </c>
      <c r="L40">
        <v>0.99865771812080528</v>
      </c>
      <c r="M40">
        <v>63.767526006331977</v>
      </c>
      <c r="N40">
        <v>51.883862515413071</v>
      </c>
      <c r="O40">
        <v>73.286030293152763</v>
      </c>
      <c r="P40">
        <v>24.383726812816189</v>
      </c>
      <c r="Q40">
        <v>0</v>
      </c>
      <c r="R40">
        <v>18.615868253189397</v>
      </c>
      <c r="S40">
        <v>0</v>
      </c>
      <c r="T40">
        <v>0</v>
      </c>
      <c r="U40">
        <v>62.112816901408458</v>
      </c>
      <c r="V40">
        <v>7.9629321489971341</v>
      </c>
      <c r="W40">
        <v>15.27799951882845</v>
      </c>
      <c r="X40">
        <v>58.974817385914612</v>
      </c>
      <c r="Y40">
        <v>0</v>
      </c>
      <c r="Z40">
        <v>0</v>
      </c>
      <c r="AA40">
        <v>0</v>
      </c>
      <c r="AB40">
        <v>5.7837519999999989</v>
      </c>
      <c r="AC40">
        <v>4.25068</v>
      </c>
      <c r="AD40">
        <v>0</v>
      </c>
      <c r="AE40">
        <v>14.475187999999999</v>
      </c>
      <c r="AF40">
        <v>12.303000000000001</v>
      </c>
      <c r="AG40">
        <v>0</v>
      </c>
      <c r="AH40">
        <v>0</v>
      </c>
      <c r="AI40">
        <v>0</v>
      </c>
      <c r="AJ40">
        <v>0</v>
      </c>
      <c r="AK40">
        <v>23.856719999999999</v>
      </c>
      <c r="AL40">
        <v>1.7337999999999998</v>
      </c>
      <c r="AM40">
        <v>0</v>
      </c>
      <c r="AN40">
        <v>0</v>
      </c>
      <c r="AO40">
        <v>0</v>
      </c>
      <c r="AP40">
        <v>1.1252680775669244</v>
      </c>
      <c r="AQ40">
        <v>32.359470000000002</v>
      </c>
      <c r="AR40">
        <v>17.456399999999995</v>
      </c>
      <c r="AS40">
        <v>10.870720000000002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916.48393361831711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394.99699614942642</v>
      </c>
      <c r="L41">
        <v>0.99865771812080528</v>
      </c>
      <c r="M41">
        <v>63.767526006331977</v>
      </c>
      <c r="N41">
        <v>51.883862515413071</v>
      </c>
      <c r="O41">
        <v>73.286030293152763</v>
      </c>
      <c r="P41">
        <v>24.383726812816189</v>
      </c>
      <c r="Q41">
        <v>0</v>
      </c>
      <c r="R41">
        <v>18.615868253189397</v>
      </c>
      <c r="S41">
        <v>0</v>
      </c>
      <c r="T41">
        <v>0</v>
      </c>
      <c r="U41">
        <v>62.112816901408458</v>
      </c>
      <c r="V41">
        <v>7.9629321489971341</v>
      </c>
      <c r="W41">
        <v>15.27799951882845</v>
      </c>
      <c r="X41">
        <v>58.974817385914612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7.2375940000000005</v>
      </c>
      <c r="AF41">
        <v>12.303000000000001</v>
      </c>
      <c r="AG41">
        <v>0</v>
      </c>
      <c r="AH41">
        <v>0</v>
      </c>
      <c r="AI41">
        <v>0</v>
      </c>
      <c r="AJ41">
        <v>0</v>
      </c>
      <c r="AK41">
        <v>23.856719999999999</v>
      </c>
      <c r="AL41">
        <v>1.7337999999999998</v>
      </c>
      <c r="AM41">
        <v>0</v>
      </c>
      <c r="AN41">
        <v>0</v>
      </c>
      <c r="AO41">
        <v>0</v>
      </c>
      <c r="AP41">
        <v>1.1252680775669244</v>
      </c>
      <c r="AQ41">
        <v>32.359470000000002</v>
      </c>
      <c r="AR41">
        <v>3.394299999999999</v>
      </c>
      <c r="AS41">
        <v>10.870720000000002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865.14210578116626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403.00417298937782</v>
      </c>
      <c r="L42">
        <v>0.99865771812080528</v>
      </c>
      <c r="M42">
        <v>63.767526006331977</v>
      </c>
      <c r="N42">
        <v>51.883862515413071</v>
      </c>
      <c r="O42">
        <v>73.286030293152763</v>
      </c>
      <c r="P42">
        <v>24.383726812816189</v>
      </c>
      <c r="Q42">
        <v>0</v>
      </c>
      <c r="R42">
        <v>18.615868253189397</v>
      </c>
      <c r="S42">
        <v>0</v>
      </c>
      <c r="T42">
        <v>0</v>
      </c>
      <c r="U42">
        <v>62.112816901408458</v>
      </c>
      <c r="V42">
        <v>7.9629321489971341</v>
      </c>
      <c r="W42">
        <v>15.27799951882845</v>
      </c>
      <c r="X42">
        <v>58.974817385914612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7.2375940000000005</v>
      </c>
      <c r="AF42">
        <v>12.303000000000001</v>
      </c>
      <c r="AG42">
        <v>0</v>
      </c>
      <c r="AH42">
        <v>0</v>
      </c>
      <c r="AI42">
        <v>0</v>
      </c>
      <c r="AJ42">
        <v>0</v>
      </c>
      <c r="AK42">
        <v>23.856719999999999</v>
      </c>
      <c r="AL42">
        <v>9.5358999999999998</v>
      </c>
      <c r="AM42">
        <v>0</v>
      </c>
      <c r="AN42">
        <v>0</v>
      </c>
      <c r="AO42">
        <v>0</v>
      </c>
      <c r="AP42">
        <v>1.1252680775669244</v>
      </c>
      <c r="AQ42">
        <v>21.572980000000005</v>
      </c>
      <c r="AR42">
        <v>2.9093999999999993</v>
      </c>
      <c r="AS42">
        <v>10.870720000000002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869.67999262111766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457.00404122435566</v>
      </c>
      <c r="L43">
        <v>0.99868700131299859</v>
      </c>
      <c r="M43">
        <v>63.767526006331977</v>
      </c>
      <c r="N43">
        <v>51.883862515413071</v>
      </c>
      <c r="O43">
        <v>73.286030293152763</v>
      </c>
      <c r="P43">
        <v>24.383726812816189</v>
      </c>
      <c r="Q43">
        <v>0.97703957868020319</v>
      </c>
      <c r="R43">
        <v>18.613052243043722</v>
      </c>
      <c r="S43">
        <v>3.2551725042117923</v>
      </c>
      <c r="T43">
        <v>0</v>
      </c>
      <c r="U43">
        <v>62.112816901408458</v>
      </c>
      <c r="V43">
        <v>7.9629321489971341</v>
      </c>
      <c r="W43">
        <v>15.27799951882845</v>
      </c>
      <c r="X43">
        <v>58.974817385914612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7.2375940000000005</v>
      </c>
      <c r="AF43">
        <v>12.303000000000001</v>
      </c>
      <c r="AG43">
        <v>0</v>
      </c>
      <c r="AH43">
        <v>0</v>
      </c>
      <c r="AI43">
        <v>0</v>
      </c>
      <c r="AJ43">
        <v>0</v>
      </c>
      <c r="AK43">
        <v>23.856719999999999</v>
      </c>
      <c r="AL43">
        <v>52.880899999999997</v>
      </c>
      <c r="AM43">
        <v>0</v>
      </c>
      <c r="AN43">
        <v>0</v>
      </c>
      <c r="AO43">
        <v>0</v>
      </c>
      <c r="AP43">
        <v>1.1252680775669244</v>
      </c>
      <c r="AQ43">
        <v>10.786490000000001</v>
      </c>
      <c r="AR43">
        <v>2.9093999999999993</v>
      </c>
      <c r="AS43">
        <v>10.870720000000002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960.46779621203393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460.00499942314354</v>
      </c>
      <c r="L44">
        <v>0.99868700131299859</v>
      </c>
      <c r="M44">
        <v>63.767526006331977</v>
      </c>
      <c r="N44">
        <v>51.883862515413071</v>
      </c>
      <c r="O44">
        <v>73.286030293152763</v>
      </c>
      <c r="P44">
        <v>24.383726812816189</v>
      </c>
      <c r="Q44">
        <v>0</v>
      </c>
      <c r="R44">
        <v>18.613052243043722</v>
      </c>
      <c r="S44">
        <v>0</v>
      </c>
      <c r="T44">
        <v>0</v>
      </c>
      <c r="U44">
        <v>62.112816901408458</v>
      </c>
      <c r="V44">
        <v>7.9629321489971341</v>
      </c>
      <c r="W44">
        <v>15.27799951882845</v>
      </c>
      <c r="X44">
        <v>58.974817385914612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7.2375940000000005</v>
      </c>
      <c r="AF44">
        <v>12.303000000000001</v>
      </c>
      <c r="AG44">
        <v>0</v>
      </c>
      <c r="AH44">
        <v>0</v>
      </c>
      <c r="AI44">
        <v>0</v>
      </c>
      <c r="AJ44">
        <v>0</v>
      </c>
      <c r="AK44">
        <v>23.856719999999999</v>
      </c>
      <c r="AL44">
        <v>52.880899999999997</v>
      </c>
      <c r="AM44">
        <v>0</v>
      </c>
      <c r="AN44">
        <v>0</v>
      </c>
      <c r="AO44">
        <v>0</v>
      </c>
      <c r="AP44">
        <v>1.1252680775669244</v>
      </c>
      <c r="AQ44">
        <v>10.786490000000001</v>
      </c>
      <c r="AR44">
        <v>2.9093999999999993</v>
      </c>
      <c r="AS44">
        <v>10.870720000000002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959.23654232792978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466.00380358297514</v>
      </c>
      <c r="L45">
        <v>0.99871564346262531</v>
      </c>
      <c r="M45">
        <v>63.767526006331977</v>
      </c>
      <c r="N45">
        <v>51.883862515413071</v>
      </c>
      <c r="O45">
        <v>73.286030293152763</v>
      </c>
      <c r="P45">
        <v>24.383726812816189</v>
      </c>
      <c r="Q45">
        <v>0</v>
      </c>
      <c r="R45">
        <v>18.613052243043722</v>
      </c>
      <c r="S45">
        <v>0</v>
      </c>
      <c r="T45">
        <v>0</v>
      </c>
      <c r="U45">
        <v>62.112816901408458</v>
      </c>
      <c r="V45">
        <v>7.9629321489971341</v>
      </c>
      <c r="W45">
        <v>15.27799951882845</v>
      </c>
      <c r="X45">
        <v>58.974817385914612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12.303000000000001</v>
      </c>
      <c r="AG45">
        <v>0</v>
      </c>
      <c r="AH45">
        <v>0</v>
      </c>
      <c r="AI45">
        <v>0</v>
      </c>
      <c r="AJ45">
        <v>0</v>
      </c>
      <c r="AK45">
        <v>23.856719999999999</v>
      </c>
      <c r="AL45">
        <v>52.880899999999997</v>
      </c>
      <c r="AM45">
        <v>0</v>
      </c>
      <c r="AN45">
        <v>0</v>
      </c>
      <c r="AO45">
        <v>0</v>
      </c>
      <c r="AP45">
        <v>1.1252680775669244</v>
      </c>
      <c r="AQ45">
        <v>5.2404000000000002</v>
      </c>
      <c r="AR45">
        <v>2.9093999999999993</v>
      </c>
      <c r="AS45">
        <v>4.1355999999999993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945.71657112991102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471.00435331586976</v>
      </c>
      <c r="L46">
        <v>0.99871564346262531</v>
      </c>
      <c r="M46">
        <v>63.767526006331977</v>
      </c>
      <c r="N46">
        <v>51.883862515413071</v>
      </c>
      <c r="O46">
        <v>73.286030293152763</v>
      </c>
      <c r="P46">
        <v>24.383726812816189</v>
      </c>
      <c r="Q46">
        <v>0</v>
      </c>
      <c r="R46">
        <v>18.613052243043722</v>
      </c>
      <c r="S46">
        <v>0</v>
      </c>
      <c r="T46">
        <v>0</v>
      </c>
      <c r="U46">
        <v>62.112816901408458</v>
      </c>
      <c r="V46">
        <v>7.9629321489971341</v>
      </c>
      <c r="W46">
        <v>15.27799951882845</v>
      </c>
      <c r="X46">
        <v>58.974817385914612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12.303000000000001</v>
      </c>
      <c r="AG46">
        <v>0</v>
      </c>
      <c r="AH46">
        <v>0</v>
      </c>
      <c r="AI46">
        <v>0</v>
      </c>
      <c r="AJ46">
        <v>0</v>
      </c>
      <c r="AK46">
        <v>23.856719999999999</v>
      </c>
      <c r="AL46">
        <v>52.880899999999997</v>
      </c>
      <c r="AM46">
        <v>0</v>
      </c>
      <c r="AN46">
        <v>0</v>
      </c>
      <c r="AO46">
        <v>0</v>
      </c>
      <c r="AP46">
        <v>1.1252680775669244</v>
      </c>
      <c r="AQ46">
        <v>0</v>
      </c>
      <c r="AR46">
        <v>2.9093999999999993</v>
      </c>
      <c r="AS46">
        <v>2.9540000000000002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944.29512086280567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453.00485068084856</v>
      </c>
      <c r="L47">
        <v>0.99871564346262531</v>
      </c>
      <c r="M47">
        <v>63.767526006331977</v>
      </c>
      <c r="N47">
        <v>51.883862515413071</v>
      </c>
      <c r="O47">
        <v>73.286030293152763</v>
      </c>
      <c r="P47">
        <v>24.383726812816189</v>
      </c>
      <c r="Q47">
        <v>0</v>
      </c>
      <c r="R47">
        <v>18.613052243043722</v>
      </c>
      <c r="S47">
        <v>0</v>
      </c>
      <c r="T47">
        <v>0</v>
      </c>
      <c r="U47">
        <v>62.112816901408458</v>
      </c>
      <c r="V47">
        <v>7.9629321489971341</v>
      </c>
      <c r="W47">
        <v>15.27799951882845</v>
      </c>
      <c r="X47">
        <v>58.974817385914612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12.303000000000001</v>
      </c>
      <c r="AG47">
        <v>0</v>
      </c>
      <c r="AH47">
        <v>0</v>
      </c>
      <c r="AI47">
        <v>0</v>
      </c>
      <c r="AJ47">
        <v>0</v>
      </c>
      <c r="AK47">
        <v>23.856719999999999</v>
      </c>
      <c r="AL47">
        <v>9.5358999999999998</v>
      </c>
      <c r="AM47">
        <v>0</v>
      </c>
      <c r="AN47">
        <v>0</v>
      </c>
      <c r="AO47">
        <v>0</v>
      </c>
      <c r="AP47">
        <v>1.6879021163503867</v>
      </c>
      <c r="AQ47">
        <v>0</v>
      </c>
      <c r="AR47">
        <v>2.9093999999999993</v>
      </c>
      <c r="AS47">
        <v>2.9540000000000002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883.51325226656786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432.00438009490205</v>
      </c>
      <c r="L48">
        <v>0.99876564979721383</v>
      </c>
      <c r="M48">
        <v>63.767526006331977</v>
      </c>
      <c r="N48">
        <v>51.883862515413071</v>
      </c>
      <c r="O48">
        <v>73.286030293152763</v>
      </c>
      <c r="P48">
        <v>24.383726812816189</v>
      </c>
      <c r="Q48">
        <v>0</v>
      </c>
      <c r="R48">
        <v>18.613052243043722</v>
      </c>
      <c r="S48">
        <v>0</v>
      </c>
      <c r="T48">
        <v>0</v>
      </c>
      <c r="U48">
        <v>62.112816901408458</v>
      </c>
      <c r="V48">
        <v>7.9629321489971341</v>
      </c>
      <c r="W48">
        <v>15.27799951882845</v>
      </c>
      <c r="X48">
        <v>58.974817385914612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12.303000000000001</v>
      </c>
      <c r="AG48">
        <v>0</v>
      </c>
      <c r="AH48">
        <v>0</v>
      </c>
      <c r="AI48">
        <v>0</v>
      </c>
      <c r="AJ48">
        <v>0</v>
      </c>
      <c r="AK48">
        <v>23.856719999999999</v>
      </c>
      <c r="AL48">
        <v>1.7337999999999998</v>
      </c>
      <c r="AM48">
        <v>0</v>
      </c>
      <c r="AN48">
        <v>0</v>
      </c>
      <c r="AO48">
        <v>0</v>
      </c>
      <c r="AP48">
        <v>1.6879021163503867</v>
      </c>
      <c r="AQ48">
        <v>0</v>
      </c>
      <c r="AR48">
        <v>2.9093999999999993</v>
      </c>
      <c r="AS48">
        <v>2.9540000000000002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854.71073168695602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409.00430970426515</v>
      </c>
      <c r="L49">
        <v>0.99876564979721383</v>
      </c>
      <c r="M49">
        <v>63.767526006331977</v>
      </c>
      <c r="N49">
        <v>51.883862515413071</v>
      </c>
      <c r="O49">
        <v>73.286030293152763</v>
      </c>
      <c r="P49">
        <v>24.383726812816189</v>
      </c>
      <c r="Q49">
        <v>0</v>
      </c>
      <c r="R49">
        <v>18.613052243043722</v>
      </c>
      <c r="S49">
        <v>0</v>
      </c>
      <c r="T49">
        <v>0</v>
      </c>
      <c r="U49">
        <v>62.112816901408458</v>
      </c>
      <c r="V49">
        <v>7.9629321489971341</v>
      </c>
      <c r="W49">
        <v>15.27799951882845</v>
      </c>
      <c r="X49">
        <v>58.974817385914612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12.303000000000001</v>
      </c>
      <c r="AG49">
        <v>0</v>
      </c>
      <c r="AH49">
        <v>0</v>
      </c>
      <c r="AI49">
        <v>0</v>
      </c>
      <c r="AJ49">
        <v>0</v>
      </c>
      <c r="AK49">
        <v>23.856719999999999</v>
      </c>
      <c r="AL49">
        <v>1.7337999999999998</v>
      </c>
      <c r="AM49">
        <v>0</v>
      </c>
      <c r="AN49">
        <v>0</v>
      </c>
      <c r="AO49">
        <v>0</v>
      </c>
      <c r="AP49">
        <v>0.84395105817519334</v>
      </c>
      <c r="AQ49">
        <v>0</v>
      </c>
      <c r="AR49">
        <v>17.456399999999995</v>
      </c>
      <c r="AS49">
        <v>2.9540000000000002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845.41371023814395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379.00404803365069</v>
      </c>
      <c r="L50">
        <v>0.99876564979721383</v>
      </c>
      <c r="M50">
        <v>63.767526006331977</v>
      </c>
      <c r="N50">
        <v>51.883862515413071</v>
      </c>
      <c r="O50">
        <v>73.286030293152763</v>
      </c>
      <c r="P50">
        <v>24.383726812816189</v>
      </c>
      <c r="Q50">
        <v>0</v>
      </c>
      <c r="R50">
        <v>18.613052243043722</v>
      </c>
      <c r="S50">
        <v>0</v>
      </c>
      <c r="T50">
        <v>0</v>
      </c>
      <c r="U50">
        <v>62.112816901408458</v>
      </c>
      <c r="V50">
        <v>7.9629321489971341</v>
      </c>
      <c r="W50">
        <v>15.27799951882845</v>
      </c>
      <c r="X50">
        <v>58.974817385914612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12.303000000000001</v>
      </c>
      <c r="AG50">
        <v>0</v>
      </c>
      <c r="AH50">
        <v>0</v>
      </c>
      <c r="AI50">
        <v>0</v>
      </c>
      <c r="AJ50">
        <v>0</v>
      </c>
      <c r="AK50">
        <v>23.856719999999999</v>
      </c>
      <c r="AL50">
        <v>1.7337999999999998</v>
      </c>
      <c r="AM50">
        <v>0</v>
      </c>
      <c r="AN50">
        <v>0</v>
      </c>
      <c r="AO50">
        <v>0</v>
      </c>
      <c r="AP50">
        <v>0.84395105817519334</v>
      </c>
      <c r="AQ50">
        <v>0</v>
      </c>
      <c r="AR50">
        <v>17.456399999999995</v>
      </c>
      <c r="AS50">
        <v>2.9540000000000002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815.41344856752949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358.00345971563979</v>
      </c>
      <c r="L51">
        <v>0.99876564979721383</v>
      </c>
      <c r="M51">
        <v>63.767526006331977</v>
      </c>
      <c r="N51">
        <v>51.883862515413071</v>
      </c>
      <c r="O51">
        <v>73.286030293152763</v>
      </c>
      <c r="P51">
        <v>24.383726812816189</v>
      </c>
      <c r="Q51">
        <v>0</v>
      </c>
      <c r="R51">
        <v>18.613052243043722</v>
      </c>
      <c r="S51">
        <v>0</v>
      </c>
      <c r="T51">
        <v>0</v>
      </c>
      <c r="U51">
        <v>62.112816901408458</v>
      </c>
      <c r="V51">
        <v>7.9629321489971341</v>
      </c>
      <c r="W51">
        <v>15.27799951882845</v>
      </c>
      <c r="X51">
        <v>58.974817385914612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12.303000000000001</v>
      </c>
      <c r="AG51">
        <v>0</v>
      </c>
      <c r="AH51">
        <v>0</v>
      </c>
      <c r="AI51">
        <v>0</v>
      </c>
      <c r="AJ51">
        <v>0</v>
      </c>
      <c r="AK51">
        <v>23.856719999999999</v>
      </c>
      <c r="AL51">
        <v>1.7337999999999998</v>
      </c>
      <c r="AM51">
        <v>0</v>
      </c>
      <c r="AN51">
        <v>0</v>
      </c>
      <c r="AO51">
        <v>0</v>
      </c>
      <c r="AP51">
        <v>0.84395105817519334</v>
      </c>
      <c r="AQ51">
        <v>0</v>
      </c>
      <c r="AR51">
        <v>3.8791999999999995</v>
      </c>
      <c r="AS51">
        <v>2.9540000000000002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780.83566024951858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364.00390396708514</v>
      </c>
      <c r="L52">
        <v>0.99876564979721383</v>
      </c>
      <c r="M52">
        <v>63.767526006331977</v>
      </c>
      <c r="N52">
        <v>51.883862515413071</v>
      </c>
      <c r="O52">
        <v>73.286030293152763</v>
      </c>
      <c r="P52">
        <v>24.383726812816189</v>
      </c>
      <c r="Q52">
        <v>0</v>
      </c>
      <c r="R52">
        <v>18.613052243043722</v>
      </c>
      <c r="S52">
        <v>0</v>
      </c>
      <c r="T52">
        <v>0</v>
      </c>
      <c r="U52">
        <v>62.112816901408458</v>
      </c>
      <c r="V52">
        <v>7.9629321489971341</v>
      </c>
      <c r="W52">
        <v>15.27799951882845</v>
      </c>
      <c r="X52">
        <v>58.974817385914612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12.303000000000001</v>
      </c>
      <c r="AG52">
        <v>0</v>
      </c>
      <c r="AH52">
        <v>0</v>
      </c>
      <c r="AI52">
        <v>0</v>
      </c>
      <c r="AJ52">
        <v>0</v>
      </c>
      <c r="AK52">
        <v>23.856719999999999</v>
      </c>
      <c r="AL52">
        <v>1.7337999999999998</v>
      </c>
      <c r="AM52">
        <v>0</v>
      </c>
      <c r="AN52">
        <v>0</v>
      </c>
      <c r="AO52">
        <v>0</v>
      </c>
      <c r="AP52">
        <v>0.84395105817519334</v>
      </c>
      <c r="AQ52">
        <v>0</v>
      </c>
      <c r="AR52">
        <v>2.9093999999999993</v>
      </c>
      <c r="AS52">
        <v>2.9540000000000002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785.86630450096391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335.00332591462654</v>
      </c>
      <c r="L53">
        <v>0.99876564979721383</v>
      </c>
      <c r="M53">
        <v>63.767526006331977</v>
      </c>
      <c r="N53">
        <v>51.883862515413071</v>
      </c>
      <c r="O53">
        <v>73.286030293152763</v>
      </c>
      <c r="P53">
        <v>24.383726812816189</v>
      </c>
      <c r="Q53">
        <v>0</v>
      </c>
      <c r="R53">
        <v>18.613052243043722</v>
      </c>
      <c r="S53">
        <v>0</v>
      </c>
      <c r="T53">
        <v>0</v>
      </c>
      <c r="U53">
        <v>62.112816901408458</v>
      </c>
      <c r="V53">
        <v>7.9615168970814141</v>
      </c>
      <c r="W53">
        <v>15.27799951882845</v>
      </c>
      <c r="X53">
        <v>58.978508445684177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12.303000000000001</v>
      </c>
      <c r="AG53">
        <v>0</v>
      </c>
      <c r="AH53">
        <v>0</v>
      </c>
      <c r="AI53">
        <v>0</v>
      </c>
      <c r="AJ53">
        <v>0</v>
      </c>
      <c r="AK53">
        <v>23.856719999999999</v>
      </c>
      <c r="AL53">
        <v>1.7337999999999998</v>
      </c>
      <c r="AM53">
        <v>0</v>
      </c>
      <c r="AN53">
        <v>0</v>
      </c>
      <c r="AO53">
        <v>0</v>
      </c>
      <c r="AP53">
        <v>0.84395105817519334</v>
      </c>
      <c r="AQ53">
        <v>0</v>
      </c>
      <c r="AR53">
        <v>2.9093999999999993</v>
      </c>
      <c r="AS53">
        <v>2.9540000000000002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756.8680022563592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321.00496842976918</v>
      </c>
      <c r="L54">
        <v>0.99876564979721383</v>
      </c>
      <c r="M54">
        <v>63.767526006331977</v>
      </c>
      <c r="N54">
        <v>51.883862515413071</v>
      </c>
      <c r="O54">
        <v>73.286030293152763</v>
      </c>
      <c r="P54">
        <v>24.383726812816189</v>
      </c>
      <c r="Q54">
        <v>0</v>
      </c>
      <c r="R54">
        <v>18.614144251901944</v>
      </c>
      <c r="S54">
        <v>0</v>
      </c>
      <c r="T54">
        <v>0</v>
      </c>
      <c r="U54">
        <v>62.112816901408458</v>
      </c>
      <c r="V54">
        <v>7.9615168970814141</v>
      </c>
      <c r="W54">
        <v>15.27799951882845</v>
      </c>
      <c r="X54">
        <v>58.978508445684177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12.303000000000001</v>
      </c>
      <c r="AG54">
        <v>0</v>
      </c>
      <c r="AH54">
        <v>0</v>
      </c>
      <c r="AI54">
        <v>0</v>
      </c>
      <c r="AJ54">
        <v>0</v>
      </c>
      <c r="AK54">
        <v>23.856719999999999</v>
      </c>
      <c r="AL54">
        <v>1.7337999999999998</v>
      </c>
      <c r="AM54">
        <v>0</v>
      </c>
      <c r="AN54">
        <v>0</v>
      </c>
      <c r="AO54">
        <v>0</v>
      </c>
      <c r="AP54">
        <v>0.84395105817519334</v>
      </c>
      <c r="AQ54">
        <v>0</v>
      </c>
      <c r="AR54">
        <v>2.9093999999999993</v>
      </c>
      <c r="AS54">
        <v>2.9540000000000002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742.87073678035995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280.00334274681575</v>
      </c>
      <c r="L55">
        <v>0.99876564979721383</v>
      </c>
      <c r="M55">
        <v>63.767526006331977</v>
      </c>
      <c r="N55">
        <v>51.883862515413071</v>
      </c>
      <c r="O55">
        <v>73.286030293152763</v>
      </c>
      <c r="P55">
        <v>24.383726812816189</v>
      </c>
      <c r="Q55">
        <v>0</v>
      </c>
      <c r="R55">
        <v>18.614144251901944</v>
      </c>
      <c r="S55">
        <v>0</v>
      </c>
      <c r="T55">
        <v>0</v>
      </c>
      <c r="U55">
        <v>62.112816901408458</v>
      </c>
      <c r="V55">
        <v>7.9858003247778866</v>
      </c>
      <c r="W55">
        <v>15.27799951882845</v>
      </c>
      <c r="X55">
        <v>58.978508445684177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12.303000000000001</v>
      </c>
      <c r="AG55">
        <v>0</v>
      </c>
      <c r="AH55">
        <v>0</v>
      </c>
      <c r="AI55">
        <v>0</v>
      </c>
      <c r="AJ55">
        <v>0</v>
      </c>
      <c r="AK55">
        <v>23.856719999999999</v>
      </c>
      <c r="AL55">
        <v>1.7337999999999998</v>
      </c>
      <c r="AM55">
        <v>0</v>
      </c>
      <c r="AN55">
        <v>0</v>
      </c>
      <c r="AO55">
        <v>0</v>
      </c>
      <c r="AP55">
        <v>0.84395105817519334</v>
      </c>
      <c r="AQ55">
        <v>0</v>
      </c>
      <c r="AR55">
        <v>2.9093999999999993</v>
      </c>
      <c r="AS55">
        <v>2.9540000000000002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701.89339452510296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280.00334274681575</v>
      </c>
      <c r="L56">
        <v>0.99876564979721383</v>
      </c>
      <c r="M56">
        <v>63.767526006331977</v>
      </c>
      <c r="N56">
        <v>51.883862515413071</v>
      </c>
      <c r="O56">
        <v>73.286030293152763</v>
      </c>
      <c r="P56">
        <v>24.383726812816189</v>
      </c>
      <c r="Q56">
        <v>0</v>
      </c>
      <c r="R56">
        <v>18.614144251901944</v>
      </c>
      <c r="S56">
        <v>0</v>
      </c>
      <c r="T56">
        <v>0</v>
      </c>
      <c r="U56">
        <v>62.112816901408458</v>
      </c>
      <c r="V56">
        <v>7.9684438515081215</v>
      </c>
      <c r="W56">
        <v>15.27799951882845</v>
      </c>
      <c r="X56">
        <v>58.978508445684177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12.303000000000001</v>
      </c>
      <c r="AG56">
        <v>0</v>
      </c>
      <c r="AH56">
        <v>0</v>
      </c>
      <c r="AI56">
        <v>0</v>
      </c>
      <c r="AJ56">
        <v>0</v>
      </c>
      <c r="AK56">
        <v>23.856719999999999</v>
      </c>
      <c r="AL56">
        <v>1.7337999999999998</v>
      </c>
      <c r="AM56">
        <v>0</v>
      </c>
      <c r="AN56">
        <v>0</v>
      </c>
      <c r="AO56">
        <v>0</v>
      </c>
      <c r="AP56">
        <v>0.84395105817519334</v>
      </c>
      <c r="AQ56">
        <v>0</v>
      </c>
      <c r="AR56">
        <v>2.9093999999999993</v>
      </c>
      <c r="AS56">
        <v>2.9540000000000002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701.87603805183323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280.00334274681575</v>
      </c>
      <c r="L57">
        <v>0.99876564979721383</v>
      </c>
      <c r="M57">
        <v>63.767526006331977</v>
      </c>
      <c r="N57">
        <v>51.883862515413071</v>
      </c>
      <c r="O57">
        <v>73.286030293152763</v>
      </c>
      <c r="P57">
        <v>24.383726812816189</v>
      </c>
      <c r="Q57">
        <v>0</v>
      </c>
      <c r="R57">
        <v>18.614144251901944</v>
      </c>
      <c r="S57">
        <v>0</v>
      </c>
      <c r="T57">
        <v>0</v>
      </c>
      <c r="U57">
        <v>62.112816901408458</v>
      </c>
      <c r="V57">
        <v>7.9684438515081215</v>
      </c>
      <c r="W57">
        <v>15.27799951882845</v>
      </c>
      <c r="X57">
        <v>58.978508445684177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12.303000000000001</v>
      </c>
      <c r="AG57">
        <v>0</v>
      </c>
      <c r="AH57">
        <v>0</v>
      </c>
      <c r="AI57">
        <v>0</v>
      </c>
      <c r="AJ57">
        <v>0</v>
      </c>
      <c r="AK57">
        <v>23.856719999999999</v>
      </c>
      <c r="AL57">
        <v>1.0402800000000001</v>
      </c>
      <c r="AM57">
        <v>0</v>
      </c>
      <c r="AN57">
        <v>0</v>
      </c>
      <c r="AO57">
        <v>0</v>
      </c>
      <c r="AP57">
        <v>0.84395105817519334</v>
      </c>
      <c r="AQ57">
        <v>0</v>
      </c>
      <c r="AR57">
        <v>2.9093999999999993</v>
      </c>
      <c r="AS57">
        <v>2.9540000000000002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701.18251805183331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280.00334274681575</v>
      </c>
      <c r="L58">
        <v>0.99876564979721383</v>
      </c>
      <c r="M58">
        <v>63.767526006331977</v>
      </c>
      <c r="N58">
        <v>51.883862515413071</v>
      </c>
      <c r="O58">
        <v>73.286030293152763</v>
      </c>
      <c r="P58">
        <v>24.383726812816189</v>
      </c>
      <c r="Q58">
        <v>0</v>
      </c>
      <c r="R58">
        <v>18.614144251901944</v>
      </c>
      <c r="S58">
        <v>0</v>
      </c>
      <c r="T58">
        <v>0</v>
      </c>
      <c r="U58">
        <v>62.112816901408458</v>
      </c>
      <c r="V58">
        <v>7.9684438515081215</v>
      </c>
      <c r="W58">
        <v>15.27799951882845</v>
      </c>
      <c r="X58">
        <v>58.978508445684177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12.303000000000001</v>
      </c>
      <c r="AG58">
        <v>0</v>
      </c>
      <c r="AH58">
        <v>0</v>
      </c>
      <c r="AI58">
        <v>0</v>
      </c>
      <c r="AJ58">
        <v>0</v>
      </c>
      <c r="AK58">
        <v>23.856719999999999</v>
      </c>
      <c r="AL58">
        <v>1.0402800000000001</v>
      </c>
      <c r="AM58">
        <v>0</v>
      </c>
      <c r="AN58">
        <v>0</v>
      </c>
      <c r="AO58">
        <v>0</v>
      </c>
      <c r="AP58">
        <v>0.84395105817519334</v>
      </c>
      <c r="AQ58">
        <v>0</v>
      </c>
      <c r="AR58">
        <v>2.9093999999999993</v>
      </c>
      <c r="AS58">
        <v>2.9540000000000002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701.18251805183331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280.00334274681575</v>
      </c>
      <c r="L59">
        <v>0.99876564979721383</v>
      </c>
      <c r="M59">
        <v>63.767526006331977</v>
      </c>
      <c r="N59">
        <v>51.883862515413071</v>
      </c>
      <c r="O59">
        <v>73.286030293152763</v>
      </c>
      <c r="P59">
        <v>24.383726812816189</v>
      </c>
      <c r="Q59">
        <v>0</v>
      </c>
      <c r="R59">
        <v>18.614144251901944</v>
      </c>
      <c r="S59">
        <v>0</v>
      </c>
      <c r="T59">
        <v>0</v>
      </c>
      <c r="U59">
        <v>62.112816901408458</v>
      </c>
      <c r="V59">
        <v>7.9684438515081215</v>
      </c>
      <c r="W59">
        <v>15.27799951882845</v>
      </c>
      <c r="X59">
        <v>58.978508445684177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6.1515000000000004</v>
      </c>
      <c r="AG59">
        <v>0</v>
      </c>
      <c r="AH59">
        <v>0</v>
      </c>
      <c r="AI59">
        <v>0</v>
      </c>
      <c r="AJ59">
        <v>0</v>
      </c>
      <c r="AK59">
        <v>23.856719999999999</v>
      </c>
      <c r="AL59">
        <v>1.0402800000000001</v>
      </c>
      <c r="AM59">
        <v>0</v>
      </c>
      <c r="AN59">
        <v>0</v>
      </c>
      <c r="AO59">
        <v>0</v>
      </c>
      <c r="AP59">
        <v>1.6879021163503867</v>
      </c>
      <c r="AQ59">
        <v>0</v>
      </c>
      <c r="AR59">
        <v>1.9395999999999998</v>
      </c>
      <c r="AS59">
        <v>2.9540000000000002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694.90516911000861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280.00334274681575</v>
      </c>
      <c r="L60">
        <v>0.99876564979721383</v>
      </c>
      <c r="M60">
        <v>63.767526006331977</v>
      </c>
      <c r="N60">
        <v>51.883862515413071</v>
      </c>
      <c r="O60">
        <v>73.286030293152763</v>
      </c>
      <c r="P60">
        <v>24.383726812816189</v>
      </c>
      <c r="Q60">
        <v>0</v>
      </c>
      <c r="R60">
        <v>18.614144251901944</v>
      </c>
      <c r="S60">
        <v>0</v>
      </c>
      <c r="T60">
        <v>0</v>
      </c>
      <c r="U60">
        <v>62.112816901408458</v>
      </c>
      <c r="V60">
        <v>7.9684438515081215</v>
      </c>
      <c r="W60">
        <v>15.27799951882845</v>
      </c>
      <c r="X60">
        <v>58.978508445684177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6.1515000000000004</v>
      </c>
      <c r="AG60">
        <v>0</v>
      </c>
      <c r="AH60">
        <v>0</v>
      </c>
      <c r="AI60">
        <v>0</v>
      </c>
      <c r="AJ60">
        <v>0</v>
      </c>
      <c r="AK60">
        <v>23.856719999999999</v>
      </c>
      <c r="AL60">
        <v>1.0402800000000001</v>
      </c>
      <c r="AM60">
        <v>0</v>
      </c>
      <c r="AN60">
        <v>0</v>
      </c>
      <c r="AO60">
        <v>0</v>
      </c>
      <c r="AP60">
        <v>1.6879021163503867</v>
      </c>
      <c r="AQ60">
        <v>0</v>
      </c>
      <c r="AR60">
        <v>1.9395999999999998</v>
      </c>
      <c r="AS60">
        <v>2.9540000000000002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694.90516911000861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330.0046318560328</v>
      </c>
      <c r="L61">
        <v>0.99876564979721383</v>
      </c>
      <c r="M61">
        <v>63.767526006331977</v>
      </c>
      <c r="N61">
        <v>51.883862515413071</v>
      </c>
      <c r="O61">
        <v>73.286030293152763</v>
      </c>
      <c r="P61">
        <v>24.383726812816189</v>
      </c>
      <c r="Q61">
        <v>0</v>
      </c>
      <c r="R61">
        <v>18.614144251901944</v>
      </c>
      <c r="S61">
        <v>0</v>
      </c>
      <c r="T61">
        <v>0</v>
      </c>
      <c r="U61">
        <v>62.112816901408458</v>
      </c>
      <c r="V61">
        <v>7.9615168970814141</v>
      </c>
      <c r="W61">
        <v>15.27799951882845</v>
      </c>
      <c r="X61">
        <v>58.978508445684177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6.1515000000000004</v>
      </c>
      <c r="AG61">
        <v>0</v>
      </c>
      <c r="AH61">
        <v>0</v>
      </c>
      <c r="AI61">
        <v>0</v>
      </c>
      <c r="AJ61">
        <v>0</v>
      </c>
      <c r="AK61">
        <v>23.856719999999999</v>
      </c>
      <c r="AL61">
        <v>1.0402800000000001</v>
      </c>
      <c r="AM61">
        <v>0</v>
      </c>
      <c r="AN61">
        <v>0</v>
      </c>
      <c r="AO61">
        <v>0</v>
      </c>
      <c r="AP61">
        <v>1.6879021163503867</v>
      </c>
      <c r="AQ61">
        <v>0</v>
      </c>
      <c r="AR61">
        <v>1.9395999999999998</v>
      </c>
      <c r="AS61">
        <v>2.9540000000000002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744.89953126479907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380.00381360713072</v>
      </c>
      <c r="L62">
        <v>0.99876564979721383</v>
      </c>
      <c r="M62">
        <v>63.767526006331977</v>
      </c>
      <c r="N62">
        <v>51.883862515413071</v>
      </c>
      <c r="O62">
        <v>73.286030293152763</v>
      </c>
      <c r="P62">
        <v>24.383726812816189</v>
      </c>
      <c r="Q62">
        <v>0</v>
      </c>
      <c r="R62">
        <v>18.612493185689946</v>
      </c>
      <c r="S62">
        <v>0</v>
      </c>
      <c r="T62">
        <v>0</v>
      </c>
      <c r="U62">
        <v>62.112816901408458</v>
      </c>
      <c r="V62">
        <v>7.9615168970814141</v>
      </c>
      <c r="W62">
        <v>15.27799951882845</v>
      </c>
      <c r="X62">
        <v>58.978508445684177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6.1515000000000004</v>
      </c>
      <c r="AG62">
        <v>0</v>
      </c>
      <c r="AH62">
        <v>0</v>
      </c>
      <c r="AI62">
        <v>0</v>
      </c>
      <c r="AJ62">
        <v>0</v>
      </c>
      <c r="AK62">
        <v>23.856719999999999</v>
      </c>
      <c r="AL62">
        <v>1.0402800000000001</v>
      </c>
      <c r="AM62">
        <v>0</v>
      </c>
      <c r="AN62">
        <v>0</v>
      </c>
      <c r="AO62">
        <v>0</v>
      </c>
      <c r="AP62">
        <v>1.6879021163503867</v>
      </c>
      <c r="AQ62">
        <v>0</v>
      </c>
      <c r="AR62">
        <v>1.9395999999999998</v>
      </c>
      <c r="AS62">
        <v>2.9540000000000002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794.89706194968494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430.00480436464306</v>
      </c>
      <c r="L63">
        <v>0.99876564979721383</v>
      </c>
      <c r="M63">
        <v>63.767526006331977</v>
      </c>
      <c r="N63">
        <v>51.883862515413071</v>
      </c>
      <c r="O63">
        <v>73.286030293152763</v>
      </c>
      <c r="P63">
        <v>24.383726812816189</v>
      </c>
      <c r="Q63">
        <v>0</v>
      </c>
      <c r="R63">
        <v>18.613052243043722</v>
      </c>
      <c r="S63">
        <v>0</v>
      </c>
      <c r="T63">
        <v>0</v>
      </c>
      <c r="U63">
        <v>62.112816901408458</v>
      </c>
      <c r="V63">
        <v>7.9629321489971341</v>
      </c>
      <c r="W63">
        <v>15.27799951882845</v>
      </c>
      <c r="X63">
        <v>58.978508445684177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6.1515000000000004</v>
      </c>
      <c r="AG63">
        <v>0</v>
      </c>
      <c r="AH63">
        <v>0</v>
      </c>
      <c r="AI63">
        <v>0</v>
      </c>
      <c r="AJ63">
        <v>0</v>
      </c>
      <c r="AK63">
        <v>23.856719999999999</v>
      </c>
      <c r="AL63">
        <v>1.0402800000000001</v>
      </c>
      <c r="AM63">
        <v>0</v>
      </c>
      <c r="AN63">
        <v>0</v>
      </c>
      <c r="AO63">
        <v>0</v>
      </c>
      <c r="AP63">
        <v>1.6879021163503867</v>
      </c>
      <c r="AQ63">
        <v>0</v>
      </c>
      <c r="AR63">
        <v>1.9395999999999998</v>
      </c>
      <c r="AS63">
        <v>2.9540000000000002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844.90002701646677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509.62077021981116</v>
      </c>
      <c r="L64">
        <v>0.99876564979721383</v>
      </c>
      <c r="M64">
        <v>63.767526006331977</v>
      </c>
      <c r="N64">
        <v>51.883862515413071</v>
      </c>
      <c r="O64">
        <v>73.286030293152763</v>
      </c>
      <c r="P64">
        <v>24.383726812816189</v>
      </c>
      <c r="Q64">
        <v>0</v>
      </c>
      <c r="R64">
        <v>18.613052243043722</v>
      </c>
      <c r="S64">
        <v>0</v>
      </c>
      <c r="T64">
        <v>0</v>
      </c>
      <c r="U64">
        <v>62.112816901408458</v>
      </c>
      <c r="V64">
        <v>7.9629321489971341</v>
      </c>
      <c r="W64">
        <v>15.27799951882845</v>
      </c>
      <c r="X64">
        <v>58.978508445684177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6.1515000000000004</v>
      </c>
      <c r="AG64">
        <v>0</v>
      </c>
      <c r="AH64">
        <v>0</v>
      </c>
      <c r="AI64">
        <v>0</v>
      </c>
      <c r="AJ64">
        <v>0</v>
      </c>
      <c r="AK64">
        <v>23.856719999999999</v>
      </c>
      <c r="AL64">
        <v>1.0402800000000001</v>
      </c>
      <c r="AM64">
        <v>0</v>
      </c>
      <c r="AN64">
        <v>0</v>
      </c>
      <c r="AO64">
        <v>0</v>
      </c>
      <c r="AP64">
        <v>1.6879021163503867</v>
      </c>
      <c r="AQ64">
        <v>0</v>
      </c>
      <c r="AR64">
        <v>1.9395999999999998</v>
      </c>
      <c r="AS64">
        <v>2.9540000000000002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924.51599287163481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509.62077021981116</v>
      </c>
      <c r="L65">
        <v>0.99876564979721383</v>
      </c>
      <c r="M65">
        <v>63.767526006331977</v>
      </c>
      <c r="N65">
        <v>51.883862515413071</v>
      </c>
      <c r="O65">
        <v>73.286030293152763</v>
      </c>
      <c r="P65">
        <v>24.383726812816189</v>
      </c>
      <c r="Q65">
        <v>0</v>
      </c>
      <c r="R65">
        <v>18.613052243043722</v>
      </c>
      <c r="S65">
        <v>0</v>
      </c>
      <c r="T65">
        <v>0</v>
      </c>
      <c r="U65">
        <v>62.112816901408458</v>
      </c>
      <c r="V65">
        <v>7.9629321489971341</v>
      </c>
      <c r="W65">
        <v>15.27799951882845</v>
      </c>
      <c r="X65">
        <v>58.978508445684177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6.1515000000000004</v>
      </c>
      <c r="AG65">
        <v>0</v>
      </c>
      <c r="AH65">
        <v>0</v>
      </c>
      <c r="AI65">
        <v>0</v>
      </c>
      <c r="AJ65">
        <v>0</v>
      </c>
      <c r="AK65">
        <v>23.856719999999999</v>
      </c>
      <c r="AL65">
        <v>1.0402800000000001</v>
      </c>
      <c r="AM65">
        <v>0</v>
      </c>
      <c r="AN65">
        <v>0</v>
      </c>
      <c r="AO65">
        <v>0</v>
      </c>
      <c r="AP65">
        <v>3.6571212520925043</v>
      </c>
      <c r="AQ65">
        <v>0</v>
      </c>
      <c r="AR65">
        <v>1.9395999999999998</v>
      </c>
      <c r="AS65">
        <v>2.9540000000000002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926.48521200737684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509.62077021981116</v>
      </c>
      <c r="L66">
        <v>0.99876564979721383</v>
      </c>
      <c r="M66">
        <v>63.767526006331977</v>
      </c>
      <c r="N66">
        <v>51.883862515413071</v>
      </c>
      <c r="O66">
        <v>73.286030293152763</v>
      </c>
      <c r="P66">
        <v>24.383726812816189</v>
      </c>
      <c r="Q66">
        <v>0</v>
      </c>
      <c r="R66">
        <v>18.613052243043722</v>
      </c>
      <c r="S66">
        <v>0</v>
      </c>
      <c r="T66">
        <v>0</v>
      </c>
      <c r="U66">
        <v>62.112816901408458</v>
      </c>
      <c r="V66">
        <v>7.9629321489971341</v>
      </c>
      <c r="W66">
        <v>15.27799951882845</v>
      </c>
      <c r="X66">
        <v>58.978508445684177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6.1515000000000004</v>
      </c>
      <c r="AG66">
        <v>0</v>
      </c>
      <c r="AH66">
        <v>0</v>
      </c>
      <c r="AI66">
        <v>0</v>
      </c>
      <c r="AJ66">
        <v>0</v>
      </c>
      <c r="AK66">
        <v>23.856719999999999</v>
      </c>
      <c r="AL66">
        <v>1.0402800000000001</v>
      </c>
      <c r="AM66">
        <v>0</v>
      </c>
      <c r="AN66">
        <v>0</v>
      </c>
      <c r="AO66">
        <v>0</v>
      </c>
      <c r="AP66">
        <v>3.6571212520925043</v>
      </c>
      <c r="AQ66">
        <v>0</v>
      </c>
      <c r="AR66">
        <v>1.9395999999999998</v>
      </c>
      <c r="AS66">
        <v>2.9540000000000002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926.48521200737684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512.30462730731301</v>
      </c>
      <c r="L67">
        <v>2.9960988296488944</v>
      </c>
      <c r="M67">
        <v>63.767526006331977</v>
      </c>
      <c r="N67">
        <v>51.883862515413071</v>
      </c>
      <c r="O67">
        <v>73.286030293152763</v>
      </c>
      <c r="P67">
        <v>24.383726812816189</v>
      </c>
      <c r="Q67">
        <v>0</v>
      </c>
      <c r="R67">
        <v>18.613052243043722</v>
      </c>
      <c r="S67">
        <v>0</v>
      </c>
      <c r="T67">
        <v>0</v>
      </c>
      <c r="U67">
        <v>62.112816901408458</v>
      </c>
      <c r="V67">
        <v>7.9629321489971341</v>
      </c>
      <c r="W67">
        <v>15.27799951882845</v>
      </c>
      <c r="X67">
        <v>58.978508445684177</v>
      </c>
      <c r="Y67">
        <v>0</v>
      </c>
      <c r="Z67">
        <v>0</v>
      </c>
      <c r="AA67">
        <v>0</v>
      </c>
      <c r="AB67">
        <v>0</v>
      </c>
      <c r="AC67">
        <v>4.25068</v>
      </c>
      <c r="AD67">
        <v>0</v>
      </c>
      <c r="AE67">
        <v>0</v>
      </c>
      <c r="AF67">
        <v>6.1515000000000004</v>
      </c>
      <c r="AG67">
        <v>0</v>
      </c>
      <c r="AH67">
        <v>0</v>
      </c>
      <c r="AI67">
        <v>0</v>
      </c>
      <c r="AJ67">
        <v>0</v>
      </c>
      <c r="AK67">
        <v>23.856719999999999</v>
      </c>
      <c r="AL67">
        <v>1.0402800000000001</v>
      </c>
      <c r="AM67">
        <v>0</v>
      </c>
      <c r="AN67">
        <v>0</v>
      </c>
      <c r="AO67">
        <v>0</v>
      </c>
      <c r="AP67">
        <v>3.6571212520925043</v>
      </c>
      <c r="AQ67">
        <v>0</v>
      </c>
      <c r="AR67">
        <v>1.9395999999999998</v>
      </c>
      <c r="AS67">
        <v>2.9540000000000002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935.41708227473032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484.98567881990317</v>
      </c>
      <c r="L68">
        <v>2.7462847878951639</v>
      </c>
      <c r="M68">
        <v>63.767526006331977</v>
      </c>
      <c r="N68">
        <v>51.883862515413071</v>
      </c>
      <c r="O68">
        <v>73.286030293152763</v>
      </c>
      <c r="P68">
        <v>24.383726812816189</v>
      </c>
      <c r="Q68">
        <v>0</v>
      </c>
      <c r="R68">
        <v>18.613052243043722</v>
      </c>
      <c r="S68">
        <v>0</v>
      </c>
      <c r="T68">
        <v>0</v>
      </c>
      <c r="U68">
        <v>62.112816901408458</v>
      </c>
      <c r="V68">
        <v>7.9629321489971341</v>
      </c>
      <c r="W68">
        <v>15.27799951882845</v>
      </c>
      <c r="X68">
        <v>58.978508445684177</v>
      </c>
      <c r="Y68">
        <v>0</v>
      </c>
      <c r="Z68">
        <v>0</v>
      </c>
      <c r="AA68">
        <v>0</v>
      </c>
      <c r="AB68">
        <v>5.7837519999999989</v>
      </c>
      <c r="AC68">
        <v>4.25068</v>
      </c>
      <c r="AD68">
        <v>0</v>
      </c>
      <c r="AE68">
        <v>0</v>
      </c>
      <c r="AF68">
        <v>6.1515000000000004</v>
      </c>
      <c r="AG68">
        <v>0</v>
      </c>
      <c r="AH68">
        <v>0</v>
      </c>
      <c r="AI68">
        <v>0</v>
      </c>
      <c r="AJ68">
        <v>0</v>
      </c>
      <c r="AK68">
        <v>23.856719999999999</v>
      </c>
      <c r="AL68">
        <v>1.0402800000000001</v>
      </c>
      <c r="AM68">
        <v>0</v>
      </c>
      <c r="AN68">
        <v>0</v>
      </c>
      <c r="AO68">
        <v>0</v>
      </c>
      <c r="AP68">
        <v>3.6571212520925043</v>
      </c>
      <c r="AQ68">
        <v>8.734</v>
      </c>
      <c r="AR68">
        <v>1.9395999999999998</v>
      </c>
      <c r="AS68">
        <v>2.9540000000000002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922.36607174556684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509.61999413342272</v>
      </c>
      <c r="L69">
        <v>2.996098829648894</v>
      </c>
      <c r="M69">
        <v>63.767526006331977</v>
      </c>
      <c r="N69">
        <v>51.883862515413071</v>
      </c>
      <c r="O69">
        <v>73.286030293152763</v>
      </c>
      <c r="P69">
        <v>24.383726812816189</v>
      </c>
      <c r="Q69">
        <v>0</v>
      </c>
      <c r="R69">
        <v>17.294478063902822</v>
      </c>
      <c r="S69">
        <v>0</v>
      </c>
      <c r="T69">
        <v>0</v>
      </c>
      <c r="U69">
        <v>62.112816901408458</v>
      </c>
      <c r="V69">
        <v>8.21334295136948</v>
      </c>
      <c r="W69">
        <v>15.283831998804898</v>
      </c>
      <c r="X69">
        <v>58.978508445684177</v>
      </c>
      <c r="Y69">
        <v>0</v>
      </c>
      <c r="Z69">
        <v>0</v>
      </c>
      <c r="AA69">
        <v>0</v>
      </c>
      <c r="AB69">
        <v>5.7837519999999989</v>
      </c>
      <c r="AC69">
        <v>4.25068</v>
      </c>
      <c r="AD69">
        <v>0</v>
      </c>
      <c r="AE69">
        <v>0</v>
      </c>
      <c r="AF69">
        <v>6.1515000000000004</v>
      </c>
      <c r="AG69">
        <v>0</v>
      </c>
      <c r="AH69">
        <v>8.3184000000000005</v>
      </c>
      <c r="AI69">
        <v>0</v>
      </c>
      <c r="AJ69">
        <v>0</v>
      </c>
      <c r="AK69">
        <v>23.856719999999999</v>
      </c>
      <c r="AL69">
        <v>1.0402800000000001</v>
      </c>
      <c r="AM69">
        <v>0</v>
      </c>
      <c r="AN69">
        <v>0</v>
      </c>
      <c r="AO69">
        <v>0</v>
      </c>
      <c r="AP69">
        <v>3.6571212520925043</v>
      </c>
      <c r="AQ69">
        <v>21.572980000000005</v>
      </c>
      <c r="AR69">
        <v>1.9395999999999998</v>
      </c>
      <c r="AS69">
        <v>2.9540000000000002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967.34525020404806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509.6156368156847</v>
      </c>
      <c r="L70">
        <v>2.9960637300843485</v>
      </c>
      <c r="M70">
        <v>63.767526006331977</v>
      </c>
      <c r="N70">
        <v>51.883862515413071</v>
      </c>
      <c r="O70">
        <v>73.286030293152763</v>
      </c>
      <c r="P70">
        <v>24.383726812816189</v>
      </c>
      <c r="Q70">
        <v>0</v>
      </c>
      <c r="R70">
        <v>18.615868253189397</v>
      </c>
      <c r="S70">
        <v>0</v>
      </c>
      <c r="T70">
        <v>0</v>
      </c>
      <c r="U70">
        <v>62.112816901408458</v>
      </c>
      <c r="V70">
        <v>8.7537658255813948</v>
      </c>
      <c r="W70">
        <v>15.283831998804899</v>
      </c>
      <c r="X70">
        <v>58.978508445684177</v>
      </c>
      <c r="Y70">
        <v>0</v>
      </c>
      <c r="Z70">
        <v>0</v>
      </c>
      <c r="AA70">
        <v>0</v>
      </c>
      <c r="AB70">
        <v>5.7837519999999989</v>
      </c>
      <c r="AC70">
        <v>4.25068</v>
      </c>
      <c r="AD70">
        <v>0</v>
      </c>
      <c r="AE70">
        <v>0</v>
      </c>
      <c r="AF70">
        <v>6.1515000000000004</v>
      </c>
      <c r="AG70">
        <v>0</v>
      </c>
      <c r="AH70">
        <v>20.546447999999998</v>
      </c>
      <c r="AI70">
        <v>0</v>
      </c>
      <c r="AJ70">
        <v>0</v>
      </c>
      <c r="AK70">
        <v>23.856719999999999</v>
      </c>
      <c r="AL70">
        <v>1.0402800000000001</v>
      </c>
      <c r="AM70">
        <v>0</v>
      </c>
      <c r="AN70">
        <v>0</v>
      </c>
      <c r="AO70">
        <v>0</v>
      </c>
      <c r="AP70">
        <v>3.6571212520925043</v>
      </c>
      <c r="AQ70">
        <v>21.572980000000005</v>
      </c>
      <c r="AR70">
        <v>1.9395999999999998</v>
      </c>
      <c r="AS70">
        <v>2.9540000000000002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981.43071885024392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509.39371199757767</v>
      </c>
      <c r="L71">
        <v>2.9960637300843485</v>
      </c>
      <c r="M71">
        <v>63.767526006331977</v>
      </c>
      <c r="N71">
        <v>51.883862515413071</v>
      </c>
      <c r="O71">
        <v>73.286030293152763</v>
      </c>
      <c r="P71">
        <v>24.383726812816189</v>
      </c>
      <c r="Q71">
        <v>0</v>
      </c>
      <c r="R71">
        <v>18.615868253189397</v>
      </c>
      <c r="S71">
        <v>0</v>
      </c>
      <c r="T71">
        <v>0</v>
      </c>
      <c r="U71">
        <v>62.112816901408458</v>
      </c>
      <c r="V71">
        <v>8.6382542857142859</v>
      </c>
      <c r="W71">
        <v>15.289660994623654</v>
      </c>
      <c r="X71">
        <v>58.978508445684177</v>
      </c>
      <c r="Y71">
        <v>0</v>
      </c>
      <c r="Z71">
        <v>0</v>
      </c>
      <c r="AA71">
        <v>0</v>
      </c>
      <c r="AB71">
        <v>5.7837519999999989</v>
      </c>
      <c r="AC71">
        <v>4.25068</v>
      </c>
      <c r="AD71">
        <v>0</v>
      </c>
      <c r="AE71">
        <v>7.2375940000000005</v>
      </c>
      <c r="AF71">
        <v>6.1515000000000004</v>
      </c>
      <c r="AG71">
        <v>0</v>
      </c>
      <c r="AH71">
        <v>30.819672000000001</v>
      </c>
      <c r="AI71">
        <v>0</v>
      </c>
      <c r="AJ71">
        <v>0</v>
      </c>
      <c r="AK71">
        <v>23.856719999999999</v>
      </c>
      <c r="AL71">
        <v>1.0402800000000001</v>
      </c>
      <c r="AM71">
        <v>0</v>
      </c>
      <c r="AN71">
        <v>0</v>
      </c>
      <c r="AO71">
        <v>0</v>
      </c>
      <c r="AP71">
        <v>2.7569067900389652</v>
      </c>
      <c r="AQ71">
        <v>21.572980000000005</v>
      </c>
      <c r="AR71">
        <v>1.9395999999999998</v>
      </c>
      <c r="AS71">
        <v>2.9540000000000002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997.70971502603516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509.39371199757767</v>
      </c>
      <c r="L72">
        <v>2.9960637300843485</v>
      </c>
      <c r="M72">
        <v>63.767526006331977</v>
      </c>
      <c r="N72">
        <v>51.883862515413071</v>
      </c>
      <c r="O72">
        <v>73.286030293152763</v>
      </c>
      <c r="P72">
        <v>24.383726812816189</v>
      </c>
      <c r="Q72">
        <v>0</v>
      </c>
      <c r="R72">
        <v>18.615868253189397</v>
      </c>
      <c r="S72">
        <v>0</v>
      </c>
      <c r="T72">
        <v>0</v>
      </c>
      <c r="U72">
        <v>62.112816901408458</v>
      </c>
      <c r="V72">
        <v>8.6382542857142859</v>
      </c>
      <c r="W72">
        <v>15.289660994623654</v>
      </c>
      <c r="X72">
        <v>58.978508445684177</v>
      </c>
      <c r="Y72">
        <v>0</v>
      </c>
      <c r="Z72">
        <v>0</v>
      </c>
      <c r="AA72">
        <v>0</v>
      </c>
      <c r="AB72">
        <v>5.7837519999999989</v>
      </c>
      <c r="AC72">
        <v>4.25068</v>
      </c>
      <c r="AD72">
        <v>0</v>
      </c>
      <c r="AE72">
        <v>7.2375940000000005</v>
      </c>
      <c r="AF72">
        <v>6.1515000000000004</v>
      </c>
      <c r="AG72">
        <v>0</v>
      </c>
      <c r="AH72">
        <v>41.092895999999989</v>
      </c>
      <c r="AI72">
        <v>0</v>
      </c>
      <c r="AJ72">
        <v>0</v>
      </c>
      <c r="AK72">
        <v>23.856719999999999</v>
      </c>
      <c r="AL72">
        <v>1.0402800000000001</v>
      </c>
      <c r="AM72">
        <v>1.9903599999999997</v>
      </c>
      <c r="AN72">
        <v>0</v>
      </c>
      <c r="AO72">
        <v>0</v>
      </c>
      <c r="AP72">
        <v>2.7569067900389652</v>
      </c>
      <c r="AQ72">
        <v>32.359470000000002</v>
      </c>
      <c r="AR72">
        <v>2.4244999999999988</v>
      </c>
      <c r="AS72">
        <v>2.9540000000000002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1021.2446890260351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509.39371199757767</v>
      </c>
      <c r="L73">
        <v>2.996082528075215</v>
      </c>
      <c r="M73">
        <v>63.767526006331977</v>
      </c>
      <c r="N73">
        <v>51.883862515413071</v>
      </c>
      <c r="O73">
        <v>73.286030293152763</v>
      </c>
      <c r="P73">
        <v>24.383726812816189</v>
      </c>
      <c r="Q73">
        <v>0</v>
      </c>
      <c r="R73">
        <v>18.615868253189397</v>
      </c>
      <c r="S73">
        <v>0</v>
      </c>
      <c r="T73">
        <v>0</v>
      </c>
      <c r="U73">
        <v>62.112816901408458</v>
      </c>
      <c r="V73">
        <v>8.6382542857142859</v>
      </c>
      <c r="W73">
        <v>15.289660994623654</v>
      </c>
      <c r="X73">
        <v>58.974817385914612</v>
      </c>
      <c r="Y73">
        <v>0</v>
      </c>
      <c r="Z73">
        <v>0.96619999999999984</v>
      </c>
      <c r="AA73">
        <v>3.0883723950397335</v>
      </c>
      <c r="AB73">
        <v>5.7837519999999989</v>
      </c>
      <c r="AC73">
        <v>8.5013599999999983</v>
      </c>
      <c r="AD73">
        <v>3.4812000000000003</v>
      </c>
      <c r="AE73">
        <v>7.2375940000000005</v>
      </c>
      <c r="AF73">
        <v>6.1515000000000004</v>
      </c>
      <c r="AG73">
        <v>0</v>
      </c>
      <c r="AH73">
        <v>51.99</v>
      </c>
      <c r="AI73">
        <v>1.6772999999999996</v>
      </c>
      <c r="AJ73">
        <v>0</v>
      </c>
      <c r="AK73">
        <v>23.856719999999999</v>
      </c>
      <c r="AL73">
        <v>1.0402800000000001</v>
      </c>
      <c r="AM73">
        <v>4.6270015999999998</v>
      </c>
      <c r="AN73">
        <v>0</v>
      </c>
      <c r="AO73">
        <v>0</v>
      </c>
      <c r="AP73">
        <v>0.78768765429684706</v>
      </c>
      <c r="AQ73">
        <v>32.359470000000002</v>
      </c>
      <c r="AR73">
        <v>2.4244999999999988</v>
      </c>
      <c r="AS73">
        <v>2.9540000000000002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1046.2692956235539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509.39371199757767</v>
      </c>
      <c r="L74">
        <v>2.996082528075215</v>
      </c>
      <c r="M74">
        <v>63.767526006331977</v>
      </c>
      <c r="N74">
        <v>51.883862515413071</v>
      </c>
      <c r="O74">
        <v>73.286030293152763</v>
      </c>
      <c r="P74">
        <v>24.383726812816189</v>
      </c>
      <c r="Q74">
        <v>0</v>
      </c>
      <c r="R74">
        <v>18.615868253189397</v>
      </c>
      <c r="S74">
        <v>0</v>
      </c>
      <c r="T74">
        <v>0</v>
      </c>
      <c r="U74">
        <v>62.112816901408458</v>
      </c>
      <c r="V74">
        <v>8.6382542857142859</v>
      </c>
      <c r="W74">
        <v>15.289660994623654</v>
      </c>
      <c r="X74">
        <v>58.974817385914612</v>
      </c>
      <c r="Y74">
        <v>0</v>
      </c>
      <c r="Z74">
        <v>5.7276335999999981</v>
      </c>
      <c r="AA74">
        <v>6.1073431632246438</v>
      </c>
      <c r="AB74">
        <v>11.567504</v>
      </c>
      <c r="AC74">
        <v>8.9488000000000003</v>
      </c>
      <c r="AD74">
        <v>8.0253264000000026</v>
      </c>
      <c r="AE74">
        <v>21.712782000000001</v>
      </c>
      <c r="AF74">
        <v>18.454499999999999</v>
      </c>
      <c r="AG74">
        <v>0</v>
      </c>
      <c r="AH74">
        <v>51.99</v>
      </c>
      <c r="AI74">
        <v>7.181080399999999</v>
      </c>
      <c r="AJ74">
        <v>0</v>
      </c>
      <c r="AK74">
        <v>23.856719999999999</v>
      </c>
      <c r="AL74">
        <v>1.0402800000000001</v>
      </c>
      <c r="AM74">
        <v>4.6270015999999998</v>
      </c>
      <c r="AN74">
        <v>0</v>
      </c>
      <c r="AO74">
        <v>0</v>
      </c>
      <c r="AP74">
        <v>0.2250536155133849</v>
      </c>
      <c r="AQ74">
        <v>32.359470000000002</v>
      </c>
      <c r="AR74">
        <v>2.9093999999999993</v>
      </c>
      <c r="AS74">
        <v>2.9540000000000002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1097.0292527529555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509.39371199757767</v>
      </c>
      <c r="L75">
        <v>2.996082528075215</v>
      </c>
      <c r="M75">
        <v>63.767526006331977</v>
      </c>
      <c r="N75">
        <v>51.883862515413071</v>
      </c>
      <c r="O75">
        <v>73.286030293152763</v>
      </c>
      <c r="P75">
        <v>24.383726812816189</v>
      </c>
      <c r="Q75">
        <v>0</v>
      </c>
      <c r="R75">
        <v>18.615868253189397</v>
      </c>
      <c r="S75">
        <v>0</v>
      </c>
      <c r="T75">
        <v>0</v>
      </c>
      <c r="U75">
        <v>62.112816901408458</v>
      </c>
      <c r="V75">
        <v>8.7159015152487953</v>
      </c>
      <c r="W75">
        <v>15.289660994623654</v>
      </c>
      <c r="X75">
        <v>58.974817385914612</v>
      </c>
      <c r="Y75">
        <v>0</v>
      </c>
      <c r="Z75">
        <v>5.7276335999999981</v>
      </c>
      <c r="AA75">
        <v>9.7162277596755668</v>
      </c>
      <c r="AB75">
        <v>11.567504</v>
      </c>
      <c r="AC75">
        <v>8.9488000000000003</v>
      </c>
      <c r="AD75">
        <v>12.0379896</v>
      </c>
      <c r="AE75">
        <v>21.712782000000001</v>
      </c>
      <c r="AF75">
        <v>18.454499999999999</v>
      </c>
      <c r="AG75">
        <v>0</v>
      </c>
      <c r="AH75">
        <v>61.639344000000001</v>
      </c>
      <c r="AI75">
        <v>7.181080399999999</v>
      </c>
      <c r="AJ75">
        <v>0</v>
      </c>
      <c r="AK75">
        <v>23.856719999999999</v>
      </c>
      <c r="AL75">
        <v>1.0402800000000001</v>
      </c>
      <c r="AM75">
        <v>4.6270015999999998</v>
      </c>
      <c r="AN75">
        <v>0</v>
      </c>
      <c r="AO75">
        <v>0</v>
      </c>
      <c r="AP75">
        <v>0.2250536155133849</v>
      </c>
      <c r="AQ75">
        <v>32.359470000000002</v>
      </c>
      <c r="AR75">
        <v>17.456399999999995</v>
      </c>
      <c r="AS75">
        <v>2.9540000000000002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1128.9247917789407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509.39371199757767</v>
      </c>
      <c r="L76">
        <v>2.9960637300843485</v>
      </c>
      <c r="M76">
        <v>63.767526006331977</v>
      </c>
      <c r="N76">
        <v>51.883862515413071</v>
      </c>
      <c r="O76">
        <v>73.286030293152763</v>
      </c>
      <c r="P76">
        <v>24.383726812816189</v>
      </c>
      <c r="Q76">
        <v>0</v>
      </c>
      <c r="R76">
        <v>18.615868253189397</v>
      </c>
      <c r="S76">
        <v>0</v>
      </c>
      <c r="T76">
        <v>0</v>
      </c>
      <c r="U76">
        <v>62.112816901408458</v>
      </c>
      <c r="V76">
        <v>8.7159015152487953</v>
      </c>
      <c r="W76">
        <v>15.289660994623654</v>
      </c>
      <c r="X76">
        <v>58.974817385914612</v>
      </c>
      <c r="Y76">
        <v>0</v>
      </c>
      <c r="Z76">
        <v>5.7276335999999981</v>
      </c>
      <c r="AA76">
        <v>11.451268431046204</v>
      </c>
      <c r="AB76">
        <v>11.567504</v>
      </c>
      <c r="AC76">
        <v>8.9488000000000003</v>
      </c>
      <c r="AD76">
        <v>16.050652800000005</v>
      </c>
      <c r="AE76">
        <v>21.712782000000001</v>
      </c>
      <c r="AF76">
        <v>18.454499999999999</v>
      </c>
      <c r="AG76">
        <v>0</v>
      </c>
      <c r="AH76">
        <v>61.639344000000001</v>
      </c>
      <c r="AI76">
        <v>7.181080399999999</v>
      </c>
      <c r="AJ76">
        <v>0</v>
      </c>
      <c r="AK76">
        <v>23.856719999999999</v>
      </c>
      <c r="AL76">
        <v>1.0402800000000001</v>
      </c>
      <c r="AM76">
        <v>4.6270015999999998</v>
      </c>
      <c r="AN76">
        <v>0</v>
      </c>
      <c r="AO76">
        <v>0</v>
      </c>
      <c r="AP76">
        <v>0.2250536155133849</v>
      </c>
      <c r="AQ76">
        <v>32.359470000000002</v>
      </c>
      <c r="AR76">
        <v>17.456399999999995</v>
      </c>
      <c r="AS76">
        <v>2.9540000000000002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1134.6724768523206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509.39371199757767</v>
      </c>
      <c r="L77">
        <v>2.9960637300843485</v>
      </c>
      <c r="M77">
        <v>63.767526006331977</v>
      </c>
      <c r="N77">
        <v>51.883862515413071</v>
      </c>
      <c r="O77">
        <v>73.286030293152763</v>
      </c>
      <c r="P77">
        <v>24.383726812816189</v>
      </c>
      <c r="Q77">
        <v>0</v>
      </c>
      <c r="R77">
        <v>18.615868253189397</v>
      </c>
      <c r="S77">
        <v>0</v>
      </c>
      <c r="T77">
        <v>0</v>
      </c>
      <c r="U77">
        <v>62.112816901408458</v>
      </c>
      <c r="V77">
        <v>8.7159015152487953</v>
      </c>
      <c r="W77">
        <v>15.289660994623654</v>
      </c>
      <c r="X77">
        <v>61.636688500180703</v>
      </c>
      <c r="Y77">
        <v>0</v>
      </c>
      <c r="Z77">
        <v>5.7276335999999981</v>
      </c>
      <c r="AA77">
        <v>11.451268431046204</v>
      </c>
      <c r="AB77">
        <v>11.567504</v>
      </c>
      <c r="AC77">
        <v>8.9488000000000003</v>
      </c>
      <c r="AD77">
        <v>16.050652800000005</v>
      </c>
      <c r="AE77">
        <v>21.712782000000001</v>
      </c>
      <c r="AF77">
        <v>18.454499999999999</v>
      </c>
      <c r="AG77">
        <v>0</v>
      </c>
      <c r="AH77">
        <v>61.639344000000001</v>
      </c>
      <c r="AI77">
        <v>7.181080399999999</v>
      </c>
      <c r="AJ77">
        <v>0</v>
      </c>
      <c r="AK77">
        <v>23.856719999999999</v>
      </c>
      <c r="AL77">
        <v>1.0402800000000001</v>
      </c>
      <c r="AM77">
        <v>4.6270015999999998</v>
      </c>
      <c r="AN77">
        <v>0</v>
      </c>
      <c r="AO77">
        <v>0</v>
      </c>
      <c r="AP77">
        <v>0.2250536155133849</v>
      </c>
      <c r="AQ77">
        <v>32.359470000000002</v>
      </c>
      <c r="AR77">
        <v>2.4244999999999988</v>
      </c>
      <c r="AS77">
        <v>2.9540000000000002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1122.3024479665867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509.39371199757767</v>
      </c>
      <c r="L78">
        <v>2.9960637300843485</v>
      </c>
      <c r="M78">
        <v>63.767526006331977</v>
      </c>
      <c r="N78">
        <v>51.883862515413071</v>
      </c>
      <c r="O78">
        <v>73.286030293152763</v>
      </c>
      <c r="P78">
        <v>24.383726812816189</v>
      </c>
      <c r="Q78">
        <v>0</v>
      </c>
      <c r="R78">
        <v>18.615868253189397</v>
      </c>
      <c r="S78">
        <v>0</v>
      </c>
      <c r="T78">
        <v>0</v>
      </c>
      <c r="U78">
        <v>62.112816901408458</v>
      </c>
      <c r="V78">
        <v>8.7159015152487953</v>
      </c>
      <c r="W78">
        <v>15.289660994623654</v>
      </c>
      <c r="X78">
        <v>65.233092474085041</v>
      </c>
      <c r="Y78">
        <v>0</v>
      </c>
      <c r="Z78">
        <v>5.7276335999999981</v>
      </c>
      <c r="AA78">
        <v>11.451268431046204</v>
      </c>
      <c r="AB78">
        <v>11.567504</v>
      </c>
      <c r="AC78">
        <v>8.9488000000000003</v>
      </c>
      <c r="AD78">
        <v>16.050652800000005</v>
      </c>
      <c r="AE78">
        <v>21.712782000000001</v>
      </c>
      <c r="AF78">
        <v>18.454499999999999</v>
      </c>
      <c r="AG78">
        <v>0</v>
      </c>
      <c r="AH78">
        <v>61.639344000000001</v>
      </c>
      <c r="AI78">
        <v>7.181080399999999</v>
      </c>
      <c r="AJ78">
        <v>0</v>
      </c>
      <c r="AK78">
        <v>23.856719999999999</v>
      </c>
      <c r="AL78">
        <v>10.402799999999999</v>
      </c>
      <c r="AM78">
        <v>4.6270015999999998</v>
      </c>
      <c r="AN78">
        <v>0</v>
      </c>
      <c r="AO78">
        <v>0</v>
      </c>
      <c r="AP78">
        <v>0.2250536155133849</v>
      </c>
      <c r="AQ78">
        <v>32.359470000000002</v>
      </c>
      <c r="AR78">
        <v>1.9395999999999998</v>
      </c>
      <c r="AS78">
        <v>2.9540000000000002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1134.7764719404911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509.39371199757767</v>
      </c>
      <c r="L79">
        <v>2.8815584415584414</v>
      </c>
      <c r="M79">
        <v>63.767526006331977</v>
      </c>
      <c r="N79">
        <v>51.883862515413071</v>
      </c>
      <c r="O79">
        <v>54.719763406940068</v>
      </c>
      <c r="P79">
        <v>24.383726812816189</v>
      </c>
      <c r="Q79">
        <v>0</v>
      </c>
      <c r="R79">
        <v>18.615868253189397</v>
      </c>
      <c r="S79">
        <v>0</v>
      </c>
      <c r="T79">
        <v>0</v>
      </c>
      <c r="U79">
        <v>62.112816901408458</v>
      </c>
      <c r="V79">
        <v>8.7159015152487953</v>
      </c>
      <c r="W79">
        <v>15.289660994623654</v>
      </c>
      <c r="X79">
        <v>64.795668963775441</v>
      </c>
      <c r="Y79">
        <v>0</v>
      </c>
      <c r="Z79">
        <v>5.7276335999999981</v>
      </c>
      <c r="AA79">
        <v>11.451268431046204</v>
      </c>
      <c r="AB79">
        <v>11.567504</v>
      </c>
      <c r="AC79">
        <v>8.9488000000000003</v>
      </c>
      <c r="AD79">
        <v>16.050652800000005</v>
      </c>
      <c r="AE79">
        <v>21.712782000000001</v>
      </c>
      <c r="AF79">
        <v>18.454499999999999</v>
      </c>
      <c r="AG79">
        <v>0</v>
      </c>
      <c r="AH79">
        <v>53.73686399999999</v>
      </c>
      <c r="AI79">
        <v>7.181080399999999</v>
      </c>
      <c r="AJ79">
        <v>0</v>
      </c>
      <c r="AK79">
        <v>23.856719999999999</v>
      </c>
      <c r="AL79">
        <v>52.880899999999997</v>
      </c>
      <c r="AM79">
        <v>4.6270015999999998</v>
      </c>
      <c r="AN79">
        <v>0</v>
      </c>
      <c r="AO79">
        <v>0</v>
      </c>
      <c r="AP79">
        <v>2.7569067900389652</v>
      </c>
      <c r="AQ79">
        <v>32.359470000000002</v>
      </c>
      <c r="AR79">
        <v>1.9395999999999998</v>
      </c>
      <c r="AS79">
        <v>2.9540000000000002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1152.7657494299683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509.39371199757767</v>
      </c>
      <c r="L80">
        <v>2.8815584415584414</v>
      </c>
      <c r="M80">
        <v>63.767526006331977</v>
      </c>
      <c r="N80">
        <v>51.883862515413071</v>
      </c>
      <c r="O80">
        <v>54.719763406940068</v>
      </c>
      <c r="P80">
        <v>24.383726812816189</v>
      </c>
      <c r="Q80">
        <v>0</v>
      </c>
      <c r="R80">
        <v>18.615868253189397</v>
      </c>
      <c r="S80">
        <v>0</v>
      </c>
      <c r="T80">
        <v>0</v>
      </c>
      <c r="U80">
        <v>62.112816901408458</v>
      </c>
      <c r="V80">
        <v>8.7159015152487953</v>
      </c>
      <c r="W80">
        <v>15.289660994623654</v>
      </c>
      <c r="X80">
        <v>64.795668963775441</v>
      </c>
      <c r="Y80">
        <v>0</v>
      </c>
      <c r="Z80">
        <v>0.48309999999999992</v>
      </c>
      <c r="AA80">
        <v>6.1711926599310818</v>
      </c>
      <c r="AB80">
        <v>11.567504</v>
      </c>
      <c r="AC80">
        <v>8.5013599999999983</v>
      </c>
      <c r="AD80">
        <v>12.068160000000001</v>
      </c>
      <c r="AE80">
        <v>21.712782000000001</v>
      </c>
      <c r="AF80">
        <v>6.835</v>
      </c>
      <c r="AG80">
        <v>0</v>
      </c>
      <c r="AH80">
        <v>41.092895999999989</v>
      </c>
      <c r="AI80">
        <v>1.6772999999999996</v>
      </c>
      <c r="AJ80">
        <v>0</v>
      </c>
      <c r="AK80">
        <v>23.856719999999999</v>
      </c>
      <c r="AL80">
        <v>52.880899999999997</v>
      </c>
      <c r="AM80">
        <v>2.0488999999999997</v>
      </c>
      <c r="AN80">
        <v>0</v>
      </c>
      <c r="AO80">
        <v>0</v>
      </c>
      <c r="AP80">
        <v>2.7569067900389652</v>
      </c>
      <c r="AQ80">
        <v>32.359470000000002</v>
      </c>
      <c r="AR80">
        <v>2.9093999999999993</v>
      </c>
      <c r="AS80">
        <v>2.9540000000000002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1106.4356572588533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509.61138684009904</v>
      </c>
      <c r="L81">
        <v>2.9960637300843485</v>
      </c>
      <c r="M81">
        <v>63.767526006331977</v>
      </c>
      <c r="N81">
        <v>51.883862515413071</v>
      </c>
      <c r="O81">
        <v>54.719763406940068</v>
      </c>
      <c r="P81">
        <v>24.383726812816189</v>
      </c>
      <c r="Q81">
        <v>0</v>
      </c>
      <c r="R81">
        <v>18.615868253189397</v>
      </c>
      <c r="S81">
        <v>0</v>
      </c>
      <c r="T81">
        <v>0</v>
      </c>
      <c r="U81">
        <v>62.112816901408458</v>
      </c>
      <c r="V81">
        <v>7.9625434027777766</v>
      </c>
      <c r="W81">
        <v>15.27799951882845</v>
      </c>
      <c r="X81">
        <v>64.795668963775441</v>
      </c>
      <c r="Y81">
        <v>0</v>
      </c>
      <c r="Z81">
        <v>0.48309999999999992</v>
      </c>
      <c r="AA81">
        <v>2.7760650741930193</v>
      </c>
      <c r="AB81">
        <v>11.567504</v>
      </c>
      <c r="AC81">
        <v>8.5013599999999983</v>
      </c>
      <c r="AD81">
        <v>3.4812000000000003</v>
      </c>
      <c r="AE81">
        <v>14.475187999999999</v>
      </c>
      <c r="AF81">
        <v>0</v>
      </c>
      <c r="AG81">
        <v>0</v>
      </c>
      <c r="AH81">
        <v>30.819672000000001</v>
      </c>
      <c r="AI81">
        <v>0</v>
      </c>
      <c r="AJ81">
        <v>0</v>
      </c>
      <c r="AK81">
        <v>23.856719999999999</v>
      </c>
      <c r="AL81">
        <v>52.880899999999997</v>
      </c>
      <c r="AM81">
        <v>2.0488999999999997</v>
      </c>
      <c r="AN81">
        <v>0</v>
      </c>
      <c r="AO81">
        <v>0</v>
      </c>
      <c r="AP81">
        <v>2.7569067900389652</v>
      </c>
      <c r="AQ81">
        <v>32.359470000000002</v>
      </c>
      <c r="AR81">
        <v>17.456399999999995</v>
      </c>
      <c r="AS81">
        <v>2.9540000000000002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1082.5446122158962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509.61432974857354</v>
      </c>
      <c r="L82">
        <v>2.9960594756475598</v>
      </c>
      <c r="M82">
        <v>63.767526006331977</v>
      </c>
      <c r="N82">
        <v>51.883862515413071</v>
      </c>
      <c r="O82">
        <v>54.719763406940068</v>
      </c>
      <c r="P82">
        <v>24.383726812816189</v>
      </c>
      <c r="Q82">
        <v>0</v>
      </c>
      <c r="R82">
        <v>18.615868253189397</v>
      </c>
      <c r="S82">
        <v>0</v>
      </c>
      <c r="T82">
        <v>0</v>
      </c>
      <c r="U82">
        <v>62.112816901408458</v>
      </c>
      <c r="V82">
        <v>7.9625434027777766</v>
      </c>
      <c r="W82">
        <v>15.27799951882845</v>
      </c>
      <c r="X82">
        <v>64.795668963775441</v>
      </c>
      <c r="Y82">
        <v>0</v>
      </c>
      <c r="Z82">
        <v>0.48309999999999992</v>
      </c>
      <c r="AA82">
        <v>0</v>
      </c>
      <c r="AB82">
        <v>11.567504</v>
      </c>
      <c r="AC82">
        <v>4.25068</v>
      </c>
      <c r="AD82">
        <v>3.4812000000000003</v>
      </c>
      <c r="AE82">
        <v>14.475187999999999</v>
      </c>
      <c r="AF82">
        <v>0</v>
      </c>
      <c r="AG82">
        <v>0</v>
      </c>
      <c r="AH82">
        <v>20.546447999999998</v>
      </c>
      <c r="AI82">
        <v>0</v>
      </c>
      <c r="AJ82">
        <v>0</v>
      </c>
      <c r="AK82">
        <v>23.856719999999999</v>
      </c>
      <c r="AL82">
        <v>52.880899999999997</v>
      </c>
      <c r="AM82">
        <v>0</v>
      </c>
      <c r="AN82">
        <v>0</v>
      </c>
      <c r="AO82">
        <v>0</v>
      </c>
      <c r="AP82">
        <v>2.7569067900389652</v>
      </c>
      <c r="AQ82">
        <v>32.359470000000002</v>
      </c>
      <c r="AR82">
        <v>17.456399999999995</v>
      </c>
      <c r="AS82">
        <v>2.9540000000000002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1063.1986817957409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509.61842305245295</v>
      </c>
      <c r="L83">
        <v>2.9960263749003695</v>
      </c>
      <c r="M83">
        <v>63.767526006331977</v>
      </c>
      <c r="N83">
        <v>51.883862515413071</v>
      </c>
      <c r="O83">
        <v>54.719763406940068</v>
      </c>
      <c r="P83">
        <v>24.383726812816189</v>
      </c>
      <c r="Q83">
        <v>0</v>
      </c>
      <c r="R83">
        <v>18.615868253189397</v>
      </c>
      <c r="S83">
        <v>0</v>
      </c>
      <c r="T83">
        <v>0</v>
      </c>
      <c r="U83">
        <v>62.112816901408458</v>
      </c>
      <c r="V83">
        <v>7.9625434027777766</v>
      </c>
      <c r="W83">
        <v>15.27799951882845</v>
      </c>
      <c r="X83">
        <v>64.795668963775441</v>
      </c>
      <c r="Y83">
        <v>0</v>
      </c>
      <c r="Z83">
        <v>0.48309999999999992</v>
      </c>
      <c r="AA83">
        <v>0</v>
      </c>
      <c r="AB83">
        <v>5.7837519999999989</v>
      </c>
      <c r="AC83">
        <v>4.25068</v>
      </c>
      <c r="AD83">
        <v>0</v>
      </c>
      <c r="AE83">
        <v>7.2375940000000005</v>
      </c>
      <c r="AF83">
        <v>0</v>
      </c>
      <c r="AG83">
        <v>0</v>
      </c>
      <c r="AH83">
        <v>10.273223999999999</v>
      </c>
      <c r="AI83">
        <v>0</v>
      </c>
      <c r="AJ83">
        <v>0</v>
      </c>
      <c r="AK83">
        <v>23.856719999999999</v>
      </c>
      <c r="AL83">
        <v>9.5358999999999998</v>
      </c>
      <c r="AM83">
        <v>0</v>
      </c>
      <c r="AN83">
        <v>0</v>
      </c>
      <c r="AO83">
        <v>0</v>
      </c>
      <c r="AP83">
        <v>0.2250536155133849</v>
      </c>
      <c r="AQ83">
        <v>32.359470000000002</v>
      </c>
      <c r="AR83">
        <v>3.394299999999999</v>
      </c>
      <c r="AS83">
        <v>2.9540000000000002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976.48801882434759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509.61842305245295</v>
      </c>
      <c r="L84">
        <v>2.9960118322603093</v>
      </c>
      <c r="M84">
        <v>63.767526006331977</v>
      </c>
      <c r="N84">
        <v>51.883862515413071</v>
      </c>
      <c r="O84">
        <v>54.719763406940068</v>
      </c>
      <c r="P84">
        <v>24.383726812816189</v>
      </c>
      <c r="Q84">
        <v>0</v>
      </c>
      <c r="R84">
        <v>18.615868253189397</v>
      </c>
      <c r="S84">
        <v>0</v>
      </c>
      <c r="T84">
        <v>0</v>
      </c>
      <c r="U84">
        <v>62.112816901408458</v>
      </c>
      <c r="V84">
        <v>7.9625434027777766</v>
      </c>
      <c r="W84">
        <v>15.27799951882845</v>
      </c>
      <c r="X84">
        <v>64.795668963775441</v>
      </c>
      <c r="Y84">
        <v>0</v>
      </c>
      <c r="Z84">
        <v>0.48309999999999992</v>
      </c>
      <c r="AA84">
        <v>0</v>
      </c>
      <c r="AB84">
        <v>5.7837519999999989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23.856719999999999</v>
      </c>
      <c r="AL84">
        <v>1.0402800000000001</v>
      </c>
      <c r="AM84">
        <v>0</v>
      </c>
      <c r="AN84">
        <v>0</v>
      </c>
      <c r="AO84">
        <v>0</v>
      </c>
      <c r="AP84">
        <v>0.2250536155133849</v>
      </c>
      <c r="AQ84">
        <v>32.359470000000002</v>
      </c>
      <c r="AR84">
        <v>2.9093999999999993</v>
      </c>
      <c r="AS84">
        <v>2.9540000000000002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945.7459862817077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509.61842305245295</v>
      </c>
      <c r="L85">
        <v>2.9960118322603093</v>
      </c>
      <c r="M85">
        <v>63.767526006331977</v>
      </c>
      <c r="N85">
        <v>51.883862515413071</v>
      </c>
      <c r="O85">
        <v>54.719763406940068</v>
      </c>
      <c r="P85">
        <v>24.383726812816189</v>
      </c>
      <c r="Q85">
        <v>0</v>
      </c>
      <c r="R85">
        <v>18.613922056384745</v>
      </c>
      <c r="S85">
        <v>0</v>
      </c>
      <c r="T85">
        <v>0</v>
      </c>
      <c r="U85">
        <v>62.112816901408458</v>
      </c>
      <c r="V85">
        <v>7.9629321489971341</v>
      </c>
      <c r="W85">
        <v>15.27799951882845</v>
      </c>
      <c r="X85">
        <v>64.785791728368935</v>
      </c>
      <c r="Y85">
        <v>0</v>
      </c>
      <c r="Z85">
        <v>0.48309999999999992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23.856719999999999</v>
      </c>
      <c r="AL85">
        <v>1.0402800000000001</v>
      </c>
      <c r="AM85">
        <v>0</v>
      </c>
      <c r="AN85">
        <v>0</v>
      </c>
      <c r="AO85">
        <v>0</v>
      </c>
      <c r="AP85">
        <v>0.2250536155133849</v>
      </c>
      <c r="AQ85">
        <v>32.359470000000002</v>
      </c>
      <c r="AR85">
        <v>2.9093999999999993</v>
      </c>
      <c r="AS85">
        <v>2.9540000000000002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939.95079959571569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509.61842305245295</v>
      </c>
      <c r="L86">
        <v>2.9960118322603093</v>
      </c>
      <c r="M86">
        <v>63.767526006331977</v>
      </c>
      <c r="N86">
        <v>51.883862515413071</v>
      </c>
      <c r="O86">
        <v>54.719763406940068</v>
      </c>
      <c r="P86">
        <v>24.383726812816189</v>
      </c>
      <c r="Q86">
        <v>0</v>
      </c>
      <c r="R86">
        <v>18.617816889971579</v>
      </c>
      <c r="S86">
        <v>0</v>
      </c>
      <c r="T86">
        <v>0</v>
      </c>
      <c r="U86">
        <v>62.112816901408458</v>
      </c>
      <c r="V86">
        <v>7.9629321489971341</v>
      </c>
      <c r="W86">
        <v>15.27799951882845</v>
      </c>
      <c r="X86">
        <v>64.785791728368935</v>
      </c>
      <c r="Y86">
        <v>0</v>
      </c>
      <c r="Z86">
        <v>0.48309999999999992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23.856719999999999</v>
      </c>
      <c r="AL86">
        <v>1.0402800000000001</v>
      </c>
      <c r="AM86">
        <v>0</v>
      </c>
      <c r="AN86">
        <v>0</v>
      </c>
      <c r="AO86">
        <v>0</v>
      </c>
      <c r="AP86">
        <v>0.2250536155133849</v>
      </c>
      <c r="AQ86">
        <v>32.359470000000002</v>
      </c>
      <c r="AR86">
        <v>5.333899999999999</v>
      </c>
      <c r="AS86">
        <v>2.9540000000000002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942.37919442930252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509.61842305245295</v>
      </c>
      <c r="L87">
        <v>2.9960118322603093</v>
      </c>
      <c r="M87">
        <v>63.767526006331977</v>
      </c>
      <c r="N87">
        <v>51.883862515413071</v>
      </c>
      <c r="O87">
        <v>64.612319084646884</v>
      </c>
      <c r="P87">
        <v>24.383726812816189</v>
      </c>
      <c r="Q87">
        <v>0</v>
      </c>
      <c r="R87">
        <v>18.617816889971579</v>
      </c>
      <c r="S87">
        <v>0</v>
      </c>
      <c r="T87">
        <v>0</v>
      </c>
      <c r="U87">
        <v>62.112816901408458</v>
      </c>
      <c r="V87">
        <v>7.9684438515081215</v>
      </c>
      <c r="W87">
        <v>15.27799951882845</v>
      </c>
      <c r="X87">
        <v>64.785791728368935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23.856719999999999</v>
      </c>
      <c r="AL87">
        <v>1.0402800000000001</v>
      </c>
      <c r="AM87">
        <v>0</v>
      </c>
      <c r="AN87">
        <v>0</v>
      </c>
      <c r="AO87">
        <v>0</v>
      </c>
      <c r="AP87">
        <v>0.2250536155133849</v>
      </c>
      <c r="AQ87">
        <v>32.359470000000002</v>
      </c>
      <c r="AR87">
        <v>6.788599999999998</v>
      </c>
      <c r="AS87">
        <v>2.9540000000000002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953.24886180952035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509.61842305245295</v>
      </c>
      <c r="L88">
        <v>2.9960118322603093</v>
      </c>
      <c r="M88">
        <v>63.767526006331977</v>
      </c>
      <c r="N88">
        <v>51.883862515413071</v>
      </c>
      <c r="O88">
        <v>76.240507491731933</v>
      </c>
      <c r="P88">
        <v>24.383726812816189</v>
      </c>
      <c r="Q88">
        <v>0</v>
      </c>
      <c r="R88">
        <v>18.617816889971579</v>
      </c>
      <c r="S88">
        <v>0</v>
      </c>
      <c r="T88">
        <v>0</v>
      </c>
      <c r="U88">
        <v>62.112816901408458</v>
      </c>
      <c r="V88">
        <v>7.9684438515081215</v>
      </c>
      <c r="W88">
        <v>15.27799951882845</v>
      </c>
      <c r="X88">
        <v>64.785791728368935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23.856719999999999</v>
      </c>
      <c r="AL88">
        <v>1.0402800000000001</v>
      </c>
      <c r="AM88">
        <v>0</v>
      </c>
      <c r="AN88">
        <v>0</v>
      </c>
      <c r="AO88">
        <v>0</v>
      </c>
      <c r="AP88">
        <v>0.2250536155133849</v>
      </c>
      <c r="AQ88">
        <v>32.359470000000002</v>
      </c>
      <c r="AR88">
        <v>6.788599999999998</v>
      </c>
      <c r="AS88">
        <v>2.9540000000000002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964.87705021660543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509.61842305245295</v>
      </c>
      <c r="L89">
        <v>2.9960118322603093</v>
      </c>
      <c r="M89">
        <v>63.767526006331977</v>
      </c>
      <c r="N89">
        <v>51.883862515413071</v>
      </c>
      <c r="O89">
        <v>76.240507412705867</v>
      </c>
      <c r="P89">
        <v>24.383726812816189</v>
      </c>
      <c r="Q89">
        <v>0</v>
      </c>
      <c r="R89">
        <v>18.617816889971579</v>
      </c>
      <c r="S89">
        <v>0</v>
      </c>
      <c r="T89">
        <v>0</v>
      </c>
      <c r="U89">
        <v>62.112816901408458</v>
      </c>
      <c r="V89">
        <v>7.9684438515081215</v>
      </c>
      <c r="W89">
        <v>15.27799951882845</v>
      </c>
      <c r="X89">
        <v>64.785791728368935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23.856719999999999</v>
      </c>
      <c r="AL89">
        <v>1.0402800000000001</v>
      </c>
      <c r="AM89">
        <v>0</v>
      </c>
      <c r="AN89">
        <v>0</v>
      </c>
      <c r="AO89">
        <v>0</v>
      </c>
      <c r="AP89">
        <v>0.2250536155133849</v>
      </c>
      <c r="AQ89">
        <v>32.359470000000002</v>
      </c>
      <c r="AR89">
        <v>6.788599999999998</v>
      </c>
      <c r="AS89">
        <v>3.2494000000000001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965.1724501375794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509.61842305245295</v>
      </c>
      <c r="L90">
        <v>2.9960118322603093</v>
      </c>
      <c r="M90">
        <v>63.767526006331977</v>
      </c>
      <c r="N90">
        <v>51.883862515413071</v>
      </c>
      <c r="O90">
        <v>76.240357135346571</v>
      </c>
      <c r="P90">
        <v>24.383726812816189</v>
      </c>
      <c r="Q90">
        <v>0</v>
      </c>
      <c r="R90">
        <v>18.617816889971579</v>
      </c>
      <c r="S90">
        <v>0</v>
      </c>
      <c r="T90">
        <v>0</v>
      </c>
      <c r="U90">
        <v>62.112816901408458</v>
      </c>
      <c r="V90">
        <v>7.9684438515081215</v>
      </c>
      <c r="W90">
        <v>15.27799951882845</v>
      </c>
      <c r="X90">
        <v>64.785791728368935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23.856719999999999</v>
      </c>
      <c r="AL90">
        <v>1.0402800000000001</v>
      </c>
      <c r="AM90">
        <v>0</v>
      </c>
      <c r="AN90">
        <v>0</v>
      </c>
      <c r="AO90">
        <v>0</v>
      </c>
      <c r="AP90">
        <v>1.1252680775669244</v>
      </c>
      <c r="AQ90">
        <v>24.498870000000007</v>
      </c>
      <c r="AR90">
        <v>6.788599999999998</v>
      </c>
      <c r="AS90">
        <v>3.2494000000000001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958.21191432227374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509.61842305245295</v>
      </c>
      <c r="L91">
        <v>2.9960118322603093</v>
      </c>
      <c r="M91">
        <v>63.767526006331977</v>
      </c>
      <c r="N91">
        <v>51.883862515413071</v>
      </c>
      <c r="O91">
        <v>76.240357135346571</v>
      </c>
      <c r="P91">
        <v>24.383726812816189</v>
      </c>
      <c r="Q91">
        <v>0</v>
      </c>
      <c r="R91">
        <v>18.617816889971579</v>
      </c>
      <c r="S91">
        <v>0</v>
      </c>
      <c r="T91">
        <v>0</v>
      </c>
      <c r="U91">
        <v>62.112816901408458</v>
      </c>
      <c r="V91">
        <v>7.9684438515081215</v>
      </c>
      <c r="W91">
        <v>15.278364855190366</v>
      </c>
      <c r="X91">
        <v>64.789566756032173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23.856719999999999</v>
      </c>
      <c r="AL91">
        <v>1.0402800000000001</v>
      </c>
      <c r="AM91">
        <v>0</v>
      </c>
      <c r="AN91">
        <v>0</v>
      </c>
      <c r="AO91">
        <v>0</v>
      </c>
      <c r="AP91">
        <v>1.1252680775669244</v>
      </c>
      <c r="AQ91">
        <v>21.572980000000005</v>
      </c>
      <c r="AR91">
        <v>6.788599999999998</v>
      </c>
      <c r="AS91">
        <v>3.2494000000000001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955.29016468629891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509.61842305245295</v>
      </c>
      <c r="L92">
        <v>2.9960118322603093</v>
      </c>
      <c r="M92">
        <v>63.767526006331977</v>
      </c>
      <c r="N92">
        <v>51.883862515413071</v>
      </c>
      <c r="O92">
        <v>76.240357135346571</v>
      </c>
      <c r="P92">
        <v>24.383726812816189</v>
      </c>
      <c r="Q92">
        <v>0</v>
      </c>
      <c r="R92">
        <v>18.617816889971579</v>
      </c>
      <c r="S92">
        <v>0</v>
      </c>
      <c r="T92">
        <v>0</v>
      </c>
      <c r="U92">
        <v>62.112816901408458</v>
      </c>
      <c r="V92">
        <v>7.9684438515081215</v>
      </c>
      <c r="W92">
        <v>15.278364855190366</v>
      </c>
      <c r="X92">
        <v>64.789566756032173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23.856719999999999</v>
      </c>
      <c r="AL92">
        <v>1.0402800000000001</v>
      </c>
      <c r="AM92">
        <v>0</v>
      </c>
      <c r="AN92">
        <v>0</v>
      </c>
      <c r="AO92">
        <v>0</v>
      </c>
      <c r="AP92">
        <v>1.1252680775669244</v>
      </c>
      <c r="AQ92">
        <v>21.572980000000005</v>
      </c>
      <c r="AR92">
        <v>6.788599999999998</v>
      </c>
      <c r="AS92">
        <v>3.2494000000000001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955.29016468629891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509.61842305245295</v>
      </c>
      <c r="L93">
        <v>0.998648026897894</v>
      </c>
      <c r="M93">
        <v>63.767526006331977</v>
      </c>
      <c r="N93">
        <v>51.883862515413071</v>
      </c>
      <c r="O93">
        <v>76.240357135346571</v>
      </c>
      <c r="P93">
        <v>24.383726812816189</v>
      </c>
      <c r="Q93">
        <v>0</v>
      </c>
      <c r="R93">
        <v>18.617816889971579</v>
      </c>
      <c r="S93">
        <v>0</v>
      </c>
      <c r="T93">
        <v>0</v>
      </c>
      <c r="U93">
        <v>62.112816901408458</v>
      </c>
      <c r="V93">
        <v>7.9684438515081215</v>
      </c>
      <c r="W93">
        <v>15.278364855190366</v>
      </c>
      <c r="X93">
        <v>64.789566756032173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6.1515000000000004</v>
      </c>
      <c r="AG93">
        <v>0</v>
      </c>
      <c r="AH93">
        <v>0</v>
      </c>
      <c r="AI93">
        <v>0</v>
      </c>
      <c r="AJ93">
        <v>0</v>
      </c>
      <c r="AK93">
        <v>23.856719999999999</v>
      </c>
      <c r="AL93">
        <v>1.0402800000000001</v>
      </c>
      <c r="AM93">
        <v>0</v>
      </c>
      <c r="AN93">
        <v>0</v>
      </c>
      <c r="AO93">
        <v>0</v>
      </c>
      <c r="AP93">
        <v>1.1252680775669244</v>
      </c>
      <c r="AQ93">
        <v>21.572980000000005</v>
      </c>
      <c r="AR93">
        <v>6.788599999999998</v>
      </c>
      <c r="AS93">
        <v>4.1355999999999993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960.33050088093637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475.00277902959294</v>
      </c>
      <c r="L94">
        <v>0.998648026897894</v>
      </c>
      <c r="M94">
        <v>63.767526006331977</v>
      </c>
      <c r="N94">
        <v>51.883862515413071</v>
      </c>
      <c r="O94">
        <v>76.240357135346571</v>
      </c>
      <c r="P94">
        <v>24.383726812816189</v>
      </c>
      <c r="Q94">
        <v>0</v>
      </c>
      <c r="R94">
        <v>18.617816889971579</v>
      </c>
      <c r="S94">
        <v>0</v>
      </c>
      <c r="T94">
        <v>0</v>
      </c>
      <c r="U94">
        <v>62.112816901408458</v>
      </c>
      <c r="V94">
        <v>7.9684438515081215</v>
      </c>
      <c r="W94">
        <v>15.278364855190366</v>
      </c>
      <c r="X94">
        <v>64.789566756032173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6.1515000000000004</v>
      </c>
      <c r="AG94">
        <v>0</v>
      </c>
      <c r="AH94">
        <v>0</v>
      </c>
      <c r="AI94">
        <v>0</v>
      </c>
      <c r="AJ94">
        <v>0</v>
      </c>
      <c r="AK94">
        <v>23.856719999999999</v>
      </c>
      <c r="AL94">
        <v>1.0402800000000001</v>
      </c>
      <c r="AM94">
        <v>0</v>
      </c>
      <c r="AN94">
        <v>0</v>
      </c>
      <c r="AO94">
        <v>0</v>
      </c>
      <c r="AP94">
        <v>1.1252680775669244</v>
      </c>
      <c r="AQ94">
        <v>21.572980000000005</v>
      </c>
      <c r="AR94">
        <v>6.788599999999998</v>
      </c>
      <c r="AS94">
        <v>4.1355999999999993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925.71485685807636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425.00359133126932</v>
      </c>
      <c r="L95">
        <v>0.998648026897894</v>
      </c>
      <c r="M95">
        <v>63.767526006331977</v>
      </c>
      <c r="N95">
        <v>51.883862515413071</v>
      </c>
      <c r="O95">
        <v>76.240357135346571</v>
      </c>
      <c r="P95">
        <v>24.383726812816189</v>
      </c>
      <c r="Q95">
        <v>0</v>
      </c>
      <c r="R95">
        <v>18.617816889971579</v>
      </c>
      <c r="S95">
        <v>0</v>
      </c>
      <c r="T95">
        <v>0</v>
      </c>
      <c r="U95">
        <v>62.112816901408458</v>
      </c>
      <c r="V95">
        <v>7.9684438515081215</v>
      </c>
      <c r="W95">
        <v>15.278364855190366</v>
      </c>
      <c r="X95">
        <v>64.789566756032173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6.1515000000000004</v>
      </c>
      <c r="AG95">
        <v>0</v>
      </c>
      <c r="AH95">
        <v>0</v>
      </c>
      <c r="AI95">
        <v>0</v>
      </c>
      <c r="AJ95">
        <v>0</v>
      </c>
      <c r="AK95">
        <v>23.856719999999999</v>
      </c>
      <c r="AL95">
        <v>1.0402800000000001</v>
      </c>
      <c r="AM95">
        <v>0</v>
      </c>
      <c r="AN95">
        <v>0</v>
      </c>
      <c r="AO95">
        <v>0</v>
      </c>
      <c r="AP95">
        <v>1.1252680775669244</v>
      </c>
      <c r="AQ95">
        <v>10.786490000000001</v>
      </c>
      <c r="AR95">
        <v>5.333899999999999</v>
      </c>
      <c r="AS95">
        <v>4.1355999999999993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863.47447915975272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375.00277249501642</v>
      </c>
      <c r="L96">
        <v>0.998648026897894</v>
      </c>
      <c r="M96">
        <v>63.767526006331977</v>
      </c>
      <c r="N96">
        <v>51.883862515413071</v>
      </c>
      <c r="O96">
        <v>76.240357135346571</v>
      </c>
      <c r="P96">
        <v>24.383726812816189</v>
      </c>
      <c r="Q96">
        <v>0</v>
      </c>
      <c r="R96">
        <v>18.617816889971579</v>
      </c>
      <c r="S96">
        <v>0</v>
      </c>
      <c r="T96">
        <v>0</v>
      </c>
      <c r="U96">
        <v>62.112816901408458</v>
      </c>
      <c r="V96">
        <v>7.9684438515081215</v>
      </c>
      <c r="W96">
        <v>15.278364855190366</v>
      </c>
      <c r="X96">
        <v>64.789566756032173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6.1515000000000004</v>
      </c>
      <c r="AG96">
        <v>0</v>
      </c>
      <c r="AH96">
        <v>0</v>
      </c>
      <c r="AI96">
        <v>0</v>
      </c>
      <c r="AJ96">
        <v>0</v>
      </c>
      <c r="AK96">
        <v>23.856719999999999</v>
      </c>
      <c r="AL96">
        <v>1.0402800000000001</v>
      </c>
      <c r="AM96">
        <v>0</v>
      </c>
      <c r="AN96">
        <v>0</v>
      </c>
      <c r="AO96">
        <v>0</v>
      </c>
      <c r="AP96">
        <v>1.1252680775669244</v>
      </c>
      <c r="AQ96">
        <v>10.786490000000001</v>
      </c>
      <c r="AR96">
        <v>5.333899999999999</v>
      </c>
      <c r="AS96">
        <v>4.1355999999999993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813.47366032349976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325.00378505033859</v>
      </c>
      <c r="L97">
        <v>0.998648026897894</v>
      </c>
      <c r="M97">
        <v>63.767526006331977</v>
      </c>
      <c r="N97">
        <v>51.883862515413071</v>
      </c>
      <c r="O97">
        <v>76.240357135346571</v>
      </c>
      <c r="P97">
        <v>24.383726812816189</v>
      </c>
      <c r="Q97">
        <v>0</v>
      </c>
      <c r="R97">
        <v>18.617816889971579</v>
      </c>
      <c r="S97">
        <v>0</v>
      </c>
      <c r="T97">
        <v>0</v>
      </c>
      <c r="U97">
        <v>62.112816901408458</v>
      </c>
      <c r="V97">
        <v>7.9684438515081215</v>
      </c>
      <c r="W97">
        <v>15.278364855190366</v>
      </c>
      <c r="X97">
        <v>64.789566756032173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6.1515000000000004</v>
      </c>
      <c r="AG97">
        <v>0</v>
      </c>
      <c r="AH97">
        <v>0</v>
      </c>
      <c r="AI97">
        <v>0</v>
      </c>
      <c r="AJ97">
        <v>0</v>
      </c>
      <c r="AK97">
        <v>23.856719999999999</v>
      </c>
      <c r="AL97">
        <v>1.0402800000000001</v>
      </c>
      <c r="AM97">
        <v>0</v>
      </c>
      <c r="AN97">
        <v>0</v>
      </c>
      <c r="AO97">
        <v>0</v>
      </c>
      <c r="AP97">
        <v>1.1252680775669244</v>
      </c>
      <c r="AQ97">
        <v>10.786490000000001</v>
      </c>
      <c r="AR97">
        <v>5.333899999999999</v>
      </c>
      <c r="AS97">
        <v>4.1355999999999993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763.47467287882193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280.00356408101766</v>
      </c>
      <c r="L98">
        <v>0.998648026897894</v>
      </c>
      <c r="M98">
        <v>63.767526006331977</v>
      </c>
      <c r="N98">
        <v>51.883862515413071</v>
      </c>
      <c r="O98">
        <v>76.240357135346571</v>
      </c>
      <c r="P98">
        <v>24.383726812816189</v>
      </c>
      <c r="Q98">
        <v>0</v>
      </c>
      <c r="R98">
        <v>18.617816889971579</v>
      </c>
      <c r="S98">
        <v>0</v>
      </c>
      <c r="T98">
        <v>0</v>
      </c>
      <c r="U98">
        <v>62.112816901408458</v>
      </c>
      <c r="V98">
        <v>7.9684438515081215</v>
      </c>
      <c r="W98">
        <v>15.278364855190366</v>
      </c>
      <c r="X98">
        <v>64.789566756032173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6.1515000000000004</v>
      </c>
      <c r="AG98">
        <v>0</v>
      </c>
      <c r="AH98">
        <v>0</v>
      </c>
      <c r="AI98">
        <v>0</v>
      </c>
      <c r="AJ98">
        <v>0</v>
      </c>
      <c r="AK98">
        <v>23.856719999999999</v>
      </c>
      <c r="AL98">
        <v>1.0402800000000001</v>
      </c>
      <c r="AM98">
        <v>0</v>
      </c>
      <c r="AN98">
        <v>0</v>
      </c>
      <c r="AO98">
        <v>0</v>
      </c>
      <c r="AP98">
        <v>1.1252680775669244</v>
      </c>
      <c r="AQ98">
        <v>10.786490000000001</v>
      </c>
      <c r="AR98">
        <v>5.333899999999999</v>
      </c>
      <c r="AS98">
        <v>4.7264000000000008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719.06525190950106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9.8177472571428481</v>
      </c>
      <c r="L99">
        <f t="shared" si="2"/>
        <v>3.6832410990879423E-2</v>
      </c>
      <c r="M99">
        <f t="shared" si="2"/>
        <v>1.5304206241519642</v>
      </c>
      <c r="N99">
        <f t="shared" si="2"/>
        <v>1.2452127003699136</v>
      </c>
      <c r="O99">
        <f t="shared" si="2"/>
        <v>1.727688239435583</v>
      </c>
      <c r="P99">
        <f t="shared" si="2"/>
        <v>0.58520944350758852</v>
      </c>
      <c r="Q99">
        <f t="shared" si="2"/>
        <v>2.4425989467005081E-4</v>
      </c>
      <c r="R99">
        <f t="shared" si="2"/>
        <v>0.38242355016483914</v>
      </c>
      <c r="S99">
        <f t="shared" si="2"/>
        <v>8.1379312605294807E-4</v>
      </c>
      <c r="T99">
        <f t="shared" si="2"/>
        <v>0</v>
      </c>
      <c r="U99">
        <f t="shared" si="2"/>
        <v>1.4907076056338031</v>
      </c>
      <c r="V99">
        <f t="shared" si="2"/>
        <v>0.1684333449026717</v>
      </c>
      <c r="W99">
        <f t="shared" si="2"/>
        <v>0.34615045504271613</v>
      </c>
      <c r="X99">
        <f t="shared" si="2"/>
        <v>1.380854179315093</v>
      </c>
      <c r="Y99">
        <f t="shared" si="2"/>
        <v>0</v>
      </c>
      <c r="Z99">
        <f t="shared" si="2"/>
        <v>1.9227379999999981E-2</v>
      </c>
      <c r="AA99">
        <f t="shared" si="2"/>
        <v>3.9903159376450448E-2</v>
      </c>
      <c r="AB99">
        <f t="shared" si="2"/>
        <v>7.6634713999999951E-2</v>
      </c>
      <c r="AC99">
        <f t="shared" si="2"/>
        <v>5.6601160000000005E-2</v>
      </c>
      <c r="AD99">
        <f t="shared" si="2"/>
        <v>5.0173665300000003E-2</v>
      </c>
      <c r="AE99">
        <f t="shared" si="2"/>
        <v>0.14656127849999998</v>
      </c>
      <c r="AF99">
        <f t="shared" si="2"/>
        <v>0.20470825000000037</v>
      </c>
      <c r="AG99">
        <f t="shared" si="2"/>
        <v>0</v>
      </c>
      <c r="AH99">
        <f t="shared" si="2"/>
        <v>0.27242760000000005</v>
      </c>
      <c r="AI99">
        <f t="shared" si="2"/>
        <v>2.32205412E-2</v>
      </c>
      <c r="AJ99">
        <f t="shared" si="2"/>
        <v>0</v>
      </c>
      <c r="AK99">
        <f t="shared" si="2"/>
        <v>0.57256128000000062</v>
      </c>
      <c r="AL99">
        <f t="shared" si="2"/>
        <v>0.19843341000000031</v>
      </c>
      <c r="AM99">
        <f t="shared" si="2"/>
        <v>1.7540340200000004E-2</v>
      </c>
      <c r="AN99">
        <f t="shared" si="2"/>
        <v>0</v>
      </c>
      <c r="AO99">
        <f t="shared" si="2"/>
        <v>0</v>
      </c>
      <c r="AP99">
        <f t="shared" si="2"/>
        <v>3.4995837212331342E-2</v>
      </c>
      <c r="AQ99">
        <f t="shared" si="2"/>
        <v>0.38429600000000008</v>
      </c>
      <c r="AR99">
        <f t="shared" si="2"/>
        <v>0.11552742499999984</v>
      </c>
      <c r="AS99">
        <f t="shared" si="2"/>
        <v>9.2726060000000138E-2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21.01827596446741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3" activePane="bottomRight" state="frozen"/>
      <selection sqref="A1:XFD1048576"/>
      <selection pane="topRight" sqref="A1:XFD1048576"/>
      <selection pane="bottomLeft" sqref="A1:XFD1048576"/>
      <selection pane="bottomRight" activeCell="DN1" sqref="DN1:DN1048576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5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79.997332622032559</v>
      </c>
      <c r="L3">
        <v>10.996825956621405</v>
      </c>
      <c r="M3">
        <v>0</v>
      </c>
      <c r="N3">
        <v>30.004623921085084</v>
      </c>
      <c r="O3">
        <v>50.379594706847236</v>
      </c>
      <c r="P3">
        <v>61.146564080944351</v>
      </c>
      <c r="Q3">
        <v>2</v>
      </c>
      <c r="R3">
        <v>5.2015268562401262</v>
      </c>
      <c r="S3">
        <v>3.0025974025974023</v>
      </c>
      <c r="T3">
        <v>0</v>
      </c>
      <c r="U3">
        <v>330.95281690140843</v>
      </c>
      <c r="V3">
        <v>1.1348306907407406</v>
      </c>
      <c r="W3">
        <v>5.0027561497326198</v>
      </c>
      <c r="X3">
        <v>17.995754068716096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4.1858595999999997</v>
      </c>
      <c r="AF3">
        <v>0</v>
      </c>
      <c r="AG3">
        <v>0</v>
      </c>
      <c r="AH3">
        <v>0</v>
      </c>
      <c r="AI3">
        <v>0</v>
      </c>
      <c r="AJ3">
        <v>0</v>
      </c>
      <c r="AK3">
        <v>13.794440000000002</v>
      </c>
      <c r="AL3">
        <v>0.35412000000000016</v>
      </c>
      <c r="AM3">
        <v>0</v>
      </c>
      <c r="AN3">
        <v>0</v>
      </c>
      <c r="AO3">
        <v>0</v>
      </c>
      <c r="AP3">
        <v>0.97601817475591734</v>
      </c>
      <c r="AQ3">
        <v>0</v>
      </c>
      <c r="AR3">
        <v>10.0944</v>
      </c>
      <c r="AS3">
        <v>6.28728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633.50734113172189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79.997332622032559</v>
      </c>
      <c r="L4">
        <v>10.996825956621405</v>
      </c>
      <c r="M4">
        <v>0</v>
      </c>
      <c r="N4">
        <v>30.004623921085084</v>
      </c>
      <c r="O4">
        <v>50.379594706847236</v>
      </c>
      <c r="P4">
        <v>61.146564080944351</v>
      </c>
      <c r="Q4">
        <v>2</v>
      </c>
      <c r="R4">
        <v>5.0017331022530334</v>
      </c>
      <c r="S4">
        <v>3.0025974025974023</v>
      </c>
      <c r="T4">
        <v>0</v>
      </c>
      <c r="U4">
        <v>330.95281690140843</v>
      </c>
      <c r="V4">
        <v>0</v>
      </c>
      <c r="W4">
        <v>5.0027561497326198</v>
      </c>
      <c r="X4">
        <v>17.99577403337403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4.1858595999999997</v>
      </c>
      <c r="AF4">
        <v>0</v>
      </c>
      <c r="AG4">
        <v>0</v>
      </c>
      <c r="AH4">
        <v>0</v>
      </c>
      <c r="AI4">
        <v>0</v>
      </c>
      <c r="AJ4">
        <v>0</v>
      </c>
      <c r="AK4">
        <v>13.794440000000002</v>
      </c>
      <c r="AL4">
        <v>0.35412000000000016</v>
      </c>
      <c r="AM4">
        <v>0</v>
      </c>
      <c r="AN4">
        <v>0</v>
      </c>
      <c r="AO4">
        <v>0</v>
      </c>
      <c r="AP4">
        <v>0.97601817475591734</v>
      </c>
      <c r="AQ4">
        <v>0</v>
      </c>
      <c r="AR4">
        <v>10.0944</v>
      </c>
      <c r="AS4">
        <v>6.28728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632.17273665165203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79.997332622032559</v>
      </c>
      <c r="L5">
        <v>10.996825956621405</v>
      </c>
      <c r="M5">
        <v>0</v>
      </c>
      <c r="N5">
        <v>30.004623921085084</v>
      </c>
      <c r="O5">
        <v>50.379594706847236</v>
      </c>
      <c r="P5">
        <v>61.146564080944351</v>
      </c>
      <c r="Q5">
        <v>2</v>
      </c>
      <c r="R5">
        <v>5.0017331022530334</v>
      </c>
      <c r="S5">
        <v>3.0025974025974023</v>
      </c>
      <c r="T5">
        <v>0</v>
      </c>
      <c r="U5">
        <v>330.95281690140843</v>
      </c>
      <c r="V5">
        <v>0</v>
      </c>
      <c r="W5">
        <v>5.0027561497326198</v>
      </c>
      <c r="X5">
        <v>17.99577403337403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13.794440000000002</v>
      </c>
      <c r="AL5">
        <v>3.2461000000000007</v>
      </c>
      <c r="AM5">
        <v>0</v>
      </c>
      <c r="AN5">
        <v>0</v>
      </c>
      <c r="AO5">
        <v>0</v>
      </c>
      <c r="AP5">
        <v>0.97601817475591734</v>
      </c>
      <c r="AQ5">
        <v>0</v>
      </c>
      <c r="AR5">
        <v>1.2618000000000003</v>
      </c>
      <c r="AS5">
        <v>6.28728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622.04625705165211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79.997332622032559</v>
      </c>
      <c r="L6">
        <v>10.996825956621405</v>
      </c>
      <c r="M6">
        <v>0</v>
      </c>
      <c r="N6">
        <v>30.004623921085084</v>
      </c>
      <c r="O6">
        <v>50.379594706847236</v>
      </c>
      <c r="P6">
        <v>61.146564080944351</v>
      </c>
      <c r="Q6">
        <v>2</v>
      </c>
      <c r="R6">
        <v>5.0017331022530334</v>
      </c>
      <c r="S6">
        <v>3.0025974025974023</v>
      </c>
      <c r="T6">
        <v>0</v>
      </c>
      <c r="U6">
        <v>330.95281690140843</v>
      </c>
      <c r="V6">
        <v>0</v>
      </c>
      <c r="W6">
        <v>5.0027561497326198</v>
      </c>
      <c r="X6">
        <v>17.99577403337403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13.794440000000002</v>
      </c>
      <c r="AL6">
        <v>18.001100000000005</v>
      </c>
      <c r="AM6">
        <v>0</v>
      </c>
      <c r="AN6">
        <v>0</v>
      </c>
      <c r="AO6">
        <v>0</v>
      </c>
      <c r="AP6">
        <v>0.97601817475591734</v>
      </c>
      <c r="AQ6">
        <v>0</v>
      </c>
      <c r="AR6">
        <v>1.2618000000000003</v>
      </c>
      <c r="AS6">
        <v>6.28728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636.8012570516521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79.997332622032559</v>
      </c>
      <c r="L7">
        <v>10.996825956621405</v>
      </c>
      <c r="M7">
        <v>0</v>
      </c>
      <c r="N7">
        <v>30.004623921085084</v>
      </c>
      <c r="O7">
        <v>50.379594706847236</v>
      </c>
      <c r="P7">
        <v>61.146564080944351</v>
      </c>
      <c r="Q7">
        <v>2</v>
      </c>
      <c r="R7">
        <v>5.0017331022530334</v>
      </c>
      <c r="S7">
        <v>3.0025974025974023</v>
      </c>
      <c r="T7">
        <v>0</v>
      </c>
      <c r="U7">
        <v>330.95281690140843</v>
      </c>
      <c r="V7">
        <v>0</v>
      </c>
      <c r="W7">
        <v>5.0027561497326198</v>
      </c>
      <c r="X7">
        <v>17.99577403337403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13.794440000000002</v>
      </c>
      <c r="AL7">
        <v>18.001100000000005</v>
      </c>
      <c r="AM7">
        <v>0</v>
      </c>
      <c r="AN7">
        <v>0</v>
      </c>
      <c r="AO7">
        <v>0</v>
      </c>
      <c r="AP7">
        <v>0.97601817475591734</v>
      </c>
      <c r="AQ7">
        <v>0</v>
      </c>
      <c r="AR7">
        <v>1.2618000000000003</v>
      </c>
      <c r="AS7">
        <v>6.28728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636.8012570516521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79.997332622032559</v>
      </c>
      <c r="L8">
        <v>10.996825956621405</v>
      </c>
      <c r="M8">
        <v>0</v>
      </c>
      <c r="N8">
        <v>30.004623921085084</v>
      </c>
      <c r="O8">
        <v>50.379594706847236</v>
      </c>
      <c r="P8">
        <v>61.146564080944351</v>
      </c>
      <c r="Q8">
        <v>2</v>
      </c>
      <c r="R8">
        <v>5.0017331022530334</v>
      </c>
      <c r="S8">
        <v>3.0025974025974023</v>
      </c>
      <c r="T8">
        <v>0</v>
      </c>
      <c r="U8">
        <v>330.95281690140843</v>
      </c>
      <c r="V8">
        <v>0</v>
      </c>
      <c r="W8">
        <v>5.0027561497326198</v>
      </c>
      <c r="X8">
        <v>17.99577403337403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13.794440000000002</v>
      </c>
      <c r="AL8">
        <v>18.001100000000005</v>
      </c>
      <c r="AM8">
        <v>0</v>
      </c>
      <c r="AN8">
        <v>0</v>
      </c>
      <c r="AO8">
        <v>0</v>
      </c>
      <c r="AP8">
        <v>0.97601817475591734</v>
      </c>
      <c r="AQ8">
        <v>0</v>
      </c>
      <c r="AR8">
        <v>1.2618000000000003</v>
      </c>
      <c r="AS8">
        <v>6.28728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636.8012570516521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79.997332622032559</v>
      </c>
      <c r="L9">
        <v>10.996825956621405</v>
      </c>
      <c r="M9">
        <v>0</v>
      </c>
      <c r="N9">
        <v>30.004623921085084</v>
      </c>
      <c r="O9">
        <v>50.379594706847236</v>
      </c>
      <c r="P9">
        <v>61.146564080944351</v>
      </c>
      <c r="Q9">
        <v>2</v>
      </c>
      <c r="R9">
        <v>5.0017331022530334</v>
      </c>
      <c r="S9">
        <v>3.0025974025974023</v>
      </c>
      <c r="T9">
        <v>0</v>
      </c>
      <c r="U9">
        <v>330.95281690140843</v>
      </c>
      <c r="V9">
        <v>0</v>
      </c>
      <c r="W9">
        <v>5.0027561497326198</v>
      </c>
      <c r="X9">
        <v>17.99577403337403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13.794440000000002</v>
      </c>
      <c r="AL9">
        <v>18.001100000000005</v>
      </c>
      <c r="AM9">
        <v>0</v>
      </c>
      <c r="AN9">
        <v>0</v>
      </c>
      <c r="AO9">
        <v>0</v>
      </c>
      <c r="AP9">
        <v>0.97601817475591734</v>
      </c>
      <c r="AQ9">
        <v>0</v>
      </c>
      <c r="AR9">
        <v>1.2618000000000003</v>
      </c>
      <c r="AS9">
        <v>1.3668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631.8807770516521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79.997332622032559</v>
      </c>
      <c r="L10">
        <v>10.996825956621405</v>
      </c>
      <c r="M10">
        <v>0</v>
      </c>
      <c r="N10">
        <v>30.004623921085084</v>
      </c>
      <c r="O10">
        <v>50.379594706847236</v>
      </c>
      <c r="P10">
        <v>61.146564080944351</v>
      </c>
      <c r="Q10">
        <v>2</v>
      </c>
      <c r="R10">
        <v>5.0017331022530334</v>
      </c>
      <c r="S10">
        <v>3.0025974025974023</v>
      </c>
      <c r="T10">
        <v>0</v>
      </c>
      <c r="U10">
        <v>330.95281690140843</v>
      </c>
      <c r="V10">
        <v>0</v>
      </c>
      <c r="W10">
        <v>5.0027561497326198</v>
      </c>
      <c r="X10">
        <v>17.995754068716096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13.794440000000002</v>
      </c>
      <c r="AL10">
        <v>0.59020000000000028</v>
      </c>
      <c r="AM10">
        <v>0</v>
      </c>
      <c r="AN10">
        <v>0</v>
      </c>
      <c r="AO10">
        <v>0</v>
      </c>
      <c r="AP10">
        <v>0.97601817475591734</v>
      </c>
      <c r="AQ10">
        <v>0</v>
      </c>
      <c r="AR10">
        <v>1.2618000000000003</v>
      </c>
      <c r="AS10">
        <v>1.3668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614.46985708699424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79.997332622032559</v>
      </c>
      <c r="L11">
        <v>10.996825956621405</v>
      </c>
      <c r="M11">
        <v>0</v>
      </c>
      <c r="N11">
        <v>30.004623921085084</v>
      </c>
      <c r="O11">
        <v>50.379594706847236</v>
      </c>
      <c r="P11">
        <v>61.146564080944351</v>
      </c>
      <c r="Q11">
        <v>2</v>
      </c>
      <c r="R11">
        <v>5.0017331022530334</v>
      </c>
      <c r="S11">
        <v>3.0025974025974023</v>
      </c>
      <c r="T11">
        <v>0</v>
      </c>
      <c r="U11">
        <v>330.95281690140843</v>
      </c>
      <c r="V11">
        <v>0</v>
      </c>
      <c r="W11">
        <v>5</v>
      </c>
      <c r="X11">
        <v>17.997399219765931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13.794440000000002</v>
      </c>
      <c r="AL11">
        <v>0.59020000000000028</v>
      </c>
      <c r="AM11">
        <v>0</v>
      </c>
      <c r="AN11">
        <v>0</v>
      </c>
      <c r="AO11">
        <v>0</v>
      </c>
      <c r="AP11">
        <v>0.97601817475591734</v>
      </c>
      <c r="AQ11">
        <v>0</v>
      </c>
      <c r="AR11">
        <v>1.2618000000000003</v>
      </c>
      <c r="AS11">
        <v>1.3668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614.46874608831149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79.997332622032559</v>
      </c>
      <c r="L12">
        <v>10.996825956621405</v>
      </c>
      <c r="M12">
        <v>0</v>
      </c>
      <c r="N12">
        <v>30.004623921085084</v>
      </c>
      <c r="O12">
        <v>50.379594706847236</v>
      </c>
      <c r="P12">
        <v>61.146564080944351</v>
      </c>
      <c r="Q12">
        <v>2</v>
      </c>
      <c r="R12">
        <v>5.0017331022530334</v>
      </c>
      <c r="S12">
        <v>3.0025974025974023</v>
      </c>
      <c r="T12">
        <v>0</v>
      </c>
      <c r="U12">
        <v>330.95281690140843</v>
      </c>
      <c r="V12">
        <v>0</v>
      </c>
      <c r="W12">
        <v>5</v>
      </c>
      <c r="X12">
        <v>17.997399219765931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13.794440000000002</v>
      </c>
      <c r="AL12">
        <v>0.59020000000000028</v>
      </c>
      <c r="AM12">
        <v>0</v>
      </c>
      <c r="AN12">
        <v>0</v>
      </c>
      <c r="AO12">
        <v>0</v>
      </c>
      <c r="AP12">
        <v>0.97601817475591734</v>
      </c>
      <c r="AQ12">
        <v>0</v>
      </c>
      <c r="AR12">
        <v>1.2618000000000003</v>
      </c>
      <c r="AS12">
        <v>1.3668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614.46874608831149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79.997332622032559</v>
      </c>
      <c r="L13">
        <v>10.996825956621405</v>
      </c>
      <c r="M13">
        <v>0</v>
      </c>
      <c r="N13">
        <v>30.004623921085084</v>
      </c>
      <c r="O13">
        <v>50.379594706847236</v>
      </c>
      <c r="P13">
        <v>61.146564080944351</v>
      </c>
      <c r="Q13">
        <v>2</v>
      </c>
      <c r="R13">
        <v>5.0017331022530334</v>
      </c>
      <c r="S13">
        <v>3.0025974025974023</v>
      </c>
      <c r="T13">
        <v>0</v>
      </c>
      <c r="U13">
        <v>330.95281690140843</v>
      </c>
      <c r="V13">
        <v>0</v>
      </c>
      <c r="W13">
        <v>5</v>
      </c>
      <c r="X13">
        <v>17.997399219765931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13.794440000000002</v>
      </c>
      <c r="AL13">
        <v>0.59020000000000028</v>
      </c>
      <c r="AM13">
        <v>0</v>
      </c>
      <c r="AN13">
        <v>0</v>
      </c>
      <c r="AO13">
        <v>0</v>
      </c>
      <c r="AP13">
        <v>0.8458824181217951</v>
      </c>
      <c r="AQ13">
        <v>0</v>
      </c>
      <c r="AR13">
        <v>1.2618000000000003</v>
      </c>
      <c r="AS13">
        <v>1.3668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614.33861033167739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79.997332622032559</v>
      </c>
      <c r="L14">
        <v>10.996825956621405</v>
      </c>
      <c r="M14">
        <v>0</v>
      </c>
      <c r="N14">
        <v>30.004623921085084</v>
      </c>
      <c r="O14">
        <v>50.379594706847236</v>
      </c>
      <c r="P14">
        <v>61.146564080944351</v>
      </c>
      <c r="Q14">
        <v>2</v>
      </c>
      <c r="R14">
        <v>5.0017331022530334</v>
      </c>
      <c r="S14">
        <v>3.0025974025974023</v>
      </c>
      <c r="T14">
        <v>0</v>
      </c>
      <c r="U14">
        <v>330.95281690140843</v>
      </c>
      <c r="V14">
        <v>0</v>
      </c>
      <c r="W14">
        <v>5</v>
      </c>
      <c r="X14">
        <v>17.997399219765931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13.794440000000002</v>
      </c>
      <c r="AL14">
        <v>0.59020000000000028</v>
      </c>
      <c r="AM14">
        <v>0</v>
      </c>
      <c r="AN14">
        <v>0</v>
      </c>
      <c r="AO14">
        <v>0</v>
      </c>
      <c r="AP14">
        <v>0.8458824181217951</v>
      </c>
      <c r="AQ14">
        <v>0</v>
      </c>
      <c r="AR14">
        <v>1.2618000000000003</v>
      </c>
      <c r="AS14">
        <v>1.3668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614.33861033167739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79.997332622032559</v>
      </c>
      <c r="L15">
        <v>10.996825956621405</v>
      </c>
      <c r="M15">
        <v>0</v>
      </c>
      <c r="N15">
        <v>30.004623921085084</v>
      </c>
      <c r="O15">
        <v>50.379594706847236</v>
      </c>
      <c r="P15">
        <v>61.146564080944351</v>
      </c>
      <c r="Q15">
        <v>2</v>
      </c>
      <c r="R15">
        <v>5.0017331022530334</v>
      </c>
      <c r="S15">
        <v>3.0025974025974023</v>
      </c>
      <c r="T15">
        <v>0</v>
      </c>
      <c r="U15">
        <v>330.95281690140843</v>
      </c>
      <c r="V15">
        <v>0</v>
      </c>
      <c r="W15">
        <v>5</v>
      </c>
      <c r="X15">
        <v>17.997399219765931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13.794440000000002</v>
      </c>
      <c r="AL15">
        <v>0.59020000000000028</v>
      </c>
      <c r="AM15">
        <v>0</v>
      </c>
      <c r="AN15">
        <v>0</v>
      </c>
      <c r="AO15">
        <v>0</v>
      </c>
      <c r="AP15">
        <v>0.97601817475591734</v>
      </c>
      <c r="AQ15">
        <v>0</v>
      </c>
      <c r="AR15">
        <v>1.2618000000000003</v>
      </c>
      <c r="AS15">
        <v>1.3668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614.46874608831149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79.997332622032559</v>
      </c>
      <c r="L16">
        <v>10.996825956621405</v>
      </c>
      <c r="M16">
        <v>0</v>
      </c>
      <c r="N16">
        <v>30.004623921085084</v>
      </c>
      <c r="O16">
        <v>50.379594706847236</v>
      </c>
      <c r="P16">
        <v>61.146564080944351</v>
      </c>
      <c r="Q16">
        <v>2</v>
      </c>
      <c r="R16">
        <v>5.0017331022530334</v>
      </c>
      <c r="S16">
        <v>3.0025974025974023</v>
      </c>
      <c r="T16">
        <v>0</v>
      </c>
      <c r="U16">
        <v>330.95281690140843</v>
      </c>
      <c r="V16">
        <v>0</v>
      </c>
      <c r="W16">
        <v>5</v>
      </c>
      <c r="X16">
        <v>17.997399219765931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13.794440000000002</v>
      </c>
      <c r="AL16">
        <v>0.59020000000000028</v>
      </c>
      <c r="AM16">
        <v>0</v>
      </c>
      <c r="AN16">
        <v>0</v>
      </c>
      <c r="AO16">
        <v>0</v>
      </c>
      <c r="AP16">
        <v>0.97601817475591734</v>
      </c>
      <c r="AQ16">
        <v>0</v>
      </c>
      <c r="AR16">
        <v>1.2618000000000003</v>
      </c>
      <c r="AS16">
        <v>1.3668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614.46874608831149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79.997332622032559</v>
      </c>
      <c r="L17">
        <v>10.996825956621405</v>
      </c>
      <c r="M17">
        <v>0</v>
      </c>
      <c r="N17">
        <v>30.004623921085084</v>
      </c>
      <c r="O17">
        <v>50.379594706847236</v>
      </c>
      <c r="P17">
        <v>61.146564080944351</v>
      </c>
      <c r="Q17">
        <v>2</v>
      </c>
      <c r="R17">
        <v>5.0017331022530334</v>
      </c>
      <c r="S17">
        <v>3.0025974025974023</v>
      </c>
      <c r="T17">
        <v>0</v>
      </c>
      <c r="U17">
        <v>330.95281690140843</v>
      </c>
      <c r="V17">
        <v>0</v>
      </c>
      <c r="W17">
        <v>5</v>
      </c>
      <c r="X17">
        <v>17.997399219765931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13.794440000000002</v>
      </c>
      <c r="AL17">
        <v>0.59020000000000028</v>
      </c>
      <c r="AM17">
        <v>0</v>
      </c>
      <c r="AN17">
        <v>0</v>
      </c>
      <c r="AO17">
        <v>0</v>
      </c>
      <c r="AP17">
        <v>0.97601817475591734</v>
      </c>
      <c r="AQ17">
        <v>0</v>
      </c>
      <c r="AR17">
        <v>1.2618000000000003</v>
      </c>
      <c r="AS17">
        <v>1.3668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614.46874608831149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79.997332622032559</v>
      </c>
      <c r="L18">
        <v>10.996825956621405</v>
      </c>
      <c r="M18">
        <v>0</v>
      </c>
      <c r="N18">
        <v>30.004623921085084</v>
      </c>
      <c r="O18">
        <v>50.379594706847236</v>
      </c>
      <c r="P18">
        <v>61.146564080944351</v>
      </c>
      <c r="Q18">
        <v>2</v>
      </c>
      <c r="R18">
        <v>5.0017331022530334</v>
      </c>
      <c r="S18">
        <v>3.0025974025974023</v>
      </c>
      <c r="T18">
        <v>0</v>
      </c>
      <c r="U18">
        <v>330.95281690140843</v>
      </c>
      <c r="V18">
        <v>0</v>
      </c>
      <c r="W18">
        <v>5</v>
      </c>
      <c r="X18">
        <v>17.997399219765931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13.794440000000002</v>
      </c>
      <c r="AL18">
        <v>0.59020000000000028</v>
      </c>
      <c r="AM18">
        <v>0</v>
      </c>
      <c r="AN18">
        <v>0</v>
      </c>
      <c r="AO18">
        <v>0</v>
      </c>
      <c r="AP18">
        <v>0.97601817475591734</v>
      </c>
      <c r="AQ18">
        <v>0</v>
      </c>
      <c r="AR18">
        <v>1.2618000000000003</v>
      </c>
      <c r="AS18">
        <v>1.3668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614.46874608831149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79.997332622032559</v>
      </c>
      <c r="L19">
        <v>10.996825956621405</v>
      </c>
      <c r="M19">
        <v>0</v>
      </c>
      <c r="N19">
        <v>30.004623921085084</v>
      </c>
      <c r="O19">
        <v>50.379594706847236</v>
      </c>
      <c r="P19">
        <v>61.146564080944351</v>
      </c>
      <c r="Q19">
        <v>2</v>
      </c>
      <c r="R19">
        <v>5.0017331022530334</v>
      </c>
      <c r="S19">
        <v>3.0025974025974023</v>
      </c>
      <c r="T19">
        <v>0</v>
      </c>
      <c r="U19">
        <v>330.95281690140843</v>
      </c>
      <c r="V19">
        <v>0</v>
      </c>
      <c r="W19">
        <v>5.0027561497326198</v>
      </c>
      <c r="X19">
        <v>17.995754068716096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13.794440000000002</v>
      </c>
      <c r="AL19">
        <v>0.59020000000000028</v>
      </c>
      <c r="AM19">
        <v>0</v>
      </c>
      <c r="AN19">
        <v>0</v>
      </c>
      <c r="AO19">
        <v>0</v>
      </c>
      <c r="AP19">
        <v>0.97601817475591734</v>
      </c>
      <c r="AQ19">
        <v>0</v>
      </c>
      <c r="AR19">
        <v>1.2618000000000003</v>
      </c>
      <c r="AS19">
        <v>1.3668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614.46985708699424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79.997332622032559</v>
      </c>
      <c r="L20">
        <v>10.996825956621405</v>
      </c>
      <c r="M20">
        <v>0</v>
      </c>
      <c r="N20">
        <v>30.004623921085084</v>
      </c>
      <c r="O20">
        <v>50.379594706847236</v>
      </c>
      <c r="P20">
        <v>61.146564080944351</v>
      </c>
      <c r="Q20">
        <v>2</v>
      </c>
      <c r="R20">
        <v>5.0017331022530334</v>
      </c>
      <c r="S20">
        <v>3.0025974025974023</v>
      </c>
      <c r="T20">
        <v>0</v>
      </c>
      <c r="U20">
        <v>330.95281690140843</v>
      </c>
      <c r="V20">
        <v>0</v>
      </c>
      <c r="W20">
        <v>5.0027561497326198</v>
      </c>
      <c r="X20">
        <v>17.995754068716096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13.794440000000002</v>
      </c>
      <c r="AL20">
        <v>0.59020000000000028</v>
      </c>
      <c r="AM20">
        <v>0</v>
      </c>
      <c r="AN20">
        <v>0</v>
      </c>
      <c r="AO20">
        <v>0</v>
      </c>
      <c r="AP20">
        <v>0.97601817475591734</v>
      </c>
      <c r="AQ20">
        <v>0</v>
      </c>
      <c r="AR20">
        <v>1.2618000000000003</v>
      </c>
      <c r="AS20">
        <v>1.3668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614.46985708699424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79.997332622032559</v>
      </c>
      <c r="L21">
        <v>10.996825956621405</v>
      </c>
      <c r="M21">
        <v>0</v>
      </c>
      <c r="N21">
        <v>30.004623921085084</v>
      </c>
      <c r="O21">
        <v>50.379594706847236</v>
      </c>
      <c r="P21">
        <v>61.146564080944351</v>
      </c>
      <c r="Q21">
        <v>2</v>
      </c>
      <c r="R21">
        <v>5.0017331022530334</v>
      </c>
      <c r="S21">
        <v>3.0025974025974023</v>
      </c>
      <c r="T21">
        <v>0</v>
      </c>
      <c r="U21">
        <v>330.95281690140843</v>
      </c>
      <c r="V21">
        <v>0</v>
      </c>
      <c r="W21">
        <v>5.0027561497326198</v>
      </c>
      <c r="X21">
        <v>17.995754068716096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4.1858595999999997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13.794440000000002</v>
      </c>
      <c r="AL21">
        <v>0.59020000000000028</v>
      </c>
      <c r="AM21">
        <v>0</v>
      </c>
      <c r="AN21">
        <v>0</v>
      </c>
      <c r="AO21">
        <v>0</v>
      </c>
      <c r="AP21">
        <v>0.97601817475591734</v>
      </c>
      <c r="AQ21">
        <v>0</v>
      </c>
      <c r="AR21">
        <v>1.1216000000000004</v>
      </c>
      <c r="AS21">
        <v>1.3668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618.51551668699415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79.997332622032559</v>
      </c>
      <c r="L22">
        <v>10.996825956621405</v>
      </c>
      <c r="M22">
        <v>0</v>
      </c>
      <c r="N22">
        <v>30.004623921085084</v>
      </c>
      <c r="O22">
        <v>50.379594706847236</v>
      </c>
      <c r="P22">
        <v>61.146564080944351</v>
      </c>
      <c r="Q22">
        <v>2</v>
      </c>
      <c r="R22">
        <v>5.0017331022530334</v>
      </c>
      <c r="S22">
        <v>3.0025974025974023</v>
      </c>
      <c r="T22">
        <v>0</v>
      </c>
      <c r="U22">
        <v>330.95281690140843</v>
      </c>
      <c r="V22">
        <v>0</v>
      </c>
      <c r="W22">
        <v>5.0027561497326198</v>
      </c>
      <c r="X22">
        <v>17.995754068716096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4.1858595999999997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13.794440000000002</v>
      </c>
      <c r="AL22">
        <v>0.59020000000000028</v>
      </c>
      <c r="AM22">
        <v>0</v>
      </c>
      <c r="AN22">
        <v>0</v>
      </c>
      <c r="AO22">
        <v>0</v>
      </c>
      <c r="AP22">
        <v>0.97601817475591734</v>
      </c>
      <c r="AQ22">
        <v>0</v>
      </c>
      <c r="AR22">
        <v>1.1216000000000004</v>
      </c>
      <c r="AS22">
        <v>1.3668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618.51551668699415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79.997332622032559</v>
      </c>
      <c r="L23">
        <v>10.996825956621405</v>
      </c>
      <c r="M23">
        <v>0</v>
      </c>
      <c r="N23">
        <v>30.004623921085084</v>
      </c>
      <c r="O23">
        <v>50.379594706847236</v>
      </c>
      <c r="P23">
        <v>61.146564080944351</v>
      </c>
      <c r="Q23">
        <v>2</v>
      </c>
      <c r="R23">
        <v>4.098279086126869</v>
      </c>
      <c r="S23">
        <v>3.0025974025974023</v>
      </c>
      <c r="T23">
        <v>0</v>
      </c>
      <c r="U23">
        <v>330.95281690140843</v>
      </c>
      <c r="V23">
        <v>0</v>
      </c>
      <c r="W23">
        <v>5.0023999999999997</v>
      </c>
      <c r="X23">
        <v>16.664229356075257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4.1858595999999997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13.794440000000002</v>
      </c>
      <c r="AL23">
        <v>0.59020000000000028</v>
      </c>
      <c r="AM23">
        <v>0</v>
      </c>
      <c r="AN23">
        <v>0</v>
      </c>
      <c r="AO23">
        <v>0</v>
      </c>
      <c r="AP23">
        <v>0.97601817475591734</v>
      </c>
      <c r="AQ23">
        <v>0</v>
      </c>
      <c r="AR23">
        <v>1.1216000000000004</v>
      </c>
      <c r="AS23">
        <v>1.3668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616.28018180849438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79.027413418868022</v>
      </c>
      <c r="L24">
        <v>10.996825956621405</v>
      </c>
      <c r="M24">
        <v>0</v>
      </c>
      <c r="N24">
        <v>30.004623921085084</v>
      </c>
      <c r="O24">
        <v>50.379594706847236</v>
      </c>
      <c r="P24">
        <v>61.146564080944351</v>
      </c>
      <c r="Q24">
        <v>2</v>
      </c>
      <c r="R24">
        <v>5.0046972527472526</v>
      </c>
      <c r="S24">
        <v>3.0025974025974023</v>
      </c>
      <c r="T24">
        <v>0</v>
      </c>
      <c r="U24">
        <v>330.95281690140843</v>
      </c>
      <c r="V24">
        <v>0</v>
      </c>
      <c r="W24">
        <v>5.0023999999999997</v>
      </c>
      <c r="X24">
        <v>17.99577403337403</v>
      </c>
      <c r="Y24">
        <v>0</v>
      </c>
      <c r="Z24">
        <v>0</v>
      </c>
      <c r="AA24">
        <v>0</v>
      </c>
      <c r="AB24">
        <v>0</v>
      </c>
      <c r="AC24">
        <v>2.4578399999999996</v>
      </c>
      <c r="AD24">
        <v>0</v>
      </c>
      <c r="AE24">
        <v>4.1858595999999997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13.794440000000002</v>
      </c>
      <c r="AL24">
        <v>0.59020000000000028</v>
      </c>
      <c r="AM24">
        <v>0</v>
      </c>
      <c r="AN24">
        <v>0</v>
      </c>
      <c r="AO24">
        <v>0</v>
      </c>
      <c r="AP24">
        <v>0.97601817475591734</v>
      </c>
      <c r="AQ24">
        <v>0</v>
      </c>
      <c r="AR24">
        <v>1.1216000000000004</v>
      </c>
      <c r="AS24">
        <v>1.3668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620.00606544924904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79.997517770506605</v>
      </c>
      <c r="L25">
        <v>10.996825956621405</v>
      </c>
      <c r="M25">
        <v>0</v>
      </c>
      <c r="N25">
        <v>30.004623921085084</v>
      </c>
      <c r="O25">
        <v>50.379594706847236</v>
      </c>
      <c r="P25">
        <v>61.146564080944351</v>
      </c>
      <c r="Q25">
        <v>2</v>
      </c>
      <c r="R25">
        <v>5.0046972527472526</v>
      </c>
      <c r="S25">
        <v>3.0025974025974023</v>
      </c>
      <c r="T25">
        <v>0</v>
      </c>
      <c r="U25">
        <v>330.95281690140843</v>
      </c>
      <c r="V25">
        <v>0</v>
      </c>
      <c r="W25">
        <v>5.0023999999999997</v>
      </c>
      <c r="X25">
        <v>17.99577403337403</v>
      </c>
      <c r="Y25">
        <v>0</v>
      </c>
      <c r="Z25">
        <v>0</v>
      </c>
      <c r="AA25">
        <v>0</v>
      </c>
      <c r="AB25">
        <v>3.345368000000001</v>
      </c>
      <c r="AC25">
        <v>2.4578399999999996</v>
      </c>
      <c r="AD25">
        <v>0</v>
      </c>
      <c r="AE25">
        <v>4.1858595999999997</v>
      </c>
      <c r="AF25">
        <v>0</v>
      </c>
      <c r="AG25">
        <v>0</v>
      </c>
      <c r="AH25">
        <v>4.8107999999999995</v>
      </c>
      <c r="AI25">
        <v>0</v>
      </c>
      <c r="AJ25">
        <v>0</v>
      </c>
      <c r="AK25">
        <v>13.794440000000002</v>
      </c>
      <c r="AL25">
        <v>0.59020000000000028</v>
      </c>
      <c r="AM25">
        <v>0</v>
      </c>
      <c r="AN25">
        <v>0</v>
      </c>
      <c r="AO25">
        <v>0</v>
      </c>
      <c r="AP25">
        <v>0.97601817475591734</v>
      </c>
      <c r="AQ25">
        <v>0</v>
      </c>
      <c r="AR25">
        <v>1.1216000000000004</v>
      </c>
      <c r="AS25">
        <v>1.3668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629.13233780088763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79.996808985895726</v>
      </c>
      <c r="L26">
        <v>10.996825956621405</v>
      </c>
      <c r="M26">
        <v>0</v>
      </c>
      <c r="N26">
        <v>30.004623921085084</v>
      </c>
      <c r="O26">
        <v>50.379594706847236</v>
      </c>
      <c r="P26">
        <v>61.146564080944351</v>
      </c>
      <c r="Q26">
        <v>2</v>
      </c>
      <c r="R26">
        <v>5.0046972527472526</v>
      </c>
      <c r="S26">
        <v>3.0025974025974023</v>
      </c>
      <c r="T26">
        <v>0</v>
      </c>
      <c r="U26">
        <v>330.95281690140843</v>
      </c>
      <c r="V26">
        <v>0</v>
      </c>
      <c r="W26">
        <v>5.0023999999999997</v>
      </c>
      <c r="X26">
        <v>17.99577403337403</v>
      </c>
      <c r="Y26">
        <v>0</v>
      </c>
      <c r="Z26">
        <v>0</v>
      </c>
      <c r="AA26">
        <v>0</v>
      </c>
      <c r="AB26">
        <v>3.345368000000001</v>
      </c>
      <c r="AC26">
        <v>2.4578399999999996</v>
      </c>
      <c r="AD26">
        <v>1.6271749999999998</v>
      </c>
      <c r="AE26">
        <v>8.3717191999999994</v>
      </c>
      <c r="AF26">
        <v>0</v>
      </c>
      <c r="AG26">
        <v>0</v>
      </c>
      <c r="AH26">
        <v>9.621599999999999</v>
      </c>
      <c r="AI26">
        <v>0.96990000000000021</v>
      </c>
      <c r="AJ26">
        <v>0</v>
      </c>
      <c r="AK26">
        <v>13.794440000000002</v>
      </c>
      <c r="AL26">
        <v>0.59020000000000028</v>
      </c>
      <c r="AM26">
        <v>0</v>
      </c>
      <c r="AN26">
        <v>0</v>
      </c>
      <c r="AO26">
        <v>0</v>
      </c>
      <c r="AP26">
        <v>0.97601817475591734</v>
      </c>
      <c r="AQ26">
        <v>0</v>
      </c>
      <c r="AR26">
        <v>1.1216000000000004</v>
      </c>
      <c r="AS26">
        <v>1.3668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640.72536361627681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79.997715946843869</v>
      </c>
      <c r="L27">
        <v>10.996825956621405</v>
      </c>
      <c r="M27">
        <v>0</v>
      </c>
      <c r="N27">
        <v>30.004623921085084</v>
      </c>
      <c r="O27">
        <v>50.379594706847236</v>
      </c>
      <c r="P27">
        <v>61.146564080944351</v>
      </c>
      <c r="Q27">
        <v>2</v>
      </c>
      <c r="R27">
        <v>5.0046972527472526</v>
      </c>
      <c r="S27">
        <v>3.0025974025974023</v>
      </c>
      <c r="T27">
        <v>0</v>
      </c>
      <c r="U27">
        <v>330.95281690140843</v>
      </c>
      <c r="V27">
        <v>0</v>
      </c>
      <c r="W27">
        <v>8.8402311715481154</v>
      </c>
      <c r="X27">
        <v>34.101155651971801</v>
      </c>
      <c r="Y27">
        <v>0</v>
      </c>
      <c r="Z27">
        <v>0.55879999999999996</v>
      </c>
      <c r="AA27">
        <v>1.7858103799901546</v>
      </c>
      <c r="AB27">
        <v>6.6907360000000002</v>
      </c>
      <c r="AC27">
        <v>4.9156799999999992</v>
      </c>
      <c r="AD27">
        <v>4.2608499999999996</v>
      </c>
      <c r="AE27">
        <v>12.557578800000002</v>
      </c>
      <c r="AF27">
        <v>0</v>
      </c>
      <c r="AG27">
        <v>0</v>
      </c>
      <c r="AH27">
        <v>15.6351</v>
      </c>
      <c r="AI27">
        <v>4.1524652000000017</v>
      </c>
      <c r="AJ27">
        <v>0</v>
      </c>
      <c r="AK27">
        <v>13.794440000000002</v>
      </c>
      <c r="AL27">
        <v>0.59020000000000028</v>
      </c>
      <c r="AM27">
        <v>1.0158000000000003</v>
      </c>
      <c r="AN27">
        <v>0</v>
      </c>
      <c r="AO27">
        <v>0</v>
      </c>
      <c r="AP27">
        <v>0.97601817475591734</v>
      </c>
      <c r="AQ27">
        <v>0</v>
      </c>
      <c r="AR27">
        <v>1.1216000000000004</v>
      </c>
      <c r="AS27">
        <v>1.3668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685.84870154736097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72.402041820764808</v>
      </c>
      <c r="L28">
        <v>10.996825956621405</v>
      </c>
      <c r="M28">
        <v>0</v>
      </c>
      <c r="N28">
        <v>30.004623921085084</v>
      </c>
      <c r="O28">
        <v>50.379594706847236</v>
      </c>
      <c r="P28">
        <v>61.146564080944351</v>
      </c>
      <c r="Q28">
        <v>2</v>
      </c>
      <c r="R28">
        <v>5.0046972527472526</v>
      </c>
      <c r="S28">
        <v>3.0025974025974023</v>
      </c>
      <c r="T28">
        <v>0</v>
      </c>
      <c r="U28">
        <v>330.95281690140843</v>
      </c>
      <c r="V28">
        <v>0</v>
      </c>
      <c r="W28">
        <v>8.8402311715481154</v>
      </c>
      <c r="X28">
        <v>34.101155651971801</v>
      </c>
      <c r="Y28">
        <v>0</v>
      </c>
      <c r="Z28">
        <v>3.3125664000000001</v>
      </c>
      <c r="AA28">
        <v>7.0228498089500464</v>
      </c>
      <c r="AB28">
        <v>6.6907360000000002</v>
      </c>
      <c r="AC28">
        <v>5.1744000000000003</v>
      </c>
      <c r="AD28">
        <v>6.9609539999999974</v>
      </c>
      <c r="AE28">
        <v>12.557578800000002</v>
      </c>
      <c r="AF28">
        <v>0</v>
      </c>
      <c r="AG28">
        <v>0</v>
      </c>
      <c r="AH28">
        <v>21.648600000000002</v>
      </c>
      <c r="AI28">
        <v>4.1524652000000017</v>
      </c>
      <c r="AJ28">
        <v>0</v>
      </c>
      <c r="AK28">
        <v>13.794440000000002</v>
      </c>
      <c r="AL28">
        <v>0.59020000000000028</v>
      </c>
      <c r="AM28">
        <v>2.6762944000000006</v>
      </c>
      <c r="AN28">
        <v>0</v>
      </c>
      <c r="AO28">
        <v>0</v>
      </c>
      <c r="AP28">
        <v>0.97601817475591734</v>
      </c>
      <c r="AQ28">
        <v>0</v>
      </c>
      <c r="AR28">
        <v>1.1216000000000004</v>
      </c>
      <c r="AS28">
        <v>1.3668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696.8766516502418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79.995585282513744</v>
      </c>
      <c r="L29">
        <v>10.996275366041614</v>
      </c>
      <c r="M29">
        <v>0</v>
      </c>
      <c r="N29">
        <v>30.004623921085084</v>
      </c>
      <c r="O29">
        <v>50.379594706847236</v>
      </c>
      <c r="P29">
        <v>61.146564080944351</v>
      </c>
      <c r="Q29">
        <v>2</v>
      </c>
      <c r="R29">
        <v>5.0046972527472526</v>
      </c>
      <c r="S29">
        <v>3.0025974025974023</v>
      </c>
      <c r="T29">
        <v>0</v>
      </c>
      <c r="U29">
        <v>330.95281690140843</v>
      </c>
      <c r="V29">
        <v>4.5923800000000004</v>
      </c>
      <c r="W29">
        <v>8.8402311715481154</v>
      </c>
      <c r="X29">
        <v>34.101155651971801</v>
      </c>
      <c r="Y29">
        <v>0</v>
      </c>
      <c r="Z29">
        <v>3.3125664000000001</v>
      </c>
      <c r="AA29">
        <v>7.0228498089500464</v>
      </c>
      <c r="AB29">
        <v>6.6907360000000002</v>
      </c>
      <c r="AC29">
        <v>5.1744000000000003</v>
      </c>
      <c r="AD29">
        <v>6.9609539999999974</v>
      </c>
      <c r="AE29">
        <v>12.557578800000002</v>
      </c>
      <c r="AF29">
        <v>0</v>
      </c>
      <c r="AG29">
        <v>0</v>
      </c>
      <c r="AH29">
        <v>28.864800000000002</v>
      </c>
      <c r="AI29">
        <v>4.1524652000000017</v>
      </c>
      <c r="AJ29">
        <v>0</v>
      </c>
      <c r="AK29">
        <v>13.794440000000002</v>
      </c>
      <c r="AL29">
        <v>0.59020000000000028</v>
      </c>
      <c r="AM29">
        <v>2.6762944000000006</v>
      </c>
      <c r="AN29">
        <v>0</v>
      </c>
      <c r="AO29">
        <v>0</v>
      </c>
      <c r="AP29">
        <v>0.97601817475591734</v>
      </c>
      <c r="AQ29">
        <v>0</v>
      </c>
      <c r="AR29">
        <v>1.1216000000000004</v>
      </c>
      <c r="AS29">
        <v>1.3668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716.27822452141106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79.995585282513744</v>
      </c>
      <c r="L30">
        <v>10.995960004039995</v>
      </c>
      <c r="M30">
        <v>0</v>
      </c>
      <c r="N30">
        <v>30.004623921085084</v>
      </c>
      <c r="O30">
        <v>50.379594706847236</v>
      </c>
      <c r="P30">
        <v>61.146564080944351</v>
      </c>
      <c r="Q30">
        <v>2</v>
      </c>
      <c r="R30">
        <v>4.2118640893760535</v>
      </c>
      <c r="S30">
        <v>3.0025974025974023</v>
      </c>
      <c r="T30">
        <v>0</v>
      </c>
      <c r="U30">
        <v>330.95281690140843</v>
      </c>
      <c r="V30">
        <v>4.6051944412607444</v>
      </c>
      <c r="W30">
        <v>8.8402311715481154</v>
      </c>
      <c r="X30">
        <v>34.101155651971801</v>
      </c>
      <c r="Y30">
        <v>0</v>
      </c>
      <c r="Z30">
        <v>3.3125664000000001</v>
      </c>
      <c r="AA30">
        <v>7.0228498089500464</v>
      </c>
      <c r="AB30">
        <v>6.6907360000000002</v>
      </c>
      <c r="AC30">
        <v>5.1744000000000003</v>
      </c>
      <c r="AD30">
        <v>6.9609539999999974</v>
      </c>
      <c r="AE30">
        <v>12.557578800000002</v>
      </c>
      <c r="AF30">
        <v>0</v>
      </c>
      <c r="AG30">
        <v>0</v>
      </c>
      <c r="AH30">
        <v>34.878300000000003</v>
      </c>
      <c r="AI30">
        <v>4.1524652000000017</v>
      </c>
      <c r="AJ30">
        <v>0</v>
      </c>
      <c r="AK30">
        <v>13.794440000000002</v>
      </c>
      <c r="AL30">
        <v>0.59020000000000028</v>
      </c>
      <c r="AM30">
        <v>2.6762944000000006</v>
      </c>
      <c r="AN30">
        <v>0</v>
      </c>
      <c r="AO30">
        <v>0</v>
      </c>
      <c r="AP30">
        <v>0.97601817475591734</v>
      </c>
      <c r="AQ30">
        <v>0</v>
      </c>
      <c r="AR30">
        <v>1.1216000000000004</v>
      </c>
      <c r="AS30">
        <v>1.3668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721.51139043729893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100.00071544175269</v>
      </c>
      <c r="L31">
        <v>22.00167785234899</v>
      </c>
      <c r="M31">
        <v>0</v>
      </c>
      <c r="N31">
        <v>30.004623921085084</v>
      </c>
      <c r="O31">
        <v>50.379594706847236</v>
      </c>
      <c r="P31">
        <v>61.146564080944351</v>
      </c>
      <c r="Q31">
        <v>2.7737842975206615</v>
      </c>
      <c r="R31">
        <v>10.763923822374878</v>
      </c>
      <c r="S31">
        <v>6.5096340194444444</v>
      </c>
      <c r="T31">
        <v>0</v>
      </c>
      <c r="U31">
        <v>330.95281690140843</v>
      </c>
      <c r="V31">
        <v>4.6051944412607444</v>
      </c>
      <c r="W31">
        <v>8.8402311715481154</v>
      </c>
      <c r="X31">
        <v>34.101155651971801</v>
      </c>
      <c r="Y31">
        <v>0</v>
      </c>
      <c r="Z31">
        <v>3.3125664000000001</v>
      </c>
      <c r="AA31">
        <v>7.0228498089500464</v>
      </c>
      <c r="AB31">
        <v>6.6907360000000002</v>
      </c>
      <c r="AC31">
        <v>5.1744000000000003</v>
      </c>
      <c r="AD31">
        <v>6.9609539999999974</v>
      </c>
      <c r="AE31">
        <v>12.557578800000002</v>
      </c>
      <c r="AF31">
        <v>0</v>
      </c>
      <c r="AG31">
        <v>0</v>
      </c>
      <c r="AH31">
        <v>35.648028000000004</v>
      </c>
      <c r="AI31">
        <v>4.1524652000000017</v>
      </c>
      <c r="AJ31">
        <v>0</v>
      </c>
      <c r="AK31">
        <v>13.794440000000002</v>
      </c>
      <c r="AL31">
        <v>0.59020000000000028</v>
      </c>
      <c r="AM31">
        <v>2.6762944000000006</v>
      </c>
      <c r="AN31">
        <v>0</v>
      </c>
      <c r="AO31">
        <v>0</v>
      </c>
      <c r="AP31">
        <v>0.97601817475591734</v>
      </c>
      <c r="AQ31">
        <v>0</v>
      </c>
      <c r="AR31">
        <v>1.4019999999999999</v>
      </c>
      <c r="AS31">
        <v>1.3668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764.40524709221347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100.00071544175269</v>
      </c>
      <c r="L32">
        <v>22.00167785234899</v>
      </c>
      <c r="M32">
        <v>0</v>
      </c>
      <c r="N32">
        <v>30.004623921085084</v>
      </c>
      <c r="O32">
        <v>50.379594706847236</v>
      </c>
      <c r="P32">
        <v>61.146564080944351</v>
      </c>
      <c r="Q32">
        <v>2.7737842975206615</v>
      </c>
      <c r="R32">
        <v>10.763923822374878</v>
      </c>
      <c r="S32">
        <v>6.6977810260014055</v>
      </c>
      <c r="T32">
        <v>0</v>
      </c>
      <c r="U32">
        <v>330.95281690140843</v>
      </c>
      <c r="V32">
        <v>4.6051944412607444</v>
      </c>
      <c r="W32">
        <v>8.8402311715481154</v>
      </c>
      <c r="X32">
        <v>34.101155651971801</v>
      </c>
      <c r="Y32">
        <v>0</v>
      </c>
      <c r="Z32">
        <v>3.3125664000000001</v>
      </c>
      <c r="AA32">
        <v>7.0228498089500464</v>
      </c>
      <c r="AB32">
        <v>6.6907360000000002</v>
      </c>
      <c r="AC32">
        <v>5.1744000000000003</v>
      </c>
      <c r="AD32">
        <v>6.9609539999999974</v>
      </c>
      <c r="AE32">
        <v>12.557578800000002</v>
      </c>
      <c r="AF32">
        <v>0</v>
      </c>
      <c r="AG32">
        <v>0</v>
      </c>
      <c r="AH32">
        <v>35.648028000000004</v>
      </c>
      <c r="AI32">
        <v>4.1524652000000017</v>
      </c>
      <c r="AJ32">
        <v>0</v>
      </c>
      <c r="AK32">
        <v>13.794440000000002</v>
      </c>
      <c r="AL32">
        <v>0.59020000000000028</v>
      </c>
      <c r="AM32">
        <v>2.6762944000000006</v>
      </c>
      <c r="AN32">
        <v>0</v>
      </c>
      <c r="AO32">
        <v>0</v>
      </c>
      <c r="AP32">
        <v>0.97601817475591734</v>
      </c>
      <c r="AQ32">
        <v>0</v>
      </c>
      <c r="AR32">
        <v>10.0944</v>
      </c>
      <c r="AS32">
        <v>1.3668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773.28579409877022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159.78781856854553</v>
      </c>
      <c r="L33">
        <v>22.00167785234899</v>
      </c>
      <c r="M33">
        <v>0</v>
      </c>
      <c r="N33">
        <v>30.004623921085084</v>
      </c>
      <c r="O33">
        <v>50.379594706847236</v>
      </c>
      <c r="P33">
        <v>61.146564080944351</v>
      </c>
      <c r="Q33">
        <v>2.7678023809523804</v>
      </c>
      <c r="R33">
        <v>10.763923822374878</v>
      </c>
      <c r="S33">
        <v>6.6977810260014055</v>
      </c>
      <c r="T33">
        <v>0</v>
      </c>
      <c r="U33">
        <v>330.95281690140843</v>
      </c>
      <c r="V33">
        <v>4.6051944412607444</v>
      </c>
      <c r="W33">
        <v>8.8402311715481154</v>
      </c>
      <c r="X33">
        <v>34.101155651971801</v>
      </c>
      <c r="Y33">
        <v>0</v>
      </c>
      <c r="Z33">
        <v>3.3125664000000001</v>
      </c>
      <c r="AA33">
        <v>7.0228498089500464</v>
      </c>
      <c r="AB33">
        <v>6.6907360000000002</v>
      </c>
      <c r="AC33">
        <v>5.1744000000000003</v>
      </c>
      <c r="AD33">
        <v>6.9609539999999974</v>
      </c>
      <c r="AE33">
        <v>12.557578800000002</v>
      </c>
      <c r="AF33">
        <v>0</v>
      </c>
      <c r="AG33">
        <v>0</v>
      </c>
      <c r="AH33">
        <v>30.067500000000003</v>
      </c>
      <c r="AI33">
        <v>0.96990000000000021</v>
      </c>
      <c r="AJ33">
        <v>0</v>
      </c>
      <c r="AK33">
        <v>13.794440000000002</v>
      </c>
      <c r="AL33">
        <v>0.59020000000000028</v>
      </c>
      <c r="AM33">
        <v>2.6762944000000006</v>
      </c>
      <c r="AN33">
        <v>0</v>
      </c>
      <c r="AO33">
        <v>0</v>
      </c>
      <c r="AP33">
        <v>0.65067878317061179</v>
      </c>
      <c r="AQ33">
        <v>0</v>
      </c>
      <c r="AR33">
        <v>10.0944</v>
      </c>
      <c r="AS33">
        <v>1.3668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823.97848271740963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164.08330139354649</v>
      </c>
      <c r="L34">
        <v>22.00167785234899</v>
      </c>
      <c r="M34">
        <v>0</v>
      </c>
      <c r="N34">
        <v>30.004623921085084</v>
      </c>
      <c r="O34">
        <v>50.379594706847236</v>
      </c>
      <c r="P34">
        <v>61.146564080944351</v>
      </c>
      <c r="Q34">
        <v>2.7678023809523804</v>
      </c>
      <c r="R34">
        <v>10.763923822374878</v>
      </c>
      <c r="S34">
        <v>6.6977810260014055</v>
      </c>
      <c r="T34">
        <v>0</v>
      </c>
      <c r="U34">
        <v>330.95281690140843</v>
      </c>
      <c r="V34">
        <v>4.6051944412607444</v>
      </c>
      <c r="W34">
        <v>8.8402311715481154</v>
      </c>
      <c r="X34">
        <v>34.101155651971801</v>
      </c>
      <c r="Y34">
        <v>0</v>
      </c>
      <c r="Z34">
        <v>1.6562832000000001</v>
      </c>
      <c r="AA34">
        <v>3.5684103143533612</v>
      </c>
      <c r="AB34">
        <v>6.6907360000000002</v>
      </c>
      <c r="AC34">
        <v>4.9156799999999992</v>
      </c>
      <c r="AD34">
        <v>4.6406360000000006</v>
      </c>
      <c r="AE34">
        <v>12.557578800000002</v>
      </c>
      <c r="AF34">
        <v>0</v>
      </c>
      <c r="AG34">
        <v>0</v>
      </c>
      <c r="AH34">
        <v>22.201842000000003</v>
      </c>
      <c r="AI34">
        <v>0</v>
      </c>
      <c r="AJ34">
        <v>0</v>
      </c>
      <c r="AK34">
        <v>13.794440000000002</v>
      </c>
      <c r="AL34">
        <v>0.59020000000000028</v>
      </c>
      <c r="AM34">
        <v>1.2528200000000003</v>
      </c>
      <c r="AN34">
        <v>0</v>
      </c>
      <c r="AO34">
        <v>0</v>
      </c>
      <c r="AP34">
        <v>0.65067878317061179</v>
      </c>
      <c r="AQ34">
        <v>0</v>
      </c>
      <c r="AR34">
        <v>1.9628000000000001</v>
      </c>
      <c r="AS34">
        <v>1.3668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802.19357244781395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164.08330139354649</v>
      </c>
      <c r="L35">
        <v>22.00167785234899</v>
      </c>
      <c r="M35">
        <v>0</v>
      </c>
      <c r="N35">
        <v>30.004623921085084</v>
      </c>
      <c r="O35">
        <v>50.379594706847236</v>
      </c>
      <c r="P35">
        <v>61.146564080944351</v>
      </c>
      <c r="Q35">
        <v>2.7678023809523804</v>
      </c>
      <c r="R35">
        <v>10.763923822374878</v>
      </c>
      <c r="S35">
        <v>6.6977810260014055</v>
      </c>
      <c r="T35">
        <v>0</v>
      </c>
      <c r="U35">
        <v>330.95281690140843</v>
      </c>
      <c r="V35">
        <v>4.6051944412607444</v>
      </c>
      <c r="W35">
        <v>8.8402311715481154</v>
      </c>
      <c r="X35">
        <v>34.101155651971801</v>
      </c>
      <c r="Y35">
        <v>0</v>
      </c>
      <c r="Z35">
        <v>0</v>
      </c>
      <c r="AA35">
        <v>2.2071813685271571</v>
      </c>
      <c r="AB35">
        <v>6.6907360000000002</v>
      </c>
      <c r="AC35">
        <v>4.9156799999999992</v>
      </c>
      <c r="AD35">
        <v>2.0129999999999999</v>
      </c>
      <c r="AE35">
        <v>12.557578800000002</v>
      </c>
      <c r="AF35">
        <v>0</v>
      </c>
      <c r="AG35">
        <v>0</v>
      </c>
      <c r="AH35">
        <v>19.243199999999998</v>
      </c>
      <c r="AI35">
        <v>0</v>
      </c>
      <c r="AJ35">
        <v>0</v>
      </c>
      <c r="AK35">
        <v>13.794440000000002</v>
      </c>
      <c r="AL35">
        <v>0.59020000000000028</v>
      </c>
      <c r="AM35">
        <v>0</v>
      </c>
      <c r="AN35">
        <v>0</v>
      </c>
      <c r="AO35">
        <v>0</v>
      </c>
      <c r="AP35">
        <v>0.65067878317061179</v>
      </c>
      <c r="AQ35">
        <v>0</v>
      </c>
      <c r="AR35">
        <v>1.6823999999999999</v>
      </c>
      <c r="AS35">
        <v>1.3668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792.0565623019877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164.15862029186403</v>
      </c>
      <c r="L36">
        <v>22.00167785234899</v>
      </c>
      <c r="M36">
        <v>0</v>
      </c>
      <c r="N36">
        <v>30.004623921085084</v>
      </c>
      <c r="O36">
        <v>50.379594706847236</v>
      </c>
      <c r="P36">
        <v>61.146564080944351</v>
      </c>
      <c r="Q36">
        <v>2.7678023809523804</v>
      </c>
      <c r="R36">
        <v>10.763923822374878</v>
      </c>
      <c r="S36">
        <v>6.6977810260014055</v>
      </c>
      <c r="T36">
        <v>0</v>
      </c>
      <c r="U36">
        <v>330.95281690140843</v>
      </c>
      <c r="V36">
        <v>4.6051944412607444</v>
      </c>
      <c r="W36">
        <v>8.8402311715481154</v>
      </c>
      <c r="X36">
        <v>34.101155651971801</v>
      </c>
      <c r="Y36">
        <v>0</v>
      </c>
      <c r="Z36">
        <v>0</v>
      </c>
      <c r="AA36">
        <v>0</v>
      </c>
      <c r="AB36">
        <v>6.6907360000000002</v>
      </c>
      <c r="AC36">
        <v>2.4578399999999996</v>
      </c>
      <c r="AD36">
        <v>0</v>
      </c>
      <c r="AE36">
        <v>12.557578800000002</v>
      </c>
      <c r="AF36">
        <v>0</v>
      </c>
      <c r="AG36">
        <v>0</v>
      </c>
      <c r="AH36">
        <v>9.621599999999999</v>
      </c>
      <c r="AI36">
        <v>0</v>
      </c>
      <c r="AJ36">
        <v>0</v>
      </c>
      <c r="AK36">
        <v>13.794440000000002</v>
      </c>
      <c r="AL36">
        <v>0.59020000000000028</v>
      </c>
      <c r="AM36">
        <v>0</v>
      </c>
      <c r="AN36">
        <v>0</v>
      </c>
      <c r="AO36">
        <v>0</v>
      </c>
      <c r="AP36">
        <v>0.65067878317061179</v>
      </c>
      <c r="AQ36">
        <v>0</v>
      </c>
      <c r="AR36">
        <v>1.6823999999999999</v>
      </c>
      <c r="AS36">
        <v>1.3668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775.83225983177806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86.516961298469269</v>
      </c>
      <c r="L37">
        <v>22.00167785234899</v>
      </c>
      <c r="M37">
        <v>0</v>
      </c>
      <c r="N37">
        <v>30.004623921085084</v>
      </c>
      <c r="O37">
        <v>50.379594706847236</v>
      </c>
      <c r="P37">
        <v>61.146564080944351</v>
      </c>
      <c r="Q37">
        <v>2.7678023809523804</v>
      </c>
      <c r="R37">
        <v>10.763923822374878</v>
      </c>
      <c r="S37">
        <v>6.6977810260014055</v>
      </c>
      <c r="T37">
        <v>0</v>
      </c>
      <c r="U37">
        <v>330.95281690140843</v>
      </c>
      <c r="V37">
        <v>4.6051944412607444</v>
      </c>
      <c r="W37">
        <v>8.8402311715481154</v>
      </c>
      <c r="X37">
        <v>34.101155651971801</v>
      </c>
      <c r="Y37">
        <v>0</v>
      </c>
      <c r="Z37">
        <v>0</v>
      </c>
      <c r="AA37">
        <v>0</v>
      </c>
      <c r="AB37">
        <v>6.6907360000000002</v>
      </c>
      <c r="AC37">
        <v>2.4578399999999996</v>
      </c>
      <c r="AD37">
        <v>0</v>
      </c>
      <c r="AE37">
        <v>12.557578800000002</v>
      </c>
      <c r="AF37">
        <v>0</v>
      </c>
      <c r="AG37">
        <v>0</v>
      </c>
      <c r="AH37">
        <v>5.9413379999999991</v>
      </c>
      <c r="AI37">
        <v>0</v>
      </c>
      <c r="AJ37">
        <v>0</v>
      </c>
      <c r="AK37">
        <v>13.794440000000002</v>
      </c>
      <c r="AL37">
        <v>0.59020000000000028</v>
      </c>
      <c r="AM37">
        <v>0</v>
      </c>
      <c r="AN37">
        <v>0</v>
      </c>
      <c r="AO37">
        <v>0</v>
      </c>
      <c r="AP37">
        <v>0.65067878317061179</v>
      </c>
      <c r="AQ37">
        <v>0</v>
      </c>
      <c r="AR37">
        <v>1.6823999999999999</v>
      </c>
      <c r="AS37">
        <v>1.3668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694.5103388383834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86.516961298469269</v>
      </c>
      <c r="L38">
        <v>22.00167785234899</v>
      </c>
      <c r="M38">
        <v>0</v>
      </c>
      <c r="N38">
        <v>30.004623921085084</v>
      </c>
      <c r="O38">
        <v>50.379594706847236</v>
      </c>
      <c r="P38">
        <v>61.146564080944351</v>
      </c>
      <c r="Q38">
        <v>2.7678023809523804</v>
      </c>
      <c r="R38">
        <v>10.763923822374878</v>
      </c>
      <c r="S38">
        <v>6.6977810260014055</v>
      </c>
      <c r="T38">
        <v>0</v>
      </c>
      <c r="U38">
        <v>330.95281690140843</v>
      </c>
      <c r="V38">
        <v>4.6051944412607444</v>
      </c>
      <c r="W38">
        <v>8.8402311715481154</v>
      </c>
      <c r="X38">
        <v>34.101155651971801</v>
      </c>
      <c r="Y38">
        <v>0</v>
      </c>
      <c r="Z38">
        <v>0</v>
      </c>
      <c r="AA38">
        <v>0</v>
      </c>
      <c r="AB38">
        <v>3.345368000000001</v>
      </c>
      <c r="AC38">
        <v>2.4578399999999996</v>
      </c>
      <c r="AD38">
        <v>0</v>
      </c>
      <c r="AE38">
        <v>8.3717191999999994</v>
      </c>
      <c r="AF38">
        <v>0</v>
      </c>
      <c r="AG38">
        <v>0</v>
      </c>
      <c r="AH38">
        <v>4.882962</v>
      </c>
      <c r="AI38">
        <v>0</v>
      </c>
      <c r="AJ38">
        <v>0</v>
      </c>
      <c r="AK38">
        <v>13.794440000000002</v>
      </c>
      <c r="AL38">
        <v>0.59020000000000028</v>
      </c>
      <c r="AM38">
        <v>0</v>
      </c>
      <c r="AN38">
        <v>0</v>
      </c>
      <c r="AO38">
        <v>0</v>
      </c>
      <c r="AP38">
        <v>0.65067878317061179</v>
      </c>
      <c r="AQ38">
        <v>0</v>
      </c>
      <c r="AR38">
        <v>1.9628000000000001</v>
      </c>
      <c r="AS38">
        <v>1.3668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686.20113523838347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80.194268414024975</v>
      </c>
      <c r="L39">
        <v>22.00167785234899</v>
      </c>
      <c r="M39">
        <v>0</v>
      </c>
      <c r="N39">
        <v>30.004623921085084</v>
      </c>
      <c r="O39">
        <v>50.379594706847236</v>
      </c>
      <c r="P39">
        <v>61.146564080944351</v>
      </c>
      <c r="Q39">
        <v>2.7678023809523804</v>
      </c>
      <c r="R39">
        <v>10.763923822374878</v>
      </c>
      <c r="S39">
        <v>6.6977810260014055</v>
      </c>
      <c r="T39">
        <v>0</v>
      </c>
      <c r="U39">
        <v>330.95281690140843</v>
      </c>
      <c r="V39">
        <v>4.6051944412607444</v>
      </c>
      <c r="W39">
        <v>8.8402311715481154</v>
      </c>
      <c r="X39">
        <v>34.101155651971801</v>
      </c>
      <c r="Y39">
        <v>0</v>
      </c>
      <c r="Z39">
        <v>0</v>
      </c>
      <c r="AA39">
        <v>0</v>
      </c>
      <c r="AB39">
        <v>3.345368000000001</v>
      </c>
      <c r="AC39">
        <v>2.4578399999999996</v>
      </c>
      <c r="AD39">
        <v>0</v>
      </c>
      <c r="AE39">
        <v>8.3717191999999994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13.794440000000002</v>
      </c>
      <c r="AL39">
        <v>0.59020000000000028</v>
      </c>
      <c r="AM39">
        <v>0</v>
      </c>
      <c r="AN39">
        <v>0</v>
      </c>
      <c r="AO39">
        <v>0</v>
      </c>
      <c r="AP39">
        <v>0.65067878317061179</v>
      </c>
      <c r="AQ39">
        <v>0</v>
      </c>
      <c r="AR39">
        <v>10.0944</v>
      </c>
      <c r="AS39">
        <v>6.28728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688.04756035393905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79.996644295302005</v>
      </c>
      <c r="L40">
        <v>22.00167785234899</v>
      </c>
      <c r="M40">
        <v>0</v>
      </c>
      <c r="N40">
        <v>30.004623921085084</v>
      </c>
      <c r="O40">
        <v>50.379594706847236</v>
      </c>
      <c r="P40">
        <v>61.146564080944351</v>
      </c>
      <c r="Q40">
        <v>2.7678023809523804</v>
      </c>
      <c r="R40">
        <v>10.763923822374878</v>
      </c>
      <c r="S40">
        <v>6.6977810260014055</v>
      </c>
      <c r="T40">
        <v>0</v>
      </c>
      <c r="U40">
        <v>330.95281690140843</v>
      </c>
      <c r="V40">
        <v>4.6051944412607444</v>
      </c>
      <c r="W40">
        <v>8.8402311715481154</v>
      </c>
      <c r="X40">
        <v>34.101155651971801</v>
      </c>
      <c r="Y40">
        <v>0</v>
      </c>
      <c r="Z40">
        <v>0</v>
      </c>
      <c r="AA40">
        <v>0</v>
      </c>
      <c r="AB40">
        <v>3.345368000000001</v>
      </c>
      <c r="AC40">
        <v>2.4578399999999996</v>
      </c>
      <c r="AD40">
        <v>0</v>
      </c>
      <c r="AE40">
        <v>8.3717191999999994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13.794440000000002</v>
      </c>
      <c r="AL40">
        <v>0.59020000000000028</v>
      </c>
      <c r="AM40">
        <v>0</v>
      </c>
      <c r="AN40">
        <v>0</v>
      </c>
      <c r="AO40">
        <v>0</v>
      </c>
      <c r="AP40">
        <v>0.65067878317061179</v>
      </c>
      <c r="AQ40">
        <v>0</v>
      </c>
      <c r="AR40">
        <v>10.0944</v>
      </c>
      <c r="AS40">
        <v>6.28728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687.84993623521609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120.00435457532811</v>
      </c>
      <c r="L41">
        <v>22.00167785234899</v>
      </c>
      <c r="M41">
        <v>0</v>
      </c>
      <c r="N41">
        <v>30.004623921085084</v>
      </c>
      <c r="O41">
        <v>50.379594706847236</v>
      </c>
      <c r="P41">
        <v>61.146564080944351</v>
      </c>
      <c r="Q41">
        <v>2.7678023809523804</v>
      </c>
      <c r="R41">
        <v>10.763923822374878</v>
      </c>
      <c r="S41">
        <v>6.6977810260014055</v>
      </c>
      <c r="T41">
        <v>0</v>
      </c>
      <c r="U41">
        <v>330.95281690140843</v>
      </c>
      <c r="V41">
        <v>4.6051944412607444</v>
      </c>
      <c r="W41">
        <v>8.8402311715481154</v>
      </c>
      <c r="X41">
        <v>34.101155651971801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4.1858595999999997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13.794440000000002</v>
      </c>
      <c r="AL41">
        <v>0.59020000000000028</v>
      </c>
      <c r="AM41">
        <v>0</v>
      </c>
      <c r="AN41">
        <v>0</v>
      </c>
      <c r="AO41">
        <v>0</v>
      </c>
      <c r="AP41">
        <v>0.65067878317061179</v>
      </c>
      <c r="AQ41">
        <v>0</v>
      </c>
      <c r="AR41">
        <v>1.9628000000000001</v>
      </c>
      <c r="AS41">
        <v>6.28728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709.73697891524205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116.99718472965419</v>
      </c>
      <c r="L42">
        <v>22.00167785234899</v>
      </c>
      <c r="M42">
        <v>0</v>
      </c>
      <c r="N42">
        <v>30.004623921085084</v>
      </c>
      <c r="O42">
        <v>50.379594706847236</v>
      </c>
      <c r="P42">
        <v>61.146564080944351</v>
      </c>
      <c r="Q42">
        <v>2.7678023809523804</v>
      </c>
      <c r="R42">
        <v>10.763923822374878</v>
      </c>
      <c r="S42">
        <v>6.6977810260014055</v>
      </c>
      <c r="T42">
        <v>0</v>
      </c>
      <c r="U42">
        <v>330.95281690140843</v>
      </c>
      <c r="V42">
        <v>4.6051944412607444</v>
      </c>
      <c r="W42">
        <v>8.8402311715481154</v>
      </c>
      <c r="X42">
        <v>34.101155651971801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4.1858595999999997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13.794440000000002</v>
      </c>
      <c r="AL42">
        <v>3.2461000000000007</v>
      </c>
      <c r="AM42">
        <v>0</v>
      </c>
      <c r="AN42">
        <v>0</v>
      </c>
      <c r="AO42">
        <v>0</v>
      </c>
      <c r="AP42">
        <v>0.65067878317061179</v>
      </c>
      <c r="AQ42">
        <v>0</v>
      </c>
      <c r="AR42">
        <v>1.6823999999999999</v>
      </c>
      <c r="AS42">
        <v>6.28728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709.10530906956819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79.997292959761779</v>
      </c>
      <c r="L43">
        <v>10.995960004039995</v>
      </c>
      <c r="M43">
        <v>0</v>
      </c>
      <c r="N43">
        <v>30.004623921085084</v>
      </c>
      <c r="O43">
        <v>50.379594706847236</v>
      </c>
      <c r="P43">
        <v>61.146564080944351</v>
      </c>
      <c r="Q43">
        <v>2.0788076142131984</v>
      </c>
      <c r="R43">
        <v>5.0016078932424755</v>
      </c>
      <c r="S43">
        <v>3.1199736462093859</v>
      </c>
      <c r="T43">
        <v>0</v>
      </c>
      <c r="U43">
        <v>330.95281690140843</v>
      </c>
      <c r="V43">
        <v>4.6051944412607444</v>
      </c>
      <c r="W43">
        <v>8.8402311715481154</v>
      </c>
      <c r="X43">
        <v>34.101155651971801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4.1858595999999997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13.794440000000002</v>
      </c>
      <c r="AL43">
        <v>18.001100000000005</v>
      </c>
      <c r="AM43">
        <v>0</v>
      </c>
      <c r="AN43">
        <v>0</v>
      </c>
      <c r="AO43">
        <v>0</v>
      </c>
      <c r="AP43">
        <v>0.65067878317061179</v>
      </c>
      <c r="AQ43">
        <v>0</v>
      </c>
      <c r="AR43">
        <v>1.6823999999999999</v>
      </c>
      <c r="AS43">
        <v>6.28728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665.82558137570322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79.996346575395165</v>
      </c>
      <c r="L44">
        <v>10.995960004039995</v>
      </c>
      <c r="M44">
        <v>0</v>
      </c>
      <c r="N44">
        <v>30.004623921085084</v>
      </c>
      <c r="O44">
        <v>50.379594706847236</v>
      </c>
      <c r="P44">
        <v>61.146564080944351</v>
      </c>
      <c r="Q44">
        <v>2</v>
      </c>
      <c r="R44">
        <v>5.0016078932424755</v>
      </c>
      <c r="S44">
        <v>3.0025974025974023</v>
      </c>
      <c r="T44">
        <v>0</v>
      </c>
      <c r="U44">
        <v>330.95281690140843</v>
      </c>
      <c r="V44">
        <v>4.6051944412607444</v>
      </c>
      <c r="W44">
        <v>8.8402311715481154</v>
      </c>
      <c r="X44">
        <v>34.101155651971801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4.1858595999999997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13.794440000000002</v>
      </c>
      <c r="AL44">
        <v>18.001100000000005</v>
      </c>
      <c r="AM44">
        <v>0</v>
      </c>
      <c r="AN44">
        <v>0</v>
      </c>
      <c r="AO44">
        <v>0</v>
      </c>
      <c r="AP44">
        <v>0.65067878317061179</v>
      </c>
      <c r="AQ44">
        <v>0</v>
      </c>
      <c r="AR44">
        <v>1.6823999999999999</v>
      </c>
      <c r="AS44">
        <v>6.28728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665.62845113351148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79.997527671066138</v>
      </c>
      <c r="L45">
        <v>10.996275366041614</v>
      </c>
      <c r="M45">
        <v>0</v>
      </c>
      <c r="N45">
        <v>30.004623921085084</v>
      </c>
      <c r="O45">
        <v>50.379594706847236</v>
      </c>
      <c r="P45">
        <v>61.146564080944351</v>
      </c>
      <c r="Q45">
        <v>2</v>
      </c>
      <c r="R45">
        <v>5.0016078932424755</v>
      </c>
      <c r="S45">
        <v>3.0025974025974023</v>
      </c>
      <c r="T45">
        <v>0</v>
      </c>
      <c r="U45">
        <v>330.95281690140843</v>
      </c>
      <c r="V45">
        <v>4.6051944412607444</v>
      </c>
      <c r="W45">
        <v>8.8402311715481154</v>
      </c>
      <c r="X45">
        <v>34.101155651971801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13.794440000000002</v>
      </c>
      <c r="AL45">
        <v>18.001100000000005</v>
      </c>
      <c r="AM45">
        <v>0</v>
      </c>
      <c r="AN45">
        <v>0</v>
      </c>
      <c r="AO45">
        <v>0</v>
      </c>
      <c r="AP45">
        <v>0.65067878317061179</v>
      </c>
      <c r="AQ45">
        <v>0</v>
      </c>
      <c r="AR45">
        <v>1.6823999999999999</v>
      </c>
      <c r="AS45">
        <v>2.3918999999999997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657.54870799118407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79.99698471628065</v>
      </c>
      <c r="L46">
        <v>10.996275366041614</v>
      </c>
      <c r="M46">
        <v>0</v>
      </c>
      <c r="N46">
        <v>30.004623921085084</v>
      </c>
      <c r="O46">
        <v>50.379594706847236</v>
      </c>
      <c r="P46">
        <v>61.146564080944351</v>
      </c>
      <c r="Q46">
        <v>2</v>
      </c>
      <c r="R46">
        <v>5.0016078932424755</v>
      </c>
      <c r="S46">
        <v>3.0025974025974023</v>
      </c>
      <c r="T46">
        <v>0</v>
      </c>
      <c r="U46">
        <v>330.95281690140843</v>
      </c>
      <c r="V46">
        <v>4.6051944412607444</v>
      </c>
      <c r="W46">
        <v>8.8402311715481154</v>
      </c>
      <c r="X46">
        <v>34.101155651971801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13.794440000000002</v>
      </c>
      <c r="AL46">
        <v>18.001100000000005</v>
      </c>
      <c r="AM46">
        <v>0</v>
      </c>
      <c r="AN46">
        <v>0</v>
      </c>
      <c r="AO46">
        <v>0</v>
      </c>
      <c r="AP46">
        <v>0.65067878317061179</v>
      </c>
      <c r="AQ46">
        <v>0</v>
      </c>
      <c r="AR46">
        <v>1.6823999999999999</v>
      </c>
      <c r="AS46">
        <v>1.7084999999999999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656.86476503639858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79.996493483723924</v>
      </c>
      <c r="L47">
        <v>10.996275366041614</v>
      </c>
      <c r="M47">
        <v>0</v>
      </c>
      <c r="N47">
        <v>30.004623921085084</v>
      </c>
      <c r="O47">
        <v>50.379594706847236</v>
      </c>
      <c r="P47">
        <v>61.146564080944351</v>
      </c>
      <c r="Q47">
        <v>2</v>
      </c>
      <c r="R47">
        <v>5.0016078932424755</v>
      </c>
      <c r="S47">
        <v>3.0025974025974023</v>
      </c>
      <c r="T47">
        <v>0</v>
      </c>
      <c r="U47">
        <v>330.95281690140843</v>
      </c>
      <c r="V47">
        <v>4.6051944412607444</v>
      </c>
      <c r="W47">
        <v>8.8402311715481154</v>
      </c>
      <c r="X47">
        <v>34.101155651971801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13.794440000000002</v>
      </c>
      <c r="AL47">
        <v>3.2461000000000007</v>
      </c>
      <c r="AM47">
        <v>0</v>
      </c>
      <c r="AN47">
        <v>0</v>
      </c>
      <c r="AO47">
        <v>0</v>
      </c>
      <c r="AP47">
        <v>0.97601817475591734</v>
      </c>
      <c r="AQ47">
        <v>0</v>
      </c>
      <c r="AR47">
        <v>1.6823999999999999</v>
      </c>
      <c r="AS47">
        <v>1.7084999999999999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642.43461319542712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79.996958267429136</v>
      </c>
      <c r="L48">
        <v>10.996825956621405</v>
      </c>
      <c r="M48">
        <v>0</v>
      </c>
      <c r="N48">
        <v>30.004623921085084</v>
      </c>
      <c r="O48">
        <v>50.379594706847236</v>
      </c>
      <c r="P48">
        <v>61.146564080944351</v>
      </c>
      <c r="Q48">
        <v>2</v>
      </c>
      <c r="R48">
        <v>5.0016078932424755</v>
      </c>
      <c r="S48">
        <v>3.0025974025974023</v>
      </c>
      <c r="T48">
        <v>0</v>
      </c>
      <c r="U48">
        <v>330.95281690140843</v>
      </c>
      <c r="V48">
        <v>4.6051944412607444</v>
      </c>
      <c r="W48">
        <v>8.8402311715481154</v>
      </c>
      <c r="X48">
        <v>34.101155651971801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13.794440000000002</v>
      </c>
      <c r="AL48">
        <v>0.59020000000000028</v>
      </c>
      <c r="AM48">
        <v>0</v>
      </c>
      <c r="AN48">
        <v>0</v>
      </c>
      <c r="AO48">
        <v>0</v>
      </c>
      <c r="AP48">
        <v>0.97601817475591734</v>
      </c>
      <c r="AQ48">
        <v>0</v>
      </c>
      <c r="AR48">
        <v>1.6823999999999999</v>
      </c>
      <c r="AS48">
        <v>1.7084999999999999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639.77972856971212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79.99702779016198</v>
      </c>
      <c r="L49">
        <v>10.996825956621405</v>
      </c>
      <c r="M49">
        <v>0</v>
      </c>
      <c r="N49">
        <v>30.004623921085084</v>
      </c>
      <c r="O49">
        <v>50.379594706847236</v>
      </c>
      <c r="P49">
        <v>61.146564080944351</v>
      </c>
      <c r="Q49">
        <v>2</v>
      </c>
      <c r="R49">
        <v>5.0016078932424755</v>
      </c>
      <c r="S49">
        <v>3.0025974025974023</v>
      </c>
      <c r="T49">
        <v>0</v>
      </c>
      <c r="U49">
        <v>330.95281690140843</v>
      </c>
      <c r="V49">
        <v>4.6051944412607444</v>
      </c>
      <c r="W49">
        <v>8.8402311715481154</v>
      </c>
      <c r="X49">
        <v>34.101155651971801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13.794440000000002</v>
      </c>
      <c r="AL49">
        <v>0.59020000000000028</v>
      </c>
      <c r="AM49">
        <v>0</v>
      </c>
      <c r="AN49">
        <v>0</v>
      </c>
      <c r="AO49">
        <v>0</v>
      </c>
      <c r="AP49">
        <v>0.48800908737795867</v>
      </c>
      <c r="AQ49">
        <v>0</v>
      </c>
      <c r="AR49">
        <v>10.0944</v>
      </c>
      <c r="AS49">
        <v>1.7084999999999999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647.70378900506694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79.997286234424124</v>
      </c>
      <c r="L50">
        <v>10.996825956621405</v>
      </c>
      <c r="M50">
        <v>0</v>
      </c>
      <c r="N50">
        <v>30.004623921085084</v>
      </c>
      <c r="O50">
        <v>50.379594706847236</v>
      </c>
      <c r="P50">
        <v>61.146564080944351</v>
      </c>
      <c r="Q50">
        <v>2</v>
      </c>
      <c r="R50">
        <v>5.0016078932424755</v>
      </c>
      <c r="S50">
        <v>3.0025974025974023</v>
      </c>
      <c r="T50">
        <v>0</v>
      </c>
      <c r="U50">
        <v>330.95281690140843</v>
      </c>
      <c r="V50">
        <v>4.6051944412607444</v>
      </c>
      <c r="W50">
        <v>8.8402311715481154</v>
      </c>
      <c r="X50">
        <v>34.101155651971801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13.794440000000002</v>
      </c>
      <c r="AL50">
        <v>0.59020000000000028</v>
      </c>
      <c r="AM50">
        <v>0</v>
      </c>
      <c r="AN50">
        <v>0</v>
      </c>
      <c r="AO50">
        <v>0</v>
      </c>
      <c r="AP50">
        <v>0.48800908737795867</v>
      </c>
      <c r="AQ50">
        <v>0</v>
      </c>
      <c r="AR50">
        <v>10.0944</v>
      </c>
      <c r="AS50">
        <v>1.7084999999999999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647.70404744932898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79.997867298578214</v>
      </c>
      <c r="L51">
        <v>10.996825956621405</v>
      </c>
      <c r="M51">
        <v>0</v>
      </c>
      <c r="N51">
        <v>30.004623921085084</v>
      </c>
      <c r="O51">
        <v>50.379594706847236</v>
      </c>
      <c r="P51">
        <v>61.146564080944351</v>
      </c>
      <c r="Q51">
        <v>2</v>
      </c>
      <c r="R51">
        <v>5.0016078932424755</v>
      </c>
      <c r="S51">
        <v>3.0025974025974023</v>
      </c>
      <c r="T51">
        <v>0</v>
      </c>
      <c r="U51">
        <v>330.95281690140843</v>
      </c>
      <c r="V51">
        <v>4.6051944412607444</v>
      </c>
      <c r="W51">
        <v>8.8402311715481154</v>
      </c>
      <c r="X51">
        <v>34.101155651971801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13.794440000000002</v>
      </c>
      <c r="AL51">
        <v>0.59020000000000028</v>
      </c>
      <c r="AM51">
        <v>0</v>
      </c>
      <c r="AN51">
        <v>0</v>
      </c>
      <c r="AO51">
        <v>0</v>
      </c>
      <c r="AP51">
        <v>0.48800908737795867</v>
      </c>
      <c r="AQ51">
        <v>0</v>
      </c>
      <c r="AR51">
        <v>2.2432000000000007</v>
      </c>
      <c r="AS51">
        <v>1.7084999999999999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639.85342851348321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79.99742852467449</v>
      </c>
      <c r="L52">
        <v>10.996825956621405</v>
      </c>
      <c r="M52">
        <v>0</v>
      </c>
      <c r="N52">
        <v>30.004623921085084</v>
      </c>
      <c r="O52">
        <v>50.379594706847236</v>
      </c>
      <c r="P52">
        <v>61.146564080944351</v>
      </c>
      <c r="Q52">
        <v>2</v>
      </c>
      <c r="R52">
        <v>5.0016078932424755</v>
      </c>
      <c r="S52">
        <v>3.0025974025974023</v>
      </c>
      <c r="T52">
        <v>0</v>
      </c>
      <c r="U52">
        <v>330.95281690140843</v>
      </c>
      <c r="V52">
        <v>4.6051944412607444</v>
      </c>
      <c r="W52">
        <v>8.8402311715481154</v>
      </c>
      <c r="X52">
        <v>34.101155651971801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13.794440000000002</v>
      </c>
      <c r="AL52">
        <v>0.59020000000000028</v>
      </c>
      <c r="AM52">
        <v>0</v>
      </c>
      <c r="AN52">
        <v>0</v>
      </c>
      <c r="AO52">
        <v>0</v>
      </c>
      <c r="AP52">
        <v>0.48800908737795867</v>
      </c>
      <c r="AQ52">
        <v>0</v>
      </c>
      <c r="AR52">
        <v>1.6823999999999999</v>
      </c>
      <c r="AS52">
        <v>1.7084999999999999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639.29218973957938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79.997999449848734</v>
      </c>
      <c r="L53">
        <v>10.996825956621405</v>
      </c>
      <c r="M53">
        <v>0</v>
      </c>
      <c r="N53">
        <v>30.004623921085084</v>
      </c>
      <c r="O53">
        <v>50.379594706847236</v>
      </c>
      <c r="P53">
        <v>61.146564080944351</v>
      </c>
      <c r="Q53">
        <v>2</v>
      </c>
      <c r="R53">
        <v>5.0016078932424755</v>
      </c>
      <c r="S53">
        <v>3.0025974025974023</v>
      </c>
      <c r="T53">
        <v>0</v>
      </c>
      <c r="U53">
        <v>330.95281690140843</v>
      </c>
      <c r="V53">
        <v>0</v>
      </c>
      <c r="W53">
        <v>8.8402311715481154</v>
      </c>
      <c r="X53">
        <v>34.103289942662336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13.794440000000002</v>
      </c>
      <c r="AL53">
        <v>0.59020000000000028</v>
      </c>
      <c r="AM53">
        <v>0</v>
      </c>
      <c r="AN53">
        <v>0</v>
      </c>
      <c r="AO53">
        <v>0</v>
      </c>
      <c r="AP53">
        <v>0.48800908737795867</v>
      </c>
      <c r="AQ53">
        <v>0</v>
      </c>
      <c r="AR53">
        <v>1.6823999999999999</v>
      </c>
      <c r="AS53">
        <v>1.7084999999999999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634.68970051418341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79.996377186626646</v>
      </c>
      <c r="L54">
        <v>10.996825956621405</v>
      </c>
      <c r="M54">
        <v>0</v>
      </c>
      <c r="N54">
        <v>30.004623921085084</v>
      </c>
      <c r="O54">
        <v>50.379594706847236</v>
      </c>
      <c r="P54">
        <v>61.146564080944351</v>
      </c>
      <c r="Q54">
        <v>2</v>
      </c>
      <c r="R54">
        <v>5.0046972527472526</v>
      </c>
      <c r="S54">
        <v>3.0025974025974023</v>
      </c>
      <c r="T54">
        <v>0</v>
      </c>
      <c r="U54">
        <v>330.95281690140843</v>
      </c>
      <c r="V54">
        <v>0</v>
      </c>
      <c r="W54">
        <v>8.8402311715481154</v>
      </c>
      <c r="X54">
        <v>34.103289942662336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13.794440000000002</v>
      </c>
      <c r="AL54">
        <v>0.59020000000000028</v>
      </c>
      <c r="AM54">
        <v>0</v>
      </c>
      <c r="AN54">
        <v>0</v>
      </c>
      <c r="AO54">
        <v>0</v>
      </c>
      <c r="AP54">
        <v>0.48800908737795867</v>
      </c>
      <c r="AQ54">
        <v>0</v>
      </c>
      <c r="AR54">
        <v>1.6823999999999999</v>
      </c>
      <c r="AS54">
        <v>1.7084999999999999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634.6911676104661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79.997982825197383</v>
      </c>
      <c r="L55">
        <v>10.996825956621405</v>
      </c>
      <c r="M55">
        <v>0</v>
      </c>
      <c r="N55">
        <v>30.004623921085084</v>
      </c>
      <c r="O55">
        <v>50.379594706847236</v>
      </c>
      <c r="P55">
        <v>61.146564080944351</v>
      </c>
      <c r="Q55">
        <v>2</v>
      </c>
      <c r="R55">
        <v>5.0046972527472526</v>
      </c>
      <c r="S55">
        <v>3.0025974025974023</v>
      </c>
      <c r="T55">
        <v>0</v>
      </c>
      <c r="U55">
        <v>330.95281690140843</v>
      </c>
      <c r="V55">
        <v>1.5617601678183612</v>
      </c>
      <c r="W55">
        <v>8.8402311715481154</v>
      </c>
      <c r="X55">
        <v>34.103289942662336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13.794440000000002</v>
      </c>
      <c r="AL55">
        <v>0.59020000000000028</v>
      </c>
      <c r="AM55">
        <v>0</v>
      </c>
      <c r="AN55">
        <v>0</v>
      </c>
      <c r="AO55">
        <v>0</v>
      </c>
      <c r="AP55">
        <v>0.48800908737795867</v>
      </c>
      <c r="AQ55">
        <v>0</v>
      </c>
      <c r="AR55">
        <v>1.6823999999999999</v>
      </c>
      <c r="AS55">
        <v>1.7084999999999999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636.25453341685522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79.997982825197383</v>
      </c>
      <c r="L56">
        <v>10.996825956621405</v>
      </c>
      <c r="M56">
        <v>0</v>
      </c>
      <c r="N56">
        <v>30.004623921085084</v>
      </c>
      <c r="O56">
        <v>50.379594706847236</v>
      </c>
      <c r="P56">
        <v>61.146564080944351</v>
      </c>
      <c r="Q56">
        <v>2</v>
      </c>
      <c r="R56">
        <v>5.0046972527472526</v>
      </c>
      <c r="S56">
        <v>3.0025974025974023</v>
      </c>
      <c r="T56">
        <v>0</v>
      </c>
      <c r="U56">
        <v>330.95281690140843</v>
      </c>
      <c r="V56">
        <v>0</v>
      </c>
      <c r="W56">
        <v>8.8402311715481154</v>
      </c>
      <c r="X56">
        <v>34.103289942662336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13.794440000000002</v>
      </c>
      <c r="AL56">
        <v>0.59020000000000028</v>
      </c>
      <c r="AM56">
        <v>0</v>
      </c>
      <c r="AN56">
        <v>0</v>
      </c>
      <c r="AO56">
        <v>0</v>
      </c>
      <c r="AP56">
        <v>0.48800908737795867</v>
      </c>
      <c r="AQ56">
        <v>0</v>
      </c>
      <c r="AR56">
        <v>1.6823999999999999</v>
      </c>
      <c r="AS56">
        <v>1.7084999999999999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634.69277324903692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79.997982825197383</v>
      </c>
      <c r="L57">
        <v>10.996825956621405</v>
      </c>
      <c r="M57">
        <v>0</v>
      </c>
      <c r="N57">
        <v>30.004623921085084</v>
      </c>
      <c r="O57">
        <v>50.379594706847236</v>
      </c>
      <c r="P57">
        <v>61.146564080944351</v>
      </c>
      <c r="Q57">
        <v>2</v>
      </c>
      <c r="R57">
        <v>5.0046972527472526</v>
      </c>
      <c r="S57">
        <v>3.0025974025974023</v>
      </c>
      <c r="T57">
        <v>0</v>
      </c>
      <c r="U57">
        <v>330.95281690140843</v>
      </c>
      <c r="V57">
        <v>0</v>
      </c>
      <c r="W57">
        <v>8.8402311715481154</v>
      </c>
      <c r="X57">
        <v>34.103289942662336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13.794440000000002</v>
      </c>
      <c r="AL57">
        <v>0.35412000000000016</v>
      </c>
      <c r="AM57">
        <v>0</v>
      </c>
      <c r="AN57">
        <v>0</v>
      </c>
      <c r="AO57">
        <v>0</v>
      </c>
      <c r="AP57">
        <v>0.48800908737795867</v>
      </c>
      <c r="AQ57">
        <v>0</v>
      </c>
      <c r="AR57">
        <v>1.6823999999999999</v>
      </c>
      <c r="AS57">
        <v>1.7084999999999999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634.4566932490369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79.997982825197383</v>
      </c>
      <c r="L58">
        <v>10.996825956621405</v>
      </c>
      <c r="M58">
        <v>0</v>
      </c>
      <c r="N58">
        <v>30.004623921085084</v>
      </c>
      <c r="O58">
        <v>50.379594706847236</v>
      </c>
      <c r="P58">
        <v>61.146564080944351</v>
      </c>
      <c r="Q58">
        <v>2</v>
      </c>
      <c r="R58">
        <v>5.0046972527472526</v>
      </c>
      <c r="S58">
        <v>3.0025974025974023</v>
      </c>
      <c r="T58">
        <v>0</v>
      </c>
      <c r="U58">
        <v>330.95281690140843</v>
      </c>
      <c r="V58">
        <v>0</v>
      </c>
      <c r="W58">
        <v>8.8402311715481154</v>
      </c>
      <c r="X58">
        <v>34.103289942662336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13.794440000000002</v>
      </c>
      <c r="AL58">
        <v>0.35412000000000016</v>
      </c>
      <c r="AM58">
        <v>0</v>
      </c>
      <c r="AN58">
        <v>0</v>
      </c>
      <c r="AO58">
        <v>0</v>
      </c>
      <c r="AP58">
        <v>0.48800908737795867</v>
      </c>
      <c r="AQ58">
        <v>0</v>
      </c>
      <c r="AR58">
        <v>1.6823999999999999</v>
      </c>
      <c r="AS58">
        <v>1.7084999999999999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634.4566932490369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79.997982825197383</v>
      </c>
      <c r="L59">
        <v>10.996825956621405</v>
      </c>
      <c r="M59">
        <v>0</v>
      </c>
      <c r="N59">
        <v>30.004623921085084</v>
      </c>
      <c r="O59">
        <v>50.379594706847236</v>
      </c>
      <c r="P59">
        <v>61.146564080944351</v>
      </c>
      <c r="Q59">
        <v>2</v>
      </c>
      <c r="R59">
        <v>5.0046972527472526</v>
      </c>
      <c r="S59">
        <v>3.0025974025974023</v>
      </c>
      <c r="T59">
        <v>0</v>
      </c>
      <c r="U59">
        <v>330.95281690140843</v>
      </c>
      <c r="V59">
        <v>0</v>
      </c>
      <c r="W59">
        <v>8.8402311715481154</v>
      </c>
      <c r="X59">
        <v>34.103289942662336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13.794440000000002</v>
      </c>
      <c r="AL59">
        <v>0.35412000000000016</v>
      </c>
      <c r="AM59">
        <v>0</v>
      </c>
      <c r="AN59">
        <v>0</v>
      </c>
      <c r="AO59">
        <v>0</v>
      </c>
      <c r="AP59">
        <v>0.97601817475591734</v>
      </c>
      <c r="AQ59">
        <v>0</v>
      </c>
      <c r="AR59">
        <v>1.1216000000000004</v>
      </c>
      <c r="AS59">
        <v>1.7084999999999999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634.38390233641485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79.997982825197383</v>
      </c>
      <c r="L60">
        <v>10.996825956621405</v>
      </c>
      <c r="M60">
        <v>0</v>
      </c>
      <c r="N60">
        <v>30.004623921085084</v>
      </c>
      <c r="O60">
        <v>50.379594706847236</v>
      </c>
      <c r="P60">
        <v>61.146564080944351</v>
      </c>
      <c r="Q60">
        <v>2</v>
      </c>
      <c r="R60">
        <v>5.0046972527472526</v>
      </c>
      <c r="S60">
        <v>3.0025974025974023</v>
      </c>
      <c r="T60">
        <v>0</v>
      </c>
      <c r="U60">
        <v>330.95281690140843</v>
      </c>
      <c r="V60">
        <v>0</v>
      </c>
      <c r="W60">
        <v>8.8402311715481154</v>
      </c>
      <c r="X60">
        <v>34.103289942662336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13.794440000000002</v>
      </c>
      <c r="AL60">
        <v>0.35412000000000016</v>
      </c>
      <c r="AM60">
        <v>0</v>
      </c>
      <c r="AN60">
        <v>0</v>
      </c>
      <c r="AO60">
        <v>0</v>
      </c>
      <c r="AP60">
        <v>0.97601817475591734</v>
      </c>
      <c r="AQ60">
        <v>0</v>
      </c>
      <c r="AR60">
        <v>1.1216000000000004</v>
      </c>
      <c r="AS60">
        <v>1.7084999999999999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634.38390233641485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79.996709610468486</v>
      </c>
      <c r="L61">
        <v>10.996825956621405</v>
      </c>
      <c r="M61">
        <v>0</v>
      </c>
      <c r="N61">
        <v>30.004623921085084</v>
      </c>
      <c r="O61">
        <v>50.379594706847236</v>
      </c>
      <c r="P61">
        <v>61.146564080944351</v>
      </c>
      <c r="Q61">
        <v>2</v>
      </c>
      <c r="R61">
        <v>5.0046972527472526</v>
      </c>
      <c r="S61">
        <v>3.0025974025974023</v>
      </c>
      <c r="T61">
        <v>0</v>
      </c>
      <c r="U61">
        <v>330.95281690140843</v>
      </c>
      <c r="V61">
        <v>0</v>
      </c>
      <c r="W61">
        <v>8.8402311715481154</v>
      </c>
      <c r="X61">
        <v>34.103289942662336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13.794440000000002</v>
      </c>
      <c r="AL61">
        <v>0.35412000000000016</v>
      </c>
      <c r="AM61">
        <v>0</v>
      </c>
      <c r="AN61">
        <v>0</v>
      </c>
      <c r="AO61">
        <v>0</v>
      </c>
      <c r="AP61">
        <v>0.97601817475591734</v>
      </c>
      <c r="AQ61">
        <v>0</v>
      </c>
      <c r="AR61">
        <v>1.1216000000000004</v>
      </c>
      <c r="AS61">
        <v>1.7084999999999999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634.38262912168591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79.997517770506605</v>
      </c>
      <c r="L62">
        <v>10.996825956621405</v>
      </c>
      <c r="M62">
        <v>0</v>
      </c>
      <c r="N62">
        <v>30.004623921085084</v>
      </c>
      <c r="O62">
        <v>50.379594706847236</v>
      </c>
      <c r="P62">
        <v>61.146564080944351</v>
      </c>
      <c r="Q62">
        <v>2</v>
      </c>
      <c r="R62">
        <v>5.0014576660988066</v>
      </c>
      <c r="S62">
        <v>3.0025974025974023</v>
      </c>
      <c r="T62">
        <v>0</v>
      </c>
      <c r="U62">
        <v>330.95281690140843</v>
      </c>
      <c r="V62">
        <v>0</v>
      </c>
      <c r="W62">
        <v>8.8402311715481154</v>
      </c>
      <c r="X62">
        <v>34.103289942662336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13.794440000000002</v>
      </c>
      <c r="AL62">
        <v>0.35412000000000016</v>
      </c>
      <c r="AM62">
        <v>0</v>
      </c>
      <c r="AN62">
        <v>0</v>
      </c>
      <c r="AO62">
        <v>0</v>
      </c>
      <c r="AP62">
        <v>0.97601817475591734</v>
      </c>
      <c r="AQ62">
        <v>0</v>
      </c>
      <c r="AR62">
        <v>1.1216000000000004</v>
      </c>
      <c r="AS62">
        <v>1.7084999999999999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634.38019769507559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79.996539228858765</v>
      </c>
      <c r="L63">
        <v>10.996825956621405</v>
      </c>
      <c r="M63">
        <v>0</v>
      </c>
      <c r="N63">
        <v>30.004623921085084</v>
      </c>
      <c r="O63">
        <v>50.379594706847236</v>
      </c>
      <c r="P63">
        <v>61.146564080944351</v>
      </c>
      <c r="Q63">
        <v>2</v>
      </c>
      <c r="R63">
        <v>5.0016078932424755</v>
      </c>
      <c r="S63">
        <v>3.0025974025974023</v>
      </c>
      <c r="T63">
        <v>0</v>
      </c>
      <c r="U63">
        <v>330.95281690140843</v>
      </c>
      <c r="V63">
        <v>4.6051944412607444</v>
      </c>
      <c r="W63">
        <v>8.8402311715481154</v>
      </c>
      <c r="X63">
        <v>34.103289942662336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13.794440000000002</v>
      </c>
      <c r="AL63">
        <v>0.35412000000000016</v>
      </c>
      <c r="AM63">
        <v>0</v>
      </c>
      <c r="AN63">
        <v>0</v>
      </c>
      <c r="AO63">
        <v>0</v>
      </c>
      <c r="AP63">
        <v>0.97601817475591734</v>
      </c>
      <c r="AQ63">
        <v>0</v>
      </c>
      <c r="AR63">
        <v>1.1216000000000004</v>
      </c>
      <c r="AS63">
        <v>1.7084999999999999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638.98456382183213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79.995585282513744</v>
      </c>
      <c r="L64">
        <v>10.996825956621405</v>
      </c>
      <c r="M64">
        <v>0</v>
      </c>
      <c r="N64">
        <v>30.004623921085084</v>
      </c>
      <c r="O64">
        <v>50.379594706847236</v>
      </c>
      <c r="P64">
        <v>61.146564080944351</v>
      </c>
      <c r="Q64">
        <v>2</v>
      </c>
      <c r="R64">
        <v>5.0016078932424755</v>
      </c>
      <c r="S64">
        <v>3.0025974025974023</v>
      </c>
      <c r="T64">
        <v>0</v>
      </c>
      <c r="U64">
        <v>330.95281690140843</v>
      </c>
      <c r="V64">
        <v>4.6051944412607444</v>
      </c>
      <c r="W64">
        <v>8.8402311715481154</v>
      </c>
      <c r="X64">
        <v>34.103289942662336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13.794440000000002</v>
      </c>
      <c r="AL64">
        <v>0.35412000000000016</v>
      </c>
      <c r="AM64">
        <v>0</v>
      </c>
      <c r="AN64">
        <v>0</v>
      </c>
      <c r="AO64">
        <v>0</v>
      </c>
      <c r="AP64">
        <v>0.97601817475591734</v>
      </c>
      <c r="AQ64">
        <v>0</v>
      </c>
      <c r="AR64">
        <v>1.1216000000000004</v>
      </c>
      <c r="AS64">
        <v>1.7084999999999999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638.9836098754871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79.995585282513744</v>
      </c>
      <c r="L65">
        <v>10.996825956621405</v>
      </c>
      <c r="M65">
        <v>0</v>
      </c>
      <c r="N65">
        <v>30.004623921085084</v>
      </c>
      <c r="O65">
        <v>50.379594706847236</v>
      </c>
      <c r="P65">
        <v>61.146564080944351</v>
      </c>
      <c r="Q65">
        <v>2</v>
      </c>
      <c r="R65">
        <v>5.0016078932424755</v>
      </c>
      <c r="S65">
        <v>3.0025974025974023</v>
      </c>
      <c r="T65">
        <v>0</v>
      </c>
      <c r="U65">
        <v>330.95281690140843</v>
      </c>
      <c r="V65">
        <v>4.6051944412607444</v>
      </c>
      <c r="W65">
        <v>8.8402311715481154</v>
      </c>
      <c r="X65">
        <v>34.103289942662336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13.794440000000002</v>
      </c>
      <c r="AL65">
        <v>0.35412000000000016</v>
      </c>
      <c r="AM65">
        <v>0</v>
      </c>
      <c r="AN65">
        <v>0</v>
      </c>
      <c r="AO65">
        <v>0</v>
      </c>
      <c r="AP65">
        <v>2.1147060453044877</v>
      </c>
      <c r="AQ65">
        <v>0</v>
      </c>
      <c r="AR65">
        <v>1.1216000000000004</v>
      </c>
      <c r="AS65">
        <v>1.7084999999999999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640.12229774603566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79.995585282513744</v>
      </c>
      <c r="L66">
        <v>10.996825956621405</v>
      </c>
      <c r="M66">
        <v>0</v>
      </c>
      <c r="N66">
        <v>30.004623921085084</v>
      </c>
      <c r="O66">
        <v>50.379594706847236</v>
      </c>
      <c r="P66">
        <v>61.146564080944351</v>
      </c>
      <c r="Q66">
        <v>2</v>
      </c>
      <c r="R66">
        <v>5.0016078932424755</v>
      </c>
      <c r="S66">
        <v>3.0025974025974023</v>
      </c>
      <c r="T66">
        <v>0</v>
      </c>
      <c r="U66">
        <v>330.95281690140843</v>
      </c>
      <c r="V66">
        <v>4.6051944412607444</v>
      </c>
      <c r="W66">
        <v>8.8402311715481154</v>
      </c>
      <c r="X66">
        <v>34.103289942662336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13.794440000000002</v>
      </c>
      <c r="AL66">
        <v>0.35412000000000016</v>
      </c>
      <c r="AM66">
        <v>0</v>
      </c>
      <c r="AN66">
        <v>0</v>
      </c>
      <c r="AO66">
        <v>0</v>
      </c>
      <c r="AP66">
        <v>2.1147060453044877</v>
      </c>
      <c r="AQ66">
        <v>0</v>
      </c>
      <c r="AR66">
        <v>1.1216000000000004</v>
      </c>
      <c r="AS66">
        <v>1.7084999999999999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640.12229774603566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77.301325648161196</v>
      </c>
      <c r="L67">
        <v>10.996098829648894</v>
      </c>
      <c r="M67">
        <v>0</v>
      </c>
      <c r="N67">
        <v>30.004623921085084</v>
      </c>
      <c r="O67">
        <v>50.379594706847236</v>
      </c>
      <c r="P67">
        <v>61.146564080944351</v>
      </c>
      <c r="Q67">
        <v>2</v>
      </c>
      <c r="R67">
        <v>5.0016078932424755</v>
      </c>
      <c r="S67">
        <v>3.0025974025974023</v>
      </c>
      <c r="T67">
        <v>0</v>
      </c>
      <c r="U67">
        <v>330.95281690140843</v>
      </c>
      <c r="V67">
        <v>4.6051944412607444</v>
      </c>
      <c r="W67">
        <v>8.8402311715481154</v>
      </c>
      <c r="X67">
        <v>34.103289942662336</v>
      </c>
      <c r="Y67">
        <v>0</v>
      </c>
      <c r="Z67">
        <v>0</v>
      </c>
      <c r="AA67">
        <v>0</v>
      </c>
      <c r="AB67">
        <v>0</v>
      </c>
      <c r="AC67">
        <v>2.4578399999999996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13.794440000000002</v>
      </c>
      <c r="AL67">
        <v>0.35412000000000016</v>
      </c>
      <c r="AM67">
        <v>0</v>
      </c>
      <c r="AN67">
        <v>0</v>
      </c>
      <c r="AO67">
        <v>0</v>
      </c>
      <c r="AP67">
        <v>2.1147060453044877</v>
      </c>
      <c r="AQ67">
        <v>0</v>
      </c>
      <c r="AR67">
        <v>1.1216000000000004</v>
      </c>
      <c r="AS67">
        <v>1.7084999999999999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639.88515098471066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104.6826727432849</v>
      </c>
      <c r="L68">
        <v>22.916914347473661</v>
      </c>
      <c r="M68">
        <v>0</v>
      </c>
      <c r="N68">
        <v>30.004623921085084</v>
      </c>
      <c r="O68">
        <v>50.379594706847236</v>
      </c>
      <c r="P68">
        <v>61.146564080944351</v>
      </c>
      <c r="Q68">
        <v>2</v>
      </c>
      <c r="R68">
        <v>5.0016078932424755</v>
      </c>
      <c r="S68">
        <v>3.0025974025974023</v>
      </c>
      <c r="T68">
        <v>0</v>
      </c>
      <c r="U68">
        <v>330.95281690140843</v>
      </c>
      <c r="V68">
        <v>4.6051944412607444</v>
      </c>
      <c r="W68">
        <v>8.8402311715481154</v>
      </c>
      <c r="X68">
        <v>34.103289942662336</v>
      </c>
      <c r="Y68">
        <v>0</v>
      </c>
      <c r="Z68">
        <v>0</v>
      </c>
      <c r="AA68">
        <v>0</v>
      </c>
      <c r="AB68">
        <v>3.345368000000001</v>
      </c>
      <c r="AC68">
        <v>2.4578399999999996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13.794440000000002</v>
      </c>
      <c r="AL68">
        <v>0.35412000000000016</v>
      </c>
      <c r="AM68">
        <v>0</v>
      </c>
      <c r="AN68">
        <v>0</v>
      </c>
      <c r="AO68">
        <v>0</v>
      </c>
      <c r="AP68">
        <v>2.1147060453044877</v>
      </c>
      <c r="AQ68">
        <v>0</v>
      </c>
      <c r="AR68">
        <v>1.1216000000000004</v>
      </c>
      <c r="AS68">
        <v>1.7084999999999999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682.53268159765912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109.99636288970835</v>
      </c>
      <c r="L69">
        <v>24.998699609882966</v>
      </c>
      <c r="M69">
        <v>0</v>
      </c>
      <c r="N69">
        <v>30.004623921085084</v>
      </c>
      <c r="O69">
        <v>50.379594706847236</v>
      </c>
      <c r="P69">
        <v>61.146564080944351</v>
      </c>
      <c r="Q69">
        <v>2.3413586016096581</v>
      </c>
      <c r="R69">
        <v>10.004382379720095</v>
      </c>
      <c r="S69">
        <v>4.1904374696629221</v>
      </c>
      <c r="T69">
        <v>0</v>
      </c>
      <c r="U69">
        <v>330.95281690140843</v>
      </c>
      <c r="V69">
        <v>4.491988799329234</v>
      </c>
      <c r="W69">
        <v>8.8375899312817445</v>
      </c>
      <c r="X69">
        <v>34.103289942662336</v>
      </c>
      <c r="Y69">
        <v>0</v>
      </c>
      <c r="Z69">
        <v>0</v>
      </c>
      <c r="AA69">
        <v>0</v>
      </c>
      <c r="AB69">
        <v>3.345368000000001</v>
      </c>
      <c r="AC69">
        <v>2.4578399999999996</v>
      </c>
      <c r="AD69">
        <v>0</v>
      </c>
      <c r="AE69">
        <v>0</v>
      </c>
      <c r="AF69">
        <v>0</v>
      </c>
      <c r="AG69">
        <v>0</v>
      </c>
      <c r="AH69">
        <v>4.8107999999999995</v>
      </c>
      <c r="AI69">
        <v>0</v>
      </c>
      <c r="AJ69">
        <v>0</v>
      </c>
      <c r="AK69">
        <v>13.794440000000002</v>
      </c>
      <c r="AL69">
        <v>0.35412000000000016</v>
      </c>
      <c r="AM69">
        <v>0</v>
      </c>
      <c r="AN69">
        <v>0</v>
      </c>
      <c r="AO69">
        <v>0</v>
      </c>
      <c r="AP69">
        <v>2.1147060453044877</v>
      </c>
      <c r="AQ69">
        <v>0</v>
      </c>
      <c r="AR69">
        <v>1.1216000000000004</v>
      </c>
      <c r="AS69">
        <v>1.7084999999999999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701.15508327944667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139.99606532487212</v>
      </c>
      <c r="L70">
        <v>24.998406747891281</v>
      </c>
      <c r="M70">
        <v>0</v>
      </c>
      <c r="N70">
        <v>30.004623921085084</v>
      </c>
      <c r="O70">
        <v>50.379594706847236</v>
      </c>
      <c r="P70">
        <v>61.146564080944351</v>
      </c>
      <c r="Q70">
        <v>2.7678023809523804</v>
      </c>
      <c r="R70">
        <v>10.763923822374878</v>
      </c>
      <c r="S70">
        <v>6.6977810260014055</v>
      </c>
      <c r="T70">
        <v>0</v>
      </c>
      <c r="U70">
        <v>330.95281690140843</v>
      </c>
      <c r="V70">
        <v>4.2474460687103583</v>
      </c>
      <c r="W70">
        <v>8.8375899312817445</v>
      </c>
      <c r="X70">
        <v>34.103289942662336</v>
      </c>
      <c r="Y70">
        <v>0</v>
      </c>
      <c r="Z70">
        <v>0</v>
      </c>
      <c r="AA70">
        <v>0</v>
      </c>
      <c r="AB70">
        <v>3.345368000000001</v>
      </c>
      <c r="AC70">
        <v>2.4578399999999996</v>
      </c>
      <c r="AD70">
        <v>0</v>
      </c>
      <c r="AE70">
        <v>0</v>
      </c>
      <c r="AF70">
        <v>0</v>
      </c>
      <c r="AG70">
        <v>0</v>
      </c>
      <c r="AH70">
        <v>11.882675999999998</v>
      </c>
      <c r="AI70">
        <v>0</v>
      </c>
      <c r="AJ70">
        <v>0</v>
      </c>
      <c r="AK70">
        <v>13.794440000000002</v>
      </c>
      <c r="AL70">
        <v>0.35412000000000016</v>
      </c>
      <c r="AM70">
        <v>0</v>
      </c>
      <c r="AN70">
        <v>0</v>
      </c>
      <c r="AO70">
        <v>0</v>
      </c>
      <c r="AP70">
        <v>2.1147060453044877</v>
      </c>
      <c r="AQ70">
        <v>0</v>
      </c>
      <c r="AR70">
        <v>1.1216000000000004</v>
      </c>
      <c r="AS70">
        <v>1.7084999999999999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741.67515490033588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164.08330139354649</v>
      </c>
      <c r="L71">
        <v>24.998406747891281</v>
      </c>
      <c r="M71">
        <v>0</v>
      </c>
      <c r="N71">
        <v>30.004623921085084</v>
      </c>
      <c r="O71">
        <v>50.379594706847236</v>
      </c>
      <c r="P71">
        <v>61.146564080944351</v>
      </c>
      <c r="Q71">
        <v>2.7678023809523804</v>
      </c>
      <c r="R71">
        <v>10.763923822374878</v>
      </c>
      <c r="S71">
        <v>6.6977810260014055</v>
      </c>
      <c r="T71">
        <v>0</v>
      </c>
      <c r="U71">
        <v>330.95281690140843</v>
      </c>
      <c r="V71">
        <v>4.2997153354735147</v>
      </c>
      <c r="W71">
        <v>8.8349502688172024</v>
      </c>
      <c r="X71">
        <v>34.103289942662336</v>
      </c>
      <c r="Y71">
        <v>0</v>
      </c>
      <c r="Z71">
        <v>0</v>
      </c>
      <c r="AA71">
        <v>0</v>
      </c>
      <c r="AB71">
        <v>3.345368000000001</v>
      </c>
      <c r="AC71">
        <v>2.4578399999999996</v>
      </c>
      <c r="AD71">
        <v>0</v>
      </c>
      <c r="AE71">
        <v>4.1858595999999997</v>
      </c>
      <c r="AF71">
        <v>0</v>
      </c>
      <c r="AG71">
        <v>0</v>
      </c>
      <c r="AH71">
        <v>17.824014000000002</v>
      </c>
      <c r="AI71">
        <v>0</v>
      </c>
      <c r="AJ71">
        <v>0</v>
      </c>
      <c r="AK71">
        <v>13.794440000000002</v>
      </c>
      <c r="AL71">
        <v>0.35412000000000016</v>
      </c>
      <c r="AM71">
        <v>0</v>
      </c>
      <c r="AN71">
        <v>0</v>
      </c>
      <c r="AO71">
        <v>0</v>
      </c>
      <c r="AP71">
        <v>1.5941630187679989</v>
      </c>
      <c r="AQ71">
        <v>0</v>
      </c>
      <c r="AR71">
        <v>1.1216000000000004</v>
      </c>
      <c r="AS71">
        <v>1.7084999999999999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775.41867514677244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164.08330139354649</v>
      </c>
      <c r="L72">
        <v>24.998406747891281</v>
      </c>
      <c r="M72">
        <v>0</v>
      </c>
      <c r="N72">
        <v>30.004623921085084</v>
      </c>
      <c r="O72">
        <v>50.379594706847236</v>
      </c>
      <c r="P72">
        <v>61.146564080944351</v>
      </c>
      <c r="Q72">
        <v>2.7678023809523804</v>
      </c>
      <c r="R72">
        <v>10.763923822374878</v>
      </c>
      <c r="S72">
        <v>6.6977810260014055</v>
      </c>
      <c r="T72">
        <v>0</v>
      </c>
      <c r="U72">
        <v>330.95281690140843</v>
      </c>
      <c r="V72">
        <v>4.2997153354735147</v>
      </c>
      <c r="W72">
        <v>8.8349502688172024</v>
      </c>
      <c r="X72">
        <v>34.103289942662336</v>
      </c>
      <c r="Y72">
        <v>0</v>
      </c>
      <c r="Z72">
        <v>0</v>
      </c>
      <c r="AA72">
        <v>0</v>
      </c>
      <c r="AB72">
        <v>3.345368000000001</v>
      </c>
      <c r="AC72">
        <v>2.4578399999999996</v>
      </c>
      <c r="AD72">
        <v>0</v>
      </c>
      <c r="AE72">
        <v>4.1858595999999997</v>
      </c>
      <c r="AF72">
        <v>0</v>
      </c>
      <c r="AG72">
        <v>0</v>
      </c>
      <c r="AH72">
        <v>23.765352</v>
      </c>
      <c r="AI72">
        <v>0</v>
      </c>
      <c r="AJ72">
        <v>0</v>
      </c>
      <c r="AK72">
        <v>13.794440000000002</v>
      </c>
      <c r="AL72">
        <v>0.35412000000000016</v>
      </c>
      <c r="AM72">
        <v>1.15124</v>
      </c>
      <c r="AN72">
        <v>0</v>
      </c>
      <c r="AO72">
        <v>0</v>
      </c>
      <c r="AP72">
        <v>1.5941630187679989</v>
      </c>
      <c r="AQ72">
        <v>0</v>
      </c>
      <c r="AR72">
        <v>1.4019999999999999</v>
      </c>
      <c r="AS72">
        <v>1.7084999999999999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782.79165314677255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164.08330139354649</v>
      </c>
      <c r="L73">
        <v>41.997170714720987</v>
      </c>
      <c r="M73">
        <v>0</v>
      </c>
      <c r="N73">
        <v>30.004623921085084</v>
      </c>
      <c r="O73">
        <v>50.379594706847236</v>
      </c>
      <c r="P73">
        <v>61.146564080944351</v>
      </c>
      <c r="Q73">
        <v>2.7678023809523804</v>
      </c>
      <c r="R73">
        <v>10.763923822374878</v>
      </c>
      <c r="S73">
        <v>6.6977810260014055</v>
      </c>
      <c r="T73">
        <v>0</v>
      </c>
      <c r="U73">
        <v>330.95281690140843</v>
      </c>
      <c r="V73">
        <v>4.2997153354735147</v>
      </c>
      <c r="W73">
        <v>8.8349502688172024</v>
      </c>
      <c r="X73">
        <v>34.101155651971794</v>
      </c>
      <c r="Y73">
        <v>0</v>
      </c>
      <c r="Z73">
        <v>0.55879999999999996</v>
      </c>
      <c r="AA73">
        <v>1.7858103799901546</v>
      </c>
      <c r="AB73">
        <v>3.345368000000001</v>
      </c>
      <c r="AC73">
        <v>4.9156799999999992</v>
      </c>
      <c r="AD73">
        <v>2.0129999999999999</v>
      </c>
      <c r="AE73">
        <v>4.1858595999999997</v>
      </c>
      <c r="AF73">
        <v>0</v>
      </c>
      <c r="AG73">
        <v>0</v>
      </c>
      <c r="AH73">
        <v>30.067500000000003</v>
      </c>
      <c r="AI73">
        <v>0.96990000000000021</v>
      </c>
      <c r="AJ73">
        <v>0</v>
      </c>
      <c r="AK73">
        <v>13.794440000000002</v>
      </c>
      <c r="AL73">
        <v>0.35412000000000016</v>
      </c>
      <c r="AM73">
        <v>2.6762944000000006</v>
      </c>
      <c r="AN73">
        <v>0</v>
      </c>
      <c r="AO73">
        <v>0</v>
      </c>
      <c r="AP73">
        <v>0.45547514821942814</v>
      </c>
      <c r="AQ73">
        <v>0</v>
      </c>
      <c r="AR73">
        <v>1.4019999999999999</v>
      </c>
      <c r="AS73">
        <v>1.7084999999999999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814.26214773235336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164.08330139354649</v>
      </c>
      <c r="L74">
        <v>41.997170714720987</v>
      </c>
      <c r="M74">
        <v>0</v>
      </c>
      <c r="N74">
        <v>30.004623921085084</v>
      </c>
      <c r="O74">
        <v>50.379594706847236</v>
      </c>
      <c r="P74">
        <v>61.146564080944351</v>
      </c>
      <c r="Q74">
        <v>2.7678023809523804</v>
      </c>
      <c r="R74">
        <v>10.763923822374878</v>
      </c>
      <c r="S74">
        <v>6.6977810260014055</v>
      </c>
      <c r="T74">
        <v>0</v>
      </c>
      <c r="U74">
        <v>330.95281690140843</v>
      </c>
      <c r="V74">
        <v>4.2997153354735147</v>
      </c>
      <c r="W74">
        <v>8.8349502688172024</v>
      </c>
      <c r="X74">
        <v>34.101155651971794</v>
      </c>
      <c r="Y74">
        <v>0</v>
      </c>
      <c r="Z74">
        <v>3.3125664000000001</v>
      </c>
      <c r="AA74">
        <v>3.5314901896434523</v>
      </c>
      <c r="AB74">
        <v>6.6907360000000002</v>
      </c>
      <c r="AC74">
        <v>5.1744000000000003</v>
      </c>
      <c r="AD74">
        <v>4.6406360000000006</v>
      </c>
      <c r="AE74">
        <v>12.557578800000002</v>
      </c>
      <c r="AF74">
        <v>0</v>
      </c>
      <c r="AG74">
        <v>0</v>
      </c>
      <c r="AH74">
        <v>30.067500000000003</v>
      </c>
      <c r="AI74">
        <v>4.1524652000000017</v>
      </c>
      <c r="AJ74">
        <v>0</v>
      </c>
      <c r="AK74">
        <v>13.794440000000002</v>
      </c>
      <c r="AL74">
        <v>0.35412000000000016</v>
      </c>
      <c r="AM74">
        <v>2.6762944000000006</v>
      </c>
      <c r="AN74">
        <v>0</v>
      </c>
      <c r="AO74">
        <v>0</v>
      </c>
      <c r="AP74">
        <v>0.13013575663412233</v>
      </c>
      <c r="AQ74">
        <v>0</v>
      </c>
      <c r="AR74">
        <v>1.6823999999999999</v>
      </c>
      <c r="AS74">
        <v>1.7084999999999999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836.50266295042138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164.08330139354649</v>
      </c>
      <c r="L75">
        <v>41.997170714720987</v>
      </c>
      <c r="M75">
        <v>0</v>
      </c>
      <c r="N75">
        <v>30.004623921085084</v>
      </c>
      <c r="O75">
        <v>50.379594706847236</v>
      </c>
      <c r="P75">
        <v>61.146564080944351</v>
      </c>
      <c r="Q75">
        <v>2.7678023809523804</v>
      </c>
      <c r="R75">
        <v>10.763923822374878</v>
      </c>
      <c r="S75">
        <v>6.6977810260014055</v>
      </c>
      <c r="T75">
        <v>0</v>
      </c>
      <c r="U75">
        <v>330.95281690140843</v>
      </c>
      <c r="V75">
        <v>4.1735385874799356</v>
      </c>
      <c r="W75">
        <v>8.8349502688172024</v>
      </c>
      <c r="X75">
        <v>34.101155651971794</v>
      </c>
      <c r="Y75">
        <v>0</v>
      </c>
      <c r="Z75">
        <v>3.3125664000000001</v>
      </c>
      <c r="AA75">
        <v>5.6182798471600366</v>
      </c>
      <c r="AB75">
        <v>6.6907360000000002</v>
      </c>
      <c r="AC75">
        <v>5.1744000000000003</v>
      </c>
      <c r="AD75">
        <v>6.9609539999999974</v>
      </c>
      <c r="AE75">
        <v>12.557578800000002</v>
      </c>
      <c r="AF75">
        <v>0</v>
      </c>
      <c r="AG75">
        <v>0</v>
      </c>
      <c r="AH75">
        <v>35.648028000000004</v>
      </c>
      <c r="AI75">
        <v>4.1524652000000017</v>
      </c>
      <c r="AJ75">
        <v>0</v>
      </c>
      <c r="AK75">
        <v>13.794440000000002</v>
      </c>
      <c r="AL75">
        <v>0.35412000000000016</v>
      </c>
      <c r="AM75">
        <v>2.6762944000000006</v>
      </c>
      <c r="AN75">
        <v>0</v>
      </c>
      <c r="AO75">
        <v>0</v>
      </c>
      <c r="AP75">
        <v>0.13013575663412233</v>
      </c>
      <c r="AQ75">
        <v>0</v>
      </c>
      <c r="AR75">
        <v>10.0944</v>
      </c>
      <c r="AS75">
        <v>1.7084999999999999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854.77612185994428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164.08330139354649</v>
      </c>
      <c r="L76">
        <v>24.998406747891281</v>
      </c>
      <c r="M76">
        <v>0</v>
      </c>
      <c r="N76">
        <v>30.004623921085084</v>
      </c>
      <c r="O76">
        <v>50.379594706847236</v>
      </c>
      <c r="P76">
        <v>61.146564080944351</v>
      </c>
      <c r="Q76">
        <v>2.7678023809523804</v>
      </c>
      <c r="R76">
        <v>10.763923822374878</v>
      </c>
      <c r="S76">
        <v>6.6977810260014055</v>
      </c>
      <c r="T76">
        <v>0</v>
      </c>
      <c r="U76">
        <v>330.95281690140843</v>
      </c>
      <c r="V76">
        <v>4.1735385874799356</v>
      </c>
      <c r="W76">
        <v>8.8349502688172024</v>
      </c>
      <c r="X76">
        <v>34.101155651971794</v>
      </c>
      <c r="Y76">
        <v>0</v>
      </c>
      <c r="Z76">
        <v>3.3125664000000001</v>
      </c>
      <c r="AA76">
        <v>6.6215441055814708</v>
      </c>
      <c r="AB76">
        <v>6.6907360000000002</v>
      </c>
      <c r="AC76">
        <v>5.1744000000000003</v>
      </c>
      <c r="AD76">
        <v>9.2812720000000013</v>
      </c>
      <c r="AE76">
        <v>12.557578800000002</v>
      </c>
      <c r="AF76">
        <v>0</v>
      </c>
      <c r="AG76">
        <v>0</v>
      </c>
      <c r="AH76">
        <v>35.648028000000004</v>
      </c>
      <c r="AI76">
        <v>4.1524652000000017</v>
      </c>
      <c r="AJ76">
        <v>0</v>
      </c>
      <c r="AK76">
        <v>13.794440000000002</v>
      </c>
      <c r="AL76">
        <v>0.35412000000000016</v>
      </c>
      <c r="AM76">
        <v>2.6762944000000006</v>
      </c>
      <c r="AN76">
        <v>0</v>
      </c>
      <c r="AO76">
        <v>0</v>
      </c>
      <c r="AP76">
        <v>0.13013575663412233</v>
      </c>
      <c r="AQ76">
        <v>0</v>
      </c>
      <c r="AR76">
        <v>10.0944</v>
      </c>
      <c r="AS76">
        <v>1.7084999999999999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841.10094015153595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164.08330139354649</v>
      </c>
      <c r="L77">
        <v>24.998406747891281</v>
      </c>
      <c r="M77">
        <v>0</v>
      </c>
      <c r="N77">
        <v>30.004623921085084</v>
      </c>
      <c r="O77">
        <v>50.379594706847236</v>
      </c>
      <c r="P77">
        <v>61.146564080944351</v>
      </c>
      <c r="Q77">
        <v>2.7678023809523804</v>
      </c>
      <c r="R77">
        <v>10.763923822374878</v>
      </c>
      <c r="S77">
        <v>6.6977810260014055</v>
      </c>
      <c r="T77">
        <v>0</v>
      </c>
      <c r="U77">
        <v>330.95281690140843</v>
      </c>
      <c r="V77">
        <v>4.1735385874799356</v>
      </c>
      <c r="W77">
        <v>8.8349502688172024</v>
      </c>
      <c r="X77">
        <v>35.473604689555472</v>
      </c>
      <c r="Y77">
        <v>0</v>
      </c>
      <c r="Z77">
        <v>3.3125664000000001</v>
      </c>
      <c r="AA77">
        <v>6.6215441055814708</v>
      </c>
      <c r="AB77">
        <v>6.6907360000000002</v>
      </c>
      <c r="AC77">
        <v>5.1744000000000003</v>
      </c>
      <c r="AD77">
        <v>9.2812720000000013</v>
      </c>
      <c r="AE77">
        <v>12.557578800000002</v>
      </c>
      <c r="AF77">
        <v>0</v>
      </c>
      <c r="AG77">
        <v>0</v>
      </c>
      <c r="AH77">
        <v>35.648028000000004</v>
      </c>
      <c r="AI77">
        <v>4.1524652000000017</v>
      </c>
      <c r="AJ77">
        <v>0</v>
      </c>
      <c r="AK77">
        <v>13.794440000000002</v>
      </c>
      <c r="AL77">
        <v>0.35412000000000016</v>
      </c>
      <c r="AM77">
        <v>2.6762944000000006</v>
      </c>
      <c r="AN77">
        <v>0</v>
      </c>
      <c r="AO77">
        <v>0</v>
      </c>
      <c r="AP77">
        <v>0.13013575663412233</v>
      </c>
      <c r="AQ77">
        <v>0</v>
      </c>
      <c r="AR77">
        <v>1.4019999999999999</v>
      </c>
      <c r="AS77">
        <v>1.7084999999999999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833.78098918911974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164.08330139354649</v>
      </c>
      <c r="L78">
        <v>24.998406747891281</v>
      </c>
      <c r="M78">
        <v>0</v>
      </c>
      <c r="N78">
        <v>30.004623921085084</v>
      </c>
      <c r="O78">
        <v>50.379594706847236</v>
      </c>
      <c r="P78">
        <v>61.146564080944351</v>
      </c>
      <c r="Q78">
        <v>2.7678023809523804</v>
      </c>
      <c r="R78">
        <v>10.763923822374878</v>
      </c>
      <c r="S78">
        <v>6.6977810260014055</v>
      </c>
      <c r="T78">
        <v>0</v>
      </c>
      <c r="U78">
        <v>330.95281690140843</v>
      </c>
      <c r="V78">
        <v>4.1735385874799356</v>
      </c>
      <c r="W78">
        <v>8.8349502688172024</v>
      </c>
      <c r="X78">
        <v>35.471989369579013</v>
      </c>
      <c r="Y78">
        <v>0</v>
      </c>
      <c r="Z78">
        <v>3.3125664000000001</v>
      </c>
      <c r="AA78">
        <v>6.6215441055814708</v>
      </c>
      <c r="AB78">
        <v>6.6907360000000002</v>
      </c>
      <c r="AC78">
        <v>5.1744000000000003</v>
      </c>
      <c r="AD78">
        <v>9.2812720000000013</v>
      </c>
      <c r="AE78">
        <v>12.557578800000002</v>
      </c>
      <c r="AF78">
        <v>0</v>
      </c>
      <c r="AG78">
        <v>0</v>
      </c>
      <c r="AH78">
        <v>35.648028000000004</v>
      </c>
      <c r="AI78">
        <v>4.1524652000000017</v>
      </c>
      <c r="AJ78">
        <v>0</v>
      </c>
      <c r="AK78">
        <v>13.794440000000002</v>
      </c>
      <c r="AL78">
        <v>3.5412000000000017</v>
      </c>
      <c r="AM78">
        <v>2.6762944000000006</v>
      </c>
      <c r="AN78">
        <v>0</v>
      </c>
      <c r="AO78">
        <v>0</v>
      </c>
      <c r="AP78">
        <v>0.13013575663412233</v>
      </c>
      <c r="AQ78">
        <v>0</v>
      </c>
      <c r="AR78">
        <v>1.1216000000000004</v>
      </c>
      <c r="AS78">
        <v>1.7084999999999999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836.68605386914317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164.08330139354649</v>
      </c>
      <c r="L79">
        <v>24.997779548970883</v>
      </c>
      <c r="M79">
        <v>0</v>
      </c>
      <c r="N79">
        <v>30.004623921085084</v>
      </c>
      <c r="O79">
        <v>37.617236593059936</v>
      </c>
      <c r="P79">
        <v>61.146564080944351</v>
      </c>
      <c r="Q79">
        <v>2.7678023809523804</v>
      </c>
      <c r="R79">
        <v>10.763923822374878</v>
      </c>
      <c r="S79">
        <v>6.6977810260014055</v>
      </c>
      <c r="T79">
        <v>0</v>
      </c>
      <c r="U79">
        <v>330.95281690140843</v>
      </c>
      <c r="V79">
        <v>4.1735385874799356</v>
      </c>
      <c r="W79">
        <v>8.8349502688172024</v>
      </c>
      <c r="X79">
        <v>34.098603766777323</v>
      </c>
      <c r="Y79">
        <v>0</v>
      </c>
      <c r="Z79">
        <v>3.3125664000000001</v>
      </c>
      <c r="AA79">
        <v>6.6215441055814708</v>
      </c>
      <c r="AB79">
        <v>6.6907360000000002</v>
      </c>
      <c r="AC79">
        <v>5.1744000000000003</v>
      </c>
      <c r="AD79">
        <v>9.2812720000000013</v>
      </c>
      <c r="AE79">
        <v>12.557578800000002</v>
      </c>
      <c r="AF79">
        <v>0</v>
      </c>
      <c r="AG79">
        <v>0</v>
      </c>
      <c r="AH79">
        <v>31.077768000000003</v>
      </c>
      <c r="AI79">
        <v>4.1524652000000017</v>
      </c>
      <c r="AJ79">
        <v>0</v>
      </c>
      <c r="AK79">
        <v>13.794440000000002</v>
      </c>
      <c r="AL79">
        <v>18.001100000000005</v>
      </c>
      <c r="AM79">
        <v>2.6762944000000006</v>
      </c>
      <c r="AN79">
        <v>0</v>
      </c>
      <c r="AO79">
        <v>0</v>
      </c>
      <c r="AP79">
        <v>1.5941630187679989</v>
      </c>
      <c r="AQ79">
        <v>0</v>
      </c>
      <c r="AR79">
        <v>1.1216000000000004</v>
      </c>
      <c r="AS79">
        <v>1.7084999999999999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833.90335021576766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164.08330139354649</v>
      </c>
      <c r="L80">
        <v>24.997779548970883</v>
      </c>
      <c r="M80">
        <v>0</v>
      </c>
      <c r="N80">
        <v>30.004623921085084</v>
      </c>
      <c r="O80">
        <v>37.617236593059936</v>
      </c>
      <c r="P80">
        <v>61.146564080944351</v>
      </c>
      <c r="Q80">
        <v>2.7678023809523804</v>
      </c>
      <c r="R80">
        <v>10.763923822374878</v>
      </c>
      <c r="S80">
        <v>6.6977810260014055</v>
      </c>
      <c r="T80">
        <v>0</v>
      </c>
      <c r="U80">
        <v>330.95281690140843</v>
      </c>
      <c r="V80">
        <v>4.1735385874799356</v>
      </c>
      <c r="W80">
        <v>8.8349502688172024</v>
      </c>
      <c r="X80">
        <v>34.098603766777323</v>
      </c>
      <c r="Y80">
        <v>0</v>
      </c>
      <c r="Z80">
        <v>0.27939999999999998</v>
      </c>
      <c r="AA80">
        <v>3.5684103143533612</v>
      </c>
      <c r="AB80">
        <v>6.6907360000000002</v>
      </c>
      <c r="AC80">
        <v>4.9156799999999992</v>
      </c>
      <c r="AD80">
        <v>6.9783999999999997</v>
      </c>
      <c r="AE80">
        <v>12.557578800000002</v>
      </c>
      <c r="AF80">
        <v>0</v>
      </c>
      <c r="AG80">
        <v>0</v>
      </c>
      <c r="AH80">
        <v>23.765352</v>
      </c>
      <c r="AI80">
        <v>0.96990000000000021</v>
      </c>
      <c r="AJ80">
        <v>0</v>
      </c>
      <c r="AK80">
        <v>13.794440000000002</v>
      </c>
      <c r="AL80">
        <v>18.001100000000005</v>
      </c>
      <c r="AM80">
        <v>1.1851</v>
      </c>
      <c r="AN80">
        <v>0</v>
      </c>
      <c r="AO80">
        <v>0</v>
      </c>
      <c r="AP80">
        <v>1.5941630187679989</v>
      </c>
      <c r="AQ80">
        <v>0</v>
      </c>
      <c r="AR80">
        <v>1.6823999999999999</v>
      </c>
      <c r="AS80">
        <v>1.7084999999999999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813.83008242453957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136.00039337716791</v>
      </c>
      <c r="L81">
        <v>24.998406747891281</v>
      </c>
      <c r="M81">
        <v>0</v>
      </c>
      <c r="N81">
        <v>30.004623921085084</v>
      </c>
      <c r="O81">
        <v>37.617236593059936</v>
      </c>
      <c r="P81">
        <v>61.146564080944351</v>
      </c>
      <c r="Q81">
        <v>2.7678023809523804</v>
      </c>
      <c r="R81">
        <v>10.763923822374878</v>
      </c>
      <c r="S81">
        <v>6.6977810260014055</v>
      </c>
      <c r="T81">
        <v>0</v>
      </c>
      <c r="U81">
        <v>330.95281690140843</v>
      </c>
      <c r="V81">
        <v>4.4282552083333329</v>
      </c>
      <c r="W81">
        <v>8.8402311715481154</v>
      </c>
      <c r="X81">
        <v>34.098603766777323</v>
      </c>
      <c r="Y81">
        <v>0</v>
      </c>
      <c r="Z81">
        <v>0.27939999999999998</v>
      </c>
      <c r="AA81">
        <v>1.6052228134742963</v>
      </c>
      <c r="AB81">
        <v>6.6907360000000002</v>
      </c>
      <c r="AC81">
        <v>4.9156799999999992</v>
      </c>
      <c r="AD81">
        <v>2.0129999999999999</v>
      </c>
      <c r="AE81">
        <v>8.3717191999999994</v>
      </c>
      <c r="AF81">
        <v>0</v>
      </c>
      <c r="AG81">
        <v>0</v>
      </c>
      <c r="AH81">
        <v>17.824014000000002</v>
      </c>
      <c r="AI81">
        <v>0</v>
      </c>
      <c r="AJ81">
        <v>0</v>
      </c>
      <c r="AK81">
        <v>13.794440000000002</v>
      </c>
      <c r="AL81">
        <v>18.001100000000005</v>
      </c>
      <c r="AM81">
        <v>1.1851</v>
      </c>
      <c r="AN81">
        <v>0</v>
      </c>
      <c r="AO81">
        <v>0</v>
      </c>
      <c r="AP81">
        <v>1.5941630187679989</v>
      </c>
      <c r="AQ81">
        <v>0</v>
      </c>
      <c r="AR81">
        <v>10.0944</v>
      </c>
      <c r="AS81">
        <v>1.7084999999999999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776.39411402978646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122.00201798957461</v>
      </c>
      <c r="L82">
        <v>24.998371249934326</v>
      </c>
      <c r="M82">
        <v>0</v>
      </c>
      <c r="N82">
        <v>30.004623921085084</v>
      </c>
      <c r="O82">
        <v>37.617236593059936</v>
      </c>
      <c r="P82">
        <v>61.146564080944351</v>
      </c>
      <c r="Q82">
        <v>2.7678023809523804</v>
      </c>
      <c r="R82">
        <v>10.763923822374878</v>
      </c>
      <c r="S82">
        <v>6.6977810260014055</v>
      </c>
      <c r="T82">
        <v>0</v>
      </c>
      <c r="U82">
        <v>330.95281690140843</v>
      </c>
      <c r="V82">
        <v>4.4282552083333329</v>
      </c>
      <c r="W82">
        <v>8.8402311715481154</v>
      </c>
      <c r="X82">
        <v>34.098603766777323</v>
      </c>
      <c r="Y82">
        <v>0</v>
      </c>
      <c r="Z82">
        <v>0.27939999999999998</v>
      </c>
      <c r="AA82">
        <v>0</v>
      </c>
      <c r="AB82">
        <v>6.6907360000000002</v>
      </c>
      <c r="AC82">
        <v>2.4578399999999996</v>
      </c>
      <c r="AD82">
        <v>2.0129999999999999</v>
      </c>
      <c r="AE82">
        <v>8.3717191999999994</v>
      </c>
      <c r="AF82">
        <v>0</v>
      </c>
      <c r="AG82">
        <v>0</v>
      </c>
      <c r="AH82">
        <v>11.882675999999998</v>
      </c>
      <c r="AI82">
        <v>0</v>
      </c>
      <c r="AJ82">
        <v>0</v>
      </c>
      <c r="AK82">
        <v>13.794440000000002</v>
      </c>
      <c r="AL82">
        <v>18.001100000000005</v>
      </c>
      <c r="AM82">
        <v>0</v>
      </c>
      <c r="AN82">
        <v>0</v>
      </c>
      <c r="AO82">
        <v>0</v>
      </c>
      <c r="AP82">
        <v>1.5941630187679989</v>
      </c>
      <c r="AQ82">
        <v>0</v>
      </c>
      <c r="AR82">
        <v>10.0944</v>
      </c>
      <c r="AS82">
        <v>1.7084999999999999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751.20620233076204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77.997937049342568</v>
      </c>
      <c r="L83">
        <v>10.569315267009637</v>
      </c>
      <c r="M83">
        <v>0</v>
      </c>
      <c r="N83">
        <v>30.004623921085084</v>
      </c>
      <c r="O83">
        <v>37.617236593059936</v>
      </c>
      <c r="P83">
        <v>61.146564080944351</v>
      </c>
      <c r="Q83">
        <v>2</v>
      </c>
      <c r="R83">
        <v>10.763923822374878</v>
      </c>
      <c r="S83">
        <v>3.0025974025974023</v>
      </c>
      <c r="T83">
        <v>0</v>
      </c>
      <c r="U83">
        <v>330.95281690140843</v>
      </c>
      <c r="V83">
        <v>4.4282552083333329</v>
      </c>
      <c r="W83">
        <v>8.8402311715481154</v>
      </c>
      <c r="X83">
        <v>34.098603766777323</v>
      </c>
      <c r="Y83">
        <v>0</v>
      </c>
      <c r="Z83">
        <v>0.27939999999999998</v>
      </c>
      <c r="AA83">
        <v>0</v>
      </c>
      <c r="AB83">
        <v>3.345368000000001</v>
      </c>
      <c r="AC83">
        <v>2.4578399999999996</v>
      </c>
      <c r="AD83">
        <v>0</v>
      </c>
      <c r="AE83">
        <v>4.1858595999999997</v>
      </c>
      <c r="AF83">
        <v>0</v>
      </c>
      <c r="AG83">
        <v>0</v>
      </c>
      <c r="AH83">
        <v>5.9413379999999991</v>
      </c>
      <c r="AI83">
        <v>0</v>
      </c>
      <c r="AJ83">
        <v>0</v>
      </c>
      <c r="AK83">
        <v>13.794440000000002</v>
      </c>
      <c r="AL83">
        <v>3.2461000000000007</v>
      </c>
      <c r="AM83">
        <v>0</v>
      </c>
      <c r="AN83">
        <v>0</v>
      </c>
      <c r="AO83">
        <v>0</v>
      </c>
      <c r="AP83">
        <v>0.13013575663412233</v>
      </c>
      <c r="AQ83">
        <v>0</v>
      </c>
      <c r="AR83">
        <v>1.9628000000000001</v>
      </c>
      <c r="AS83">
        <v>1.7084999999999999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648.47388654111512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77.997937049342568</v>
      </c>
      <c r="L84">
        <v>10.569263963807204</v>
      </c>
      <c r="M84">
        <v>0</v>
      </c>
      <c r="N84">
        <v>30.004623921085084</v>
      </c>
      <c r="O84">
        <v>37.617236593059936</v>
      </c>
      <c r="P84">
        <v>61.146564080944351</v>
      </c>
      <c r="Q84">
        <v>2</v>
      </c>
      <c r="R84">
        <v>10.763923822374878</v>
      </c>
      <c r="S84">
        <v>3.0025974025974023</v>
      </c>
      <c r="T84">
        <v>0</v>
      </c>
      <c r="U84">
        <v>330.95281690140843</v>
      </c>
      <c r="V84">
        <v>4.4282552083333329</v>
      </c>
      <c r="W84">
        <v>8.8402311715481154</v>
      </c>
      <c r="X84">
        <v>34.098603766777323</v>
      </c>
      <c r="Y84">
        <v>0</v>
      </c>
      <c r="Z84">
        <v>0.27939999999999998</v>
      </c>
      <c r="AA84">
        <v>0</v>
      </c>
      <c r="AB84">
        <v>3.345368000000001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13.794440000000002</v>
      </c>
      <c r="AL84">
        <v>0.35412000000000016</v>
      </c>
      <c r="AM84">
        <v>0</v>
      </c>
      <c r="AN84">
        <v>0</v>
      </c>
      <c r="AO84">
        <v>0</v>
      </c>
      <c r="AP84">
        <v>0.13013575663412233</v>
      </c>
      <c r="AQ84">
        <v>0</v>
      </c>
      <c r="AR84">
        <v>1.6823999999999999</v>
      </c>
      <c r="AS84">
        <v>1.7084999999999999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632.71641763791263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77.997937049342568</v>
      </c>
      <c r="L85">
        <v>10.569263963807204</v>
      </c>
      <c r="M85">
        <v>0</v>
      </c>
      <c r="N85">
        <v>30.004623921085084</v>
      </c>
      <c r="O85">
        <v>37.617236593059936</v>
      </c>
      <c r="P85">
        <v>61.146564080944351</v>
      </c>
      <c r="Q85">
        <v>2</v>
      </c>
      <c r="R85">
        <v>6.000130182421227</v>
      </c>
      <c r="S85">
        <v>3.0025974025974023</v>
      </c>
      <c r="T85">
        <v>0</v>
      </c>
      <c r="U85">
        <v>330.95281690140843</v>
      </c>
      <c r="V85">
        <v>4.6051944412607444</v>
      </c>
      <c r="W85">
        <v>8.8402311715481154</v>
      </c>
      <c r="X85">
        <v>37.469239210916015</v>
      </c>
      <c r="Y85">
        <v>0</v>
      </c>
      <c r="Z85">
        <v>0.27939999999999998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13.794440000000002</v>
      </c>
      <c r="AL85">
        <v>0.35412000000000016</v>
      </c>
      <c r="AM85">
        <v>0</v>
      </c>
      <c r="AN85">
        <v>0</v>
      </c>
      <c r="AO85">
        <v>0</v>
      </c>
      <c r="AP85">
        <v>0.13013575663412233</v>
      </c>
      <c r="AQ85">
        <v>0</v>
      </c>
      <c r="AR85">
        <v>1.6823999999999999</v>
      </c>
      <c r="AS85">
        <v>1.7084999999999999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628.15483067502521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77.997937049342568</v>
      </c>
      <c r="L86">
        <v>10.569263963807204</v>
      </c>
      <c r="M86">
        <v>0</v>
      </c>
      <c r="N86">
        <v>30.004623921085084</v>
      </c>
      <c r="O86">
        <v>37.617236593059936</v>
      </c>
      <c r="P86">
        <v>61.146564080944351</v>
      </c>
      <c r="Q86">
        <v>2</v>
      </c>
      <c r="R86">
        <v>6.0013856678846933</v>
      </c>
      <c r="S86">
        <v>3.0025974025974023</v>
      </c>
      <c r="T86">
        <v>0</v>
      </c>
      <c r="U86">
        <v>330.95281690140843</v>
      </c>
      <c r="V86">
        <v>4.6051944412607444</v>
      </c>
      <c r="W86">
        <v>8.8402311715481154</v>
      </c>
      <c r="X86">
        <v>37.469239210916015</v>
      </c>
      <c r="Y86">
        <v>0</v>
      </c>
      <c r="Z86">
        <v>0.27939999999999998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13.794440000000002</v>
      </c>
      <c r="AL86">
        <v>0.35412000000000016</v>
      </c>
      <c r="AM86">
        <v>0</v>
      </c>
      <c r="AN86">
        <v>0</v>
      </c>
      <c r="AO86">
        <v>0</v>
      </c>
      <c r="AP86">
        <v>0.13013575663412233</v>
      </c>
      <c r="AQ86">
        <v>0</v>
      </c>
      <c r="AR86">
        <v>3.0844000000000005</v>
      </c>
      <c r="AS86">
        <v>1.7084999999999999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629.55808616048864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77.997937049342568</v>
      </c>
      <c r="L87">
        <v>10.569263963807204</v>
      </c>
      <c r="M87">
        <v>0</v>
      </c>
      <c r="N87">
        <v>30.004623921085084</v>
      </c>
      <c r="O87">
        <v>37.023867915353122</v>
      </c>
      <c r="P87">
        <v>61.146564080944351</v>
      </c>
      <c r="Q87">
        <v>2</v>
      </c>
      <c r="R87">
        <v>6.0013856678846933</v>
      </c>
      <c r="S87">
        <v>3.0025974025974023</v>
      </c>
      <c r="T87">
        <v>0</v>
      </c>
      <c r="U87">
        <v>330.95281690140843</v>
      </c>
      <c r="V87">
        <v>0</v>
      </c>
      <c r="W87">
        <v>8.8402311715481154</v>
      </c>
      <c r="X87">
        <v>37.469239210916015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13.794440000000002</v>
      </c>
      <c r="AL87">
        <v>0.35412000000000016</v>
      </c>
      <c r="AM87">
        <v>0</v>
      </c>
      <c r="AN87">
        <v>0</v>
      </c>
      <c r="AO87">
        <v>0</v>
      </c>
      <c r="AP87">
        <v>0.13013575663412233</v>
      </c>
      <c r="AQ87">
        <v>0</v>
      </c>
      <c r="AR87">
        <v>3.9256000000000006</v>
      </c>
      <c r="AS87">
        <v>1.7084999999999999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624.92132304152108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77.997937049342568</v>
      </c>
      <c r="L88">
        <v>10.569263963807204</v>
      </c>
      <c r="M88">
        <v>0</v>
      </c>
      <c r="N88">
        <v>30.004623921085084</v>
      </c>
      <c r="O88">
        <v>39.304950508268071</v>
      </c>
      <c r="P88">
        <v>61.146564080944351</v>
      </c>
      <c r="Q88">
        <v>2</v>
      </c>
      <c r="R88">
        <v>6.0013856678846933</v>
      </c>
      <c r="S88">
        <v>3.0025974025974023</v>
      </c>
      <c r="T88">
        <v>0</v>
      </c>
      <c r="U88">
        <v>330.95281690140843</v>
      </c>
      <c r="V88">
        <v>0</v>
      </c>
      <c r="W88">
        <v>8.8402311715481154</v>
      </c>
      <c r="X88">
        <v>37.469239210916015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13.794440000000002</v>
      </c>
      <c r="AL88">
        <v>0.35412000000000016</v>
      </c>
      <c r="AM88">
        <v>0</v>
      </c>
      <c r="AN88">
        <v>0</v>
      </c>
      <c r="AO88">
        <v>0</v>
      </c>
      <c r="AP88">
        <v>0.13013575663412233</v>
      </c>
      <c r="AQ88">
        <v>0</v>
      </c>
      <c r="AR88">
        <v>3.9256000000000006</v>
      </c>
      <c r="AS88">
        <v>1.7084999999999999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627.2024056344361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77.997937049342568</v>
      </c>
      <c r="L89">
        <v>10.569263963807204</v>
      </c>
      <c r="M89">
        <v>0</v>
      </c>
      <c r="N89">
        <v>30.004623921085084</v>
      </c>
      <c r="O89">
        <v>47.388597587294136</v>
      </c>
      <c r="P89">
        <v>61.146564080944351</v>
      </c>
      <c r="Q89">
        <v>2</v>
      </c>
      <c r="R89">
        <v>6.0013856678846933</v>
      </c>
      <c r="S89">
        <v>3.0025974025974023</v>
      </c>
      <c r="T89">
        <v>0</v>
      </c>
      <c r="U89">
        <v>330.95281690140843</v>
      </c>
      <c r="V89">
        <v>0</v>
      </c>
      <c r="W89">
        <v>8.8402311715481154</v>
      </c>
      <c r="X89">
        <v>37.469239210916015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13.794440000000002</v>
      </c>
      <c r="AL89">
        <v>0.35412000000000016</v>
      </c>
      <c r="AM89">
        <v>0</v>
      </c>
      <c r="AN89">
        <v>0</v>
      </c>
      <c r="AO89">
        <v>0</v>
      </c>
      <c r="AP89">
        <v>0.13013575663412233</v>
      </c>
      <c r="AQ89">
        <v>0</v>
      </c>
      <c r="AR89">
        <v>3.9256000000000006</v>
      </c>
      <c r="AS89">
        <v>1.8793499999999996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635.45690271346211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77.997937049342568</v>
      </c>
      <c r="L90">
        <v>10.569263963807204</v>
      </c>
      <c r="M90">
        <v>0</v>
      </c>
      <c r="N90">
        <v>30.004623921085084</v>
      </c>
      <c r="O90">
        <v>47.425267864653442</v>
      </c>
      <c r="P90">
        <v>61.146564080944351</v>
      </c>
      <c r="Q90">
        <v>2</v>
      </c>
      <c r="R90">
        <v>6.0013856678846933</v>
      </c>
      <c r="S90">
        <v>3.0025974025974023</v>
      </c>
      <c r="T90">
        <v>0</v>
      </c>
      <c r="U90">
        <v>330.95281690140843</v>
      </c>
      <c r="V90">
        <v>0</v>
      </c>
      <c r="W90">
        <v>8.8402311715481154</v>
      </c>
      <c r="X90">
        <v>37.469239210916015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13.794440000000002</v>
      </c>
      <c r="AL90">
        <v>0.35412000000000016</v>
      </c>
      <c r="AM90">
        <v>0</v>
      </c>
      <c r="AN90">
        <v>0</v>
      </c>
      <c r="AO90">
        <v>0</v>
      </c>
      <c r="AP90">
        <v>0.65067878317061179</v>
      </c>
      <c r="AQ90">
        <v>0</v>
      </c>
      <c r="AR90">
        <v>3.9256000000000006</v>
      </c>
      <c r="AS90">
        <v>1.8793499999999996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636.01411601735811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77.997937049342568</v>
      </c>
      <c r="L91">
        <v>10.569263963807204</v>
      </c>
      <c r="M91">
        <v>0</v>
      </c>
      <c r="N91">
        <v>30.004623921085084</v>
      </c>
      <c r="O91">
        <v>47.425267864653442</v>
      </c>
      <c r="P91">
        <v>61.146564080944351</v>
      </c>
      <c r="Q91">
        <v>2</v>
      </c>
      <c r="R91">
        <v>6.0013856678846933</v>
      </c>
      <c r="S91">
        <v>3.0025974025974023</v>
      </c>
      <c r="T91">
        <v>0</v>
      </c>
      <c r="U91">
        <v>330.95281690140843</v>
      </c>
      <c r="V91">
        <v>0</v>
      </c>
      <c r="W91">
        <v>6.0011004230393743</v>
      </c>
      <c r="X91">
        <v>17.997101876675607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13.794440000000002</v>
      </c>
      <c r="AL91">
        <v>0.35412000000000016</v>
      </c>
      <c r="AM91">
        <v>0</v>
      </c>
      <c r="AN91">
        <v>0</v>
      </c>
      <c r="AO91">
        <v>0</v>
      </c>
      <c r="AP91">
        <v>0.65067878317061179</v>
      </c>
      <c r="AQ91">
        <v>0</v>
      </c>
      <c r="AR91">
        <v>3.9256000000000006</v>
      </c>
      <c r="AS91">
        <v>1.8793499999999996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613.70284793460894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77.997937049342568</v>
      </c>
      <c r="L92">
        <v>10.569263963807204</v>
      </c>
      <c r="M92">
        <v>0</v>
      </c>
      <c r="N92">
        <v>30.004623921085084</v>
      </c>
      <c r="O92">
        <v>47.425267864653442</v>
      </c>
      <c r="P92">
        <v>61.146564080944351</v>
      </c>
      <c r="Q92">
        <v>2</v>
      </c>
      <c r="R92">
        <v>6.0013856678846933</v>
      </c>
      <c r="S92">
        <v>3.0025974025974023</v>
      </c>
      <c r="T92">
        <v>0</v>
      </c>
      <c r="U92">
        <v>330.95281690140843</v>
      </c>
      <c r="V92">
        <v>0</v>
      </c>
      <c r="W92">
        <v>6.0011004230393743</v>
      </c>
      <c r="X92">
        <v>17.997101876675607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13.794440000000002</v>
      </c>
      <c r="AL92">
        <v>0.35412000000000016</v>
      </c>
      <c r="AM92">
        <v>0</v>
      </c>
      <c r="AN92">
        <v>0</v>
      </c>
      <c r="AO92">
        <v>0</v>
      </c>
      <c r="AP92">
        <v>0.65067878317061179</v>
      </c>
      <c r="AQ92">
        <v>0</v>
      </c>
      <c r="AR92">
        <v>3.9256000000000006</v>
      </c>
      <c r="AS92">
        <v>1.8793499999999996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613.70284793460894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77.997937049342568</v>
      </c>
      <c r="L93">
        <v>10.569024951336045</v>
      </c>
      <c r="M93">
        <v>0</v>
      </c>
      <c r="N93">
        <v>30.004623921085084</v>
      </c>
      <c r="O93">
        <v>47.425267864653442</v>
      </c>
      <c r="P93">
        <v>61.146564080944351</v>
      </c>
      <c r="Q93">
        <v>2</v>
      </c>
      <c r="R93">
        <v>6.0013856678846933</v>
      </c>
      <c r="S93">
        <v>3.0025974025974023</v>
      </c>
      <c r="T93">
        <v>0</v>
      </c>
      <c r="U93">
        <v>330.95281690140843</v>
      </c>
      <c r="V93">
        <v>0</v>
      </c>
      <c r="W93">
        <v>6.0011004230393743</v>
      </c>
      <c r="X93">
        <v>17.997101876675607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13.794440000000002</v>
      </c>
      <c r="AL93">
        <v>0.35412000000000016</v>
      </c>
      <c r="AM93">
        <v>0</v>
      </c>
      <c r="AN93">
        <v>0</v>
      </c>
      <c r="AO93">
        <v>0</v>
      </c>
      <c r="AP93">
        <v>0.65067878317061179</v>
      </c>
      <c r="AQ93">
        <v>0</v>
      </c>
      <c r="AR93">
        <v>3.9256000000000006</v>
      </c>
      <c r="AS93">
        <v>2.3918999999999997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614.21515892213768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77.998572930749603</v>
      </c>
      <c r="L94">
        <v>10.569024951336045</v>
      </c>
      <c r="M94">
        <v>0</v>
      </c>
      <c r="N94">
        <v>30.004623921085084</v>
      </c>
      <c r="O94">
        <v>47.425267864653442</v>
      </c>
      <c r="P94">
        <v>61.146564080944351</v>
      </c>
      <c r="Q94">
        <v>2</v>
      </c>
      <c r="R94">
        <v>6.0013856678846933</v>
      </c>
      <c r="S94">
        <v>3.0025974025974023</v>
      </c>
      <c r="T94">
        <v>0</v>
      </c>
      <c r="U94">
        <v>330.95281690140843</v>
      </c>
      <c r="V94">
        <v>0</v>
      </c>
      <c r="W94">
        <v>6.0011004230393743</v>
      </c>
      <c r="X94">
        <v>17.997101876675607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13.794440000000002</v>
      </c>
      <c r="AL94">
        <v>0.35412000000000016</v>
      </c>
      <c r="AM94">
        <v>0</v>
      </c>
      <c r="AN94">
        <v>0</v>
      </c>
      <c r="AO94">
        <v>0</v>
      </c>
      <c r="AP94">
        <v>0.65067878317061179</v>
      </c>
      <c r="AQ94">
        <v>0</v>
      </c>
      <c r="AR94">
        <v>3.9256000000000006</v>
      </c>
      <c r="AS94">
        <v>2.3918999999999997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614.21579480354467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77.997770897832822</v>
      </c>
      <c r="L95">
        <v>10.569024951336045</v>
      </c>
      <c r="M95">
        <v>0</v>
      </c>
      <c r="N95">
        <v>30.004623921085084</v>
      </c>
      <c r="O95">
        <v>47.425267864653442</v>
      </c>
      <c r="P95">
        <v>61.146564080944351</v>
      </c>
      <c r="Q95">
        <v>2</v>
      </c>
      <c r="R95">
        <v>6.0013856678846933</v>
      </c>
      <c r="S95">
        <v>3.0025974025974023</v>
      </c>
      <c r="T95">
        <v>0</v>
      </c>
      <c r="U95">
        <v>330.95281690140843</v>
      </c>
      <c r="V95">
        <v>0</v>
      </c>
      <c r="W95">
        <v>6.0011004230393743</v>
      </c>
      <c r="X95">
        <v>17.997101876675607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13.794440000000002</v>
      </c>
      <c r="AL95">
        <v>0.35412000000000016</v>
      </c>
      <c r="AM95">
        <v>0</v>
      </c>
      <c r="AN95">
        <v>0</v>
      </c>
      <c r="AO95">
        <v>0</v>
      </c>
      <c r="AP95">
        <v>0.65067878317061179</v>
      </c>
      <c r="AQ95">
        <v>0</v>
      </c>
      <c r="AR95">
        <v>3.0844000000000005</v>
      </c>
      <c r="AS95">
        <v>2.3918999999999997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613.3737927706278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77.998579382718873</v>
      </c>
      <c r="L96">
        <v>10.569024951336045</v>
      </c>
      <c r="M96">
        <v>0</v>
      </c>
      <c r="N96">
        <v>30.004623921085084</v>
      </c>
      <c r="O96">
        <v>47.425267864653442</v>
      </c>
      <c r="P96">
        <v>61.146564080944351</v>
      </c>
      <c r="Q96">
        <v>2</v>
      </c>
      <c r="R96">
        <v>6.0013856678846933</v>
      </c>
      <c r="S96">
        <v>3.0025974025974023</v>
      </c>
      <c r="T96">
        <v>0</v>
      </c>
      <c r="U96">
        <v>330.95281690140843</v>
      </c>
      <c r="V96">
        <v>0</v>
      </c>
      <c r="W96">
        <v>6.0011004230393743</v>
      </c>
      <c r="X96">
        <v>17.997101876675607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13.794440000000002</v>
      </c>
      <c r="AL96">
        <v>0.35412000000000016</v>
      </c>
      <c r="AM96">
        <v>0</v>
      </c>
      <c r="AN96">
        <v>0</v>
      </c>
      <c r="AO96">
        <v>0</v>
      </c>
      <c r="AP96">
        <v>0.65067878317061179</v>
      </c>
      <c r="AQ96">
        <v>0</v>
      </c>
      <c r="AR96">
        <v>3.0844000000000005</v>
      </c>
      <c r="AS96">
        <v>2.3918999999999997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613.37460125551388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77.997579627674654</v>
      </c>
      <c r="L97">
        <v>10.569024951336045</v>
      </c>
      <c r="M97">
        <v>0</v>
      </c>
      <c r="N97">
        <v>30.004623921085084</v>
      </c>
      <c r="O97">
        <v>47.425267864653442</v>
      </c>
      <c r="P97">
        <v>61.146564080944351</v>
      </c>
      <c r="Q97">
        <v>2</v>
      </c>
      <c r="R97">
        <v>6.0013856678846933</v>
      </c>
      <c r="S97">
        <v>3.0025974025974023</v>
      </c>
      <c r="T97">
        <v>0</v>
      </c>
      <c r="U97">
        <v>330.95281690140843</v>
      </c>
      <c r="V97">
        <v>0</v>
      </c>
      <c r="W97">
        <v>6.0011004230393743</v>
      </c>
      <c r="X97">
        <v>17.997101876675607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13.794440000000002</v>
      </c>
      <c r="AL97">
        <v>0.35412000000000016</v>
      </c>
      <c r="AM97">
        <v>0</v>
      </c>
      <c r="AN97">
        <v>0</v>
      </c>
      <c r="AO97">
        <v>0</v>
      </c>
      <c r="AP97">
        <v>0.65067878317061179</v>
      </c>
      <c r="AQ97">
        <v>0</v>
      </c>
      <c r="AR97">
        <v>3.0844000000000005</v>
      </c>
      <c r="AS97">
        <v>2.3918999999999997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613.37360150046959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77.997797803598843</v>
      </c>
      <c r="L98">
        <v>10.569024951336045</v>
      </c>
      <c r="M98">
        <v>0</v>
      </c>
      <c r="N98">
        <v>30.004623921085084</v>
      </c>
      <c r="O98">
        <v>47.425267864653442</v>
      </c>
      <c r="P98">
        <v>61.146564080944351</v>
      </c>
      <c r="Q98">
        <v>2</v>
      </c>
      <c r="R98">
        <v>6.0013856678846933</v>
      </c>
      <c r="S98">
        <v>3.0025974025974023</v>
      </c>
      <c r="T98">
        <v>0</v>
      </c>
      <c r="U98">
        <v>330.95281690140843</v>
      </c>
      <c r="V98">
        <v>0</v>
      </c>
      <c r="W98">
        <v>6.0011004230393743</v>
      </c>
      <c r="X98">
        <v>17.997101876675607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13.794440000000002</v>
      </c>
      <c r="AL98">
        <v>0.35412000000000016</v>
      </c>
      <c r="AM98">
        <v>0</v>
      </c>
      <c r="AN98">
        <v>0</v>
      </c>
      <c r="AO98">
        <v>0</v>
      </c>
      <c r="AP98">
        <v>0.65067878317061179</v>
      </c>
      <c r="AQ98">
        <v>0</v>
      </c>
      <c r="AR98">
        <v>3.0844000000000005</v>
      </c>
      <c r="AS98">
        <v>2.7336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613.71551967639391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2.2881019925932362</v>
      </c>
      <c r="L99">
        <f t="shared" si="2"/>
        <v>0.35996078172900298</v>
      </c>
      <c r="M99">
        <f t="shared" si="2"/>
        <v>0</v>
      </c>
      <c r="N99">
        <f t="shared" si="2"/>
        <v>0.72011097410604263</v>
      </c>
      <c r="O99">
        <f t="shared" si="2"/>
        <v>1.1700829793144183</v>
      </c>
      <c r="P99">
        <f t="shared" si="2"/>
        <v>1.4675175379426657</v>
      </c>
      <c r="Q99">
        <f t="shared" si="2"/>
        <v>5.2906797393192248E-2</v>
      </c>
      <c r="R99">
        <f t="shared" si="2"/>
        <v>0.16332190545324923</v>
      </c>
      <c r="S99">
        <f t="shared" si="2"/>
        <v>9.54365026346429E-2</v>
      </c>
      <c r="T99">
        <f t="shared" si="2"/>
        <v>0</v>
      </c>
      <c r="U99">
        <f t="shared" si="2"/>
        <v>7.9428676056338015</v>
      </c>
      <c r="V99">
        <f t="shared" si="2"/>
        <v>5.468563677644718E-2</v>
      </c>
      <c r="W99">
        <f t="shared" si="2"/>
        <v>0.18344204516308599</v>
      </c>
      <c r="X99">
        <f t="shared" si="2"/>
        <v>0.69500246229449059</v>
      </c>
      <c r="Y99">
        <f t="shared" si="2"/>
        <v>0</v>
      </c>
      <c r="Z99">
        <f t="shared" si="2"/>
        <v>1.1120120000000008E-2</v>
      </c>
      <c r="AA99">
        <f t="shared" si="2"/>
        <v>2.3073472720879538E-2</v>
      </c>
      <c r="AB99">
        <f t="shared" si="2"/>
        <v>4.4326126E-2</v>
      </c>
      <c r="AC99">
        <f t="shared" si="2"/>
        <v>3.2728080000000007E-2</v>
      </c>
      <c r="AD99">
        <f t="shared" si="2"/>
        <v>2.9012865749999998E-2</v>
      </c>
      <c r="AE99">
        <f t="shared" si="2"/>
        <v>8.4763656899999942E-2</v>
      </c>
      <c r="AF99">
        <f t="shared" si="2"/>
        <v>0</v>
      </c>
      <c r="AG99">
        <f t="shared" si="2"/>
        <v>0</v>
      </c>
      <c r="AH99">
        <f t="shared" si="2"/>
        <v>0.15755369999999999</v>
      </c>
      <c r="AI99">
        <f t="shared" si="2"/>
        <v>1.3427295600000007E-2</v>
      </c>
      <c r="AJ99">
        <f t="shared" si="2"/>
        <v>0</v>
      </c>
      <c r="AK99">
        <f t="shared" si="2"/>
        <v>0.33106655999999957</v>
      </c>
      <c r="AL99">
        <f t="shared" si="2"/>
        <v>6.7548390000000069E-2</v>
      </c>
      <c r="AM99">
        <f t="shared" si="2"/>
        <v>1.0145471800000002E-2</v>
      </c>
      <c r="AN99">
        <f t="shared" si="2"/>
        <v>0</v>
      </c>
      <c r="AO99">
        <f t="shared" si="2"/>
        <v>0</v>
      </c>
      <c r="AP99">
        <f t="shared" si="2"/>
        <v>2.0236110156606001E-2</v>
      </c>
      <c r="AQ99">
        <f t="shared" si="2"/>
        <v>0</v>
      </c>
      <c r="AR99">
        <f t="shared" si="2"/>
        <v>6.6805300000000026E-2</v>
      </c>
      <c r="AS99">
        <f t="shared" si="2"/>
        <v>5.3629814999999831E-2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16.138874184961754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84" activePane="bottomRight" state="frozen"/>
      <selection sqref="A1:XFD1048576"/>
      <selection pane="topRight" sqref="A1:XFD1048576"/>
      <selection pane="bottomLeft" sqref="A1:XFD1048576"/>
      <selection pane="bottomRight" activeCell="DN1" sqref="DN1:DN1048576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5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0.99866631101627112</v>
      </c>
      <c r="L3">
        <v>106.00440839358137</v>
      </c>
      <c r="M3">
        <v>28.232473993668027</v>
      </c>
      <c r="N3">
        <v>36.236513563501845</v>
      </c>
      <c r="O3">
        <v>0</v>
      </c>
      <c r="P3">
        <v>37.844709106239463</v>
      </c>
      <c r="Q3">
        <v>1</v>
      </c>
      <c r="R3">
        <v>5.9817558846761445</v>
      </c>
      <c r="S3">
        <v>0.9974025974025974</v>
      </c>
      <c r="T3">
        <v>0</v>
      </c>
      <c r="U3">
        <v>25.704366197183106</v>
      </c>
      <c r="V3">
        <v>1.363879087037037</v>
      </c>
      <c r="W3">
        <v>5.0027561497326198</v>
      </c>
      <c r="X3">
        <v>14.999929113924052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5.0553984000000005</v>
      </c>
      <c r="AF3">
        <v>2.7224999999999997</v>
      </c>
      <c r="AG3">
        <v>0</v>
      </c>
      <c r="AH3">
        <v>0</v>
      </c>
      <c r="AI3">
        <v>0</v>
      </c>
      <c r="AJ3">
        <v>0</v>
      </c>
      <c r="AK3">
        <v>16.662039999999998</v>
      </c>
      <c r="AL3">
        <v>0</v>
      </c>
      <c r="AM3">
        <v>0</v>
      </c>
      <c r="AN3">
        <v>0.59302999999999995</v>
      </c>
      <c r="AO3">
        <v>0</v>
      </c>
      <c r="AP3">
        <v>1.1790797088936957</v>
      </c>
      <c r="AQ3">
        <v>4.7745099999999985</v>
      </c>
      <c r="AR3">
        <v>12.193200000000003</v>
      </c>
      <c r="AS3">
        <v>7.5936800000000018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315.14029850685625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0.99866631101627112</v>
      </c>
      <c r="L4">
        <v>106.00440839358137</v>
      </c>
      <c r="M4">
        <v>28.232473993668027</v>
      </c>
      <c r="N4">
        <v>36.236513563501845</v>
      </c>
      <c r="O4">
        <v>0</v>
      </c>
      <c r="P4">
        <v>37.844709106239463</v>
      </c>
      <c r="Q4">
        <v>1</v>
      </c>
      <c r="R4">
        <v>0.9982668977469672</v>
      </c>
      <c r="S4">
        <v>0.9974025974025974</v>
      </c>
      <c r="T4">
        <v>0</v>
      </c>
      <c r="U4">
        <v>25.704366197183106</v>
      </c>
      <c r="V4">
        <v>0.9974025974025974</v>
      </c>
      <c r="W4">
        <v>5.0027561497326198</v>
      </c>
      <c r="X4">
        <v>44.999837264957264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5.0553984000000005</v>
      </c>
      <c r="AF4">
        <v>2.7224999999999997</v>
      </c>
      <c r="AG4">
        <v>0</v>
      </c>
      <c r="AH4">
        <v>0</v>
      </c>
      <c r="AI4">
        <v>0</v>
      </c>
      <c r="AJ4">
        <v>0</v>
      </c>
      <c r="AK4">
        <v>16.662039999999998</v>
      </c>
      <c r="AL4">
        <v>0</v>
      </c>
      <c r="AM4">
        <v>0</v>
      </c>
      <c r="AN4">
        <v>0.59302999999999995</v>
      </c>
      <c r="AO4">
        <v>0</v>
      </c>
      <c r="AP4">
        <v>1.1790797088936957</v>
      </c>
      <c r="AQ4">
        <v>4.7745099999999985</v>
      </c>
      <c r="AR4">
        <v>12.193200000000003</v>
      </c>
      <c r="AS4">
        <v>7.5936800000000018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339.79024118132583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0.99866631101627112</v>
      </c>
      <c r="L5">
        <v>106.00440839358137</v>
      </c>
      <c r="M5">
        <v>28.232473993668027</v>
      </c>
      <c r="N5">
        <v>36.236513563501845</v>
      </c>
      <c r="O5">
        <v>0</v>
      </c>
      <c r="P5">
        <v>37.844709106239463</v>
      </c>
      <c r="Q5">
        <v>1</v>
      </c>
      <c r="R5">
        <v>0.9982668977469672</v>
      </c>
      <c r="S5">
        <v>0.9974025974025974</v>
      </c>
      <c r="T5">
        <v>0</v>
      </c>
      <c r="U5">
        <v>25.704366197183106</v>
      </c>
      <c r="V5">
        <v>0.9974025974025974</v>
      </c>
      <c r="W5">
        <v>5.0027561497326198</v>
      </c>
      <c r="X5">
        <v>44.999837264957264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2.7224999999999997</v>
      </c>
      <c r="AG5">
        <v>0</v>
      </c>
      <c r="AH5">
        <v>0</v>
      </c>
      <c r="AI5">
        <v>0</v>
      </c>
      <c r="AJ5">
        <v>0</v>
      </c>
      <c r="AK5">
        <v>16.662039999999998</v>
      </c>
      <c r="AL5">
        <v>0</v>
      </c>
      <c r="AM5">
        <v>0</v>
      </c>
      <c r="AN5">
        <v>0.59302999999999995</v>
      </c>
      <c r="AO5">
        <v>0</v>
      </c>
      <c r="AP5">
        <v>1.1790797088936957</v>
      </c>
      <c r="AQ5">
        <v>0</v>
      </c>
      <c r="AR5">
        <v>1.5241500000000003</v>
      </c>
      <c r="AS5">
        <v>7.5936800000000018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319.29128278132583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0.99866631101627112</v>
      </c>
      <c r="L6">
        <v>106.00440839358137</v>
      </c>
      <c r="M6">
        <v>28.232473993668027</v>
      </c>
      <c r="N6">
        <v>36.236513563501845</v>
      </c>
      <c r="O6">
        <v>0</v>
      </c>
      <c r="P6">
        <v>37.844709106239463</v>
      </c>
      <c r="Q6">
        <v>1</v>
      </c>
      <c r="R6">
        <v>0.9982668977469672</v>
      </c>
      <c r="S6">
        <v>0.9974025974025974</v>
      </c>
      <c r="T6">
        <v>0</v>
      </c>
      <c r="U6">
        <v>25.704366197183106</v>
      </c>
      <c r="V6">
        <v>0.9974025974025974</v>
      </c>
      <c r="W6">
        <v>5.0027561497326198</v>
      </c>
      <c r="X6">
        <v>44.999837264957264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2.7224999999999997</v>
      </c>
      <c r="AG6">
        <v>0</v>
      </c>
      <c r="AH6">
        <v>0</v>
      </c>
      <c r="AI6">
        <v>0</v>
      </c>
      <c r="AJ6">
        <v>0</v>
      </c>
      <c r="AK6">
        <v>16.662039999999998</v>
      </c>
      <c r="AL6">
        <v>0</v>
      </c>
      <c r="AM6">
        <v>0</v>
      </c>
      <c r="AN6">
        <v>0.59302999999999995</v>
      </c>
      <c r="AO6">
        <v>0</v>
      </c>
      <c r="AP6">
        <v>1.1790797088936957</v>
      </c>
      <c r="AQ6">
        <v>0</v>
      </c>
      <c r="AR6">
        <v>1.5241500000000003</v>
      </c>
      <c r="AS6">
        <v>7.5936800000000018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319.29128278132583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0.99866631101627112</v>
      </c>
      <c r="L7">
        <v>106.00440839358137</v>
      </c>
      <c r="M7">
        <v>28.232473993668027</v>
      </c>
      <c r="N7">
        <v>36.236513563501845</v>
      </c>
      <c r="O7">
        <v>0</v>
      </c>
      <c r="P7">
        <v>37.844709106239463</v>
      </c>
      <c r="Q7">
        <v>1</v>
      </c>
      <c r="R7">
        <v>0.9982668977469672</v>
      </c>
      <c r="S7">
        <v>0.9974025974025974</v>
      </c>
      <c r="T7">
        <v>0</v>
      </c>
      <c r="U7">
        <v>25.704366197183106</v>
      </c>
      <c r="V7">
        <v>0.9974025974025974</v>
      </c>
      <c r="W7">
        <v>5.0027561497326198</v>
      </c>
      <c r="X7">
        <v>44.999837264957264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2.7224999999999997</v>
      </c>
      <c r="AG7">
        <v>0</v>
      </c>
      <c r="AH7">
        <v>0</v>
      </c>
      <c r="AI7">
        <v>0</v>
      </c>
      <c r="AJ7">
        <v>0</v>
      </c>
      <c r="AK7">
        <v>16.662039999999998</v>
      </c>
      <c r="AL7">
        <v>0</v>
      </c>
      <c r="AM7">
        <v>0</v>
      </c>
      <c r="AN7">
        <v>0.59302999999999995</v>
      </c>
      <c r="AO7">
        <v>0</v>
      </c>
      <c r="AP7">
        <v>1.1790797088936957</v>
      </c>
      <c r="AQ7">
        <v>0</v>
      </c>
      <c r="AR7">
        <v>1.5241500000000003</v>
      </c>
      <c r="AS7">
        <v>7.5936800000000018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319.29128278132583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0.99866631101627112</v>
      </c>
      <c r="L8">
        <v>106.00440839358137</v>
      </c>
      <c r="M8">
        <v>28.232473993668027</v>
      </c>
      <c r="N8">
        <v>36.236513563501845</v>
      </c>
      <c r="O8">
        <v>0</v>
      </c>
      <c r="P8">
        <v>37.844709106239463</v>
      </c>
      <c r="Q8">
        <v>1</v>
      </c>
      <c r="R8">
        <v>0.9982668977469672</v>
      </c>
      <c r="S8">
        <v>0.9974025974025974</v>
      </c>
      <c r="T8">
        <v>0</v>
      </c>
      <c r="U8">
        <v>25.704366197183106</v>
      </c>
      <c r="V8">
        <v>0.9974025974025974</v>
      </c>
      <c r="W8">
        <v>5.0027561497326198</v>
      </c>
      <c r="X8">
        <v>44.999837264957264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2.7224999999999997</v>
      </c>
      <c r="AG8">
        <v>0</v>
      </c>
      <c r="AH8">
        <v>0</v>
      </c>
      <c r="AI8">
        <v>0</v>
      </c>
      <c r="AJ8">
        <v>0</v>
      </c>
      <c r="AK8">
        <v>16.662039999999998</v>
      </c>
      <c r="AL8">
        <v>0</v>
      </c>
      <c r="AM8">
        <v>0</v>
      </c>
      <c r="AN8">
        <v>0.59302999999999995</v>
      </c>
      <c r="AO8">
        <v>0</v>
      </c>
      <c r="AP8">
        <v>1.1790797088936957</v>
      </c>
      <c r="AQ8">
        <v>0</v>
      </c>
      <c r="AR8">
        <v>1.5241500000000003</v>
      </c>
      <c r="AS8">
        <v>7.5936800000000018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319.29128278132583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0.99866631101627112</v>
      </c>
      <c r="L9">
        <v>106.00440839358137</v>
      </c>
      <c r="M9">
        <v>28.232473993668027</v>
      </c>
      <c r="N9">
        <v>36.236513563501845</v>
      </c>
      <c r="O9">
        <v>0</v>
      </c>
      <c r="P9">
        <v>37.844709106239463</v>
      </c>
      <c r="Q9">
        <v>1</v>
      </c>
      <c r="R9">
        <v>0.9982668977469672</v>
      </c>
      <c r="S9">
        <v>0.9974025974025974</v>
      </c>
      <c r="T9">
        <v>0</v>
      </c>
      <c r="U9">
        <v>25.704366197183106</v>
      </c>
      <c r="V9">
        <v>0.9974025974025974</v>
      </c>
      <c r="W9">
        <v>5.0027561497326198</v>
      </c>
      <c r="X9">
        <v>44.999837264957264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2.7224999999999997</v>
      </c>
      <c r="AG9">
        <v>0</v>
      </c>
      <c r="AH9">
        <v>0</v>
      </c>
      <c r="AI9">
        <v>0</v>
      </c>
      <c r="AJ9">
        <v>0</v>
      </c>
      <c r="AK9">
        <v>16.662039999999998</v>
      </c>
      <c r="AL9">
        <v>0</v>
      </c>
      <c r="AM9">
        <v>0</v>
      </c>
      <c r="AN9">
        <v>0.59302999999999995</v>
      </c>
      <c r="AO9">
        <v>0</v>
      </c>
      <c r="AP9">
        <v>1.1790797088936957</v>
      </c>
      <c r="AQ9">
        <v>0</v>
      </c>
      <c r="AR9">
        <v>1.5241500000000003</v>
      </c>
      <c r="AS9">
        <v>1.6507999999999998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313.34840278132583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0.99866631101627112</v>
      </c>
      <c r="L10">
        <v>106.00440839358137</v>
      </c>
      <c r="M10">
        <v>28.232473993668027</v>
      </c>
      <c r="N10">
        <v>36.236513563501845</v>
      </c>
      <c r="O10">
        <v>0</v>
      </c>
      <c r="P10">
        <v>37.844709106239463</v>
      </c>
      <c r="Q10">
        <v>1</v>
      </c>
      <c r="R10">
        <v>0.9982668977469672</v>
      </c>
      <c r="S10">
        <v>0.9974025974025974</v>
      </c>
      <c r="T10">
        <v>0</v>
      </c>
      <c r="U10">
        <v>25.704366197183106</v>
      </c>
      <c r="V10">
        <v>0.9974025974025974</v>
      </c>
      <c r="W10">
        <v>5.0027561497326198</v>
      </c>
      <c r="X10">
        <v>14.999929113924052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2.7224999999999997</v>
      </c>
      <c r="AG10">
        <v>0</v>
      </c>
      <c r="AH10">
        <v>0</v>
      </c>
      <c r="AI10">
        <v>0</v>
      </c>
      <c r="AJ10">
        <v>0</v>
      </c>
      <c r="AK10">
        <v>16.662039999999998</v>
      </c>
      <c r="AL10">
        <v>0</v>
      </c>
      <c r="AM10">
        <v>0</v>
      </c>
      <c r="AN10">
        <v>0.59302999999999995</v>
      </c>
      <c r="AO10">
        <v>0</v>
      </c>
      <c r="AP10">
        <v>1.1790797088936957</v>
      </c>
      <c r="AQ10">
        <v>0</v>
      </c>
      <c r="AR10">
        <v>1.5241500000000003</v>
      </c>
      <c r="AS10">
        <v>1.6507999999999998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283.34849463029263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0.99866631101627112</v>
      </c>
      <c r="L11">
        <v>106.00440839358137</v>
      </c>
      <c r="M11">
        <v>28.232473993668027</v>
      </c>
      <c r="N11">
        <v>36.236513563501845</v>
      </c>
      <c r="O11">
        <v>0</v>
      </c>
      <c r="P11">
        <v>37.844709106239463</v>
      </c>
      <c r="Q11">
        <v>1</v>
      </c>
      <c r="R11">
        <v>0.9982668977469672</v>
      </c>
      <c r="S11">
        <v>0.9974025974025974</v>
      </c>
      <c r="T11">
        <v>0</v>
      </c>
      <c r="U11">
        <v>25.704366197183106</v>
      </c>
      <c r="V11">
        <v>0.9974025974025974</v>
      </c>
      <c r="W11">
        <v>5</v>
      </c>
      <c r="X11">
        <v>15.001300390117036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2.7224999999999997</v>
      </c>
      <c r="AG11">
        <v>0</v>
      </c>
      <c r="AH11">
        <v>0</v>
      </c>
      <c r="AI11">
        <v>0</v>
      </c>
      <c r="AJ11">
        <v>0</v>
      </c>
      <c r="AK11">
        <v>16.662039999999998</v>
      </c>
      <c r="AL11">
        <v>0</v>
      </c>
      <c r="AM11">
        <v>0</v>
      </c>
      <c r="AN11">
        <v>0.59302999999999995</v>
      </c>
      <c r="AO11">
        <v>0</v>
      </c>
      <c r="AP11">
        <v>1.1790797088936957</v>
      </c>
      <c r="AQ11">
        <v>0</v>
      </c>
      <c r="AR11">
        <v>1.5241500000000003</v>
      </c>
      <c r="AS11">
        <v>1.6507999999999998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283.34710975675301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0.99866631101627112</v>
      </c>
      <c r="L12">
        <v>106.00440839358137</v>
      </c>
      <c r="M12">
        <v>28.232473993668027</v>
      </c>
      <c r="N12">
        <v>36.236513563501845</v>
      </c>
      <c r="O12">
        <v>0</v>
      </c>
      <c r="P12">
        <v>37.844709106239463</v>
      </c>
      <c r="Q12">
        <v>1</v>
      </c>
      <c r="R12">
        <v>0.9982668977469672</v>
      </c>
      <c r="S12">
        <v>0.9974025974025974</v>
      </c>
      <c r="T12">
        <v>0</v>
      </c>
      <c r="U12">
        <v>25.704366197183106</v>
      </c>
      <c r="V12">
        <v>0.9974025974025974</v>
      </c>
      <c r="W12">
        <v>5</v>
      </c>
      <c r="X12">
        <v>15.001300390117036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2.7224999999999997</v>
      </c>
      <c r="AG12">
        <v>0</v>
      </c>
      <c r="AH12">
        <v>0</v>
      </c>
      <c r="AI12">
        <v>0</v>
      </c>
      <c r="AJ12">
        <v>0</v>
      </c>
      <c r="AK12">
        <v>16.662039999999998</v>
      </c>
      <c r="AL12">
        <v>0</v>
      </c>
      <c r="AM12">
        <v>0</v>
      </c>
      <c r="AN12">
        <v>0.59302999999999995</v>
      </c>
      <c r="AO12">
        <v>0</v>
      </c>
      <c r="AP12">
        <v>1.1790797088936957</v>
      </c>
      <c r="AQ12">
        <v>0</v>
      </c>
      <c r="AR12">
        <v>1.5241500000000003</v>
      </c>
      <c r="AS12">
        <v>1.6507999999999998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283.34710975675301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0.99866631101627112</v>
      </c>
      <c r="L13">
        <v>106.00440839358137</v>
      </c>
      <c r="M13">
        <v>28.232473993668027</v>
      </c>
      <c r="N13">
        <v>36.236513563501845</v>
      </c>
      <c r="O13">
        <v>0</v>
      </c>
      <c r="P13">
        <v>37.844709106239463</v>
      </c>
      <c r="Q13">
        <v>1</v>
      </c>
      <c r="R13">
        <v>0.9982668977469672</v>
      </c>
      <c r="S13">
        <v>0.9974025974025974</v>
      </c>
      <c r="T13">
        <v>0</v>
      </c>
      <c r="U13">
        <v>25.704366197183106</v>
      </c>
      <c r="V13">
        <v>0.9974025974025974</v>
      </c>
      <c r="W13">
        <v>5</v>
      </c>
      <c r="X13">
        <v>15.001300390117036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2.7224999999999997</v>
      </c>
      <c r="AG13">
        <v>0</v>
      </c>
      <c r="AH13">
        <v>0</v>
      </c>
      <c r="AI13">
        <v>0</v>
      </c>
      <c r="AJ13">
        <v>0</v>
      </c>
      <c r="AK13">
        <v>16.662039999999998</v>
      </c>
      <c r="AL13">
        <v>0</v>
      </c>
      <c r="AM13">
        <v>0</v>
      </c>
      <c r="AN13">
        <v>0.59302999999999995</v>
      </c>
      <c r="AO13">
        <v>0</v>
      </c>
      <c r="AP13">
        <v>1.021869081041203</v>
      </c>
      <c r="AQ13">
        <v>0</v>
      </c>
      <c r="AR13">
        <v>1.5241500000000003</v>
      </c>
      <c r="AS13">
        <v>1.6507999999999998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283.18989912890049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0.99866631101627112</v>
      </c>
      <c r="L14">
        <v>106.00440839358137</v>
      </c>
      <c r="M14">
        <v>28.232473993668027</v>
      </c>
      <c r="N14">
        <v>36.236513563501845</v>
      </c>
      <c r="O14">
        <v>0</v>
      </c>
      <c r="P14">
        <v>37.844709106239463</v>
      </c>
      <c r="Q14">
        <v>1</v>
      </c>
      <c r="R14">
        <v>0.9982668977469672</v>
      </c>
      <c r="S14">
        <v>0.9974025974025974</v>
      </c>
      <c r="T14">
        <v>0</v>
      </c>
      <c r="U14">
        <v>25.704366197183106</v>
      </c>
      <c r="V14">
        <v>0.9974025974025974</v>
      </c>
      <c r="W14">
        <v>5</v>
      </c>
      <c r="X14">
        <v>15.001300390117036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2.7224999999999997</v>
      </c>
      <c r="AG14">
        <v>0</v>
      </c>
      <c r="AH14">
        <v>0</v>
      </c>
      <c r="AI14">
        <v>0</v>
      </c>
      <c r="AJ14">
        <v>0</v>
      </c>
      <c r="AK14">
        <v>16.662039999999998</v>
      </c>
      <c r="AL14">
        <v>0</v>
      </c>
      <c r="AM14">
        <v>0</v>
      </c>
      <c r="AN14">
        <v>0.59302999999999995</v>
      </c>
      <c r="AO14">
        <v>0</v>
      </c>
      <c r="AP14">
        <v>1.021869081041203</v>
      </c>
      <c r="AQ14">
        <v>0</v>
      </c>
      <c r="AR14">
        <v>1.5241500000000003</v>
      </c>
      <c r="AS14">
        <v>1.6507999999999998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283.18989912890049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0.99866631101627112</v>
      </c>
      <c r="L15">
        <v>106.00440839358137</v>
      </c>
      <c r="M15">
        <v>28.232473993668027</v>
      </c>
      <c r="N15">
        <v>36.236513563501845</v>
      </c>
      <c r="O15">
        <v>0</v>
      </c>
      <c r="P15">
        <v>37.844709106239463</v>
      </c>
      <c r="Q15">
        <v>1</v>
      </c>
      <c r="R15">
        <v>0.9982668977469672</v>
      </c>
      <c r="S15">
        <v>0.9974025974025974</v>
      </c>
      <c r="T15">
        <v>0</v>
      </c>
      <c r="U15">
        <v>25.704366197183106</v>
      </c>
      <c r="V15">
        <v>0.9974025974025974</v>
      </c>
      <c r="W15">
        <v>5</v>
      </c>
      <c r="X15">
        <v>15.001300390117036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2.7224999999999997</v>
      </c>
      <c r="AG15">
        <v>0</v>
      </c>
      <c r="AH15">
        <v>0</v>
      </c>
      <c r="AI15">
        <v>0</v>
      </c>
      <c r="AJ15">
        <v>0</v>
      </c>
      <c r="AK15">
        <v>16.662039999999998</v>
      </c>
      <c r="AL15">
        <v>0</v>
      </c>
      <c r="AM15">
        <v>0</v>
      </c>
      <c r="AN15">
        <v>0.59302999999999995</v>
      </c>
      <c r="AO15">
        <v>0</v>
      </c>
      <c r="AP15">
        <v>1.1790797088936957</v>
      </c>
      <c r="AQ15">
        <v>0</v>
      </c>
      <c r="AR15">
        <v>1.5241500000000003</v>
      </c>
      <c r="AS15">
        <v>1.6507999999999998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283.34710975675301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0.99866631101627112</v>
      </c>
      <c r="L16">
        <v>106.00440839358137</v>
      </c>
      <c r="M16">
        <v>28.232473993668027</v>
      </c>
      <c r="N16">
        <v>36.236513563501845</v>
      </c>
      <c r="O16">
        <v>0</v>
      </c>
      <c r="P16">
        <v>37.844709106239463</v>
      </c>
      <c r="Q16">
        <v>1</v>
      </c>
      <c r="R16">
        <v>0.9982668977469672</v>
      </c>
      <c r="S16">
        <v>0.9974025974025974</v>
      </c>
      <c r="T16">
        <v>0</v>
      </c>
      <c r="U16">
        <v>25.704366197183106</v>
      </c>
      <c r="V16">
        <v>0.9974025974025974</v>
      </c>
      <c r="W16">
        <v>5</v>
      </c>
      <c r="X16">
        <v>15.001300390117036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2.7224999999999997</v>
      </c>
      <c r="AG16">
        <v>0</v>
      </c>
      <c r="AH16">
        <v>0</v>
      </c>
      <c r="AI16">
        <v>0</v>
      </c>
      <c r="AJ16">
        <v>0</v>
      </c>
      <c r="AK16">
        <v>16.662039999999998</v>
      </c>
      <c r="AL16">
        <v>0</v>
      </c>
      <c r="AM16">
        <v>0</v>
      </c>
      <c r="AN16">
        <v>0.59302999999999995</v>
      </c>
      <c r="AO16">
        <v>0</v>
      </c>
      <c r="AP16">
        <v>1.1790797088936957</v>
      </c>
      <c r="AQ16">
        <v>0</v>
      </c>
      <c r="AR16">
        <v>1.5241500000000003</v>
      </c>
      <c r="AS16">
        <v>1.6507999999999998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283.34710975675301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0.99866631101627112</v>
      </c>
      <c r="L17">
        <v>106.00440839358137</v>
      </c>
      <c r="M17">
        <v>28.232473993668027</v>
      </c>
      <c r="N17">
        <v>36.236513563501845</v>
      </c>
      <c r="O17">
        <v>0</v>
      </c>
      <c r="P17">
        <v>37.844709106239463</v>
      </c>
      <c r="Q17">
        <v>1</v>
      </c>
      <c r="R17">
        <v>0.9982668977469672</v>
      </c>
      <c r="S17">
        <v>0.9974025974025974</v>
      </c>
      <c r="T17">
        <v>0</v>
      </c>
      <c r="U17">
        <v>25.704366197183106</v>
      </c>
      <c r="V17">
        <v>0.9974025974025974</v>
      </c>
      <c r="W17">
        <v>5</v>
      </c>
      <c r="X17">
        <v>15.001300390117036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2.7224999999999997</v>
      </c>
      <c r="AG17">
        <v>0</v>
      </c>
      <c r="AH17">
        <v>0</v>
      </c>
      <c r="AI17">
        <v>0</v>
      </c>
      <c r="AJ17">
        <v>0</v>
      </c>
      <c r="AK17">
        <v>16.662039999999998</v>
      </c>
      <c r="AL17">
        <v>0</v>
      </c>
      <c r="AM17">
        <v>0</v>
      </c>
      <c r="AN17">
        <v>0.59302999999999995</v>
      </c>
      <c r="AO17">
        <v>0</v>
      </c>
      <c r="AP17">
        <v>1.1790797088936957</v>
      </c>
      <c r="AQ17">
        <v>0</v>
      </c>
      <c r="AR17">
        <v>1.5241500000000003</v>
      </c>
      <c r="AS17">
        <v>1.6507999999999998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283.34710975675301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0.99866631101627112</v>
      </c>
      <c r="L18">
        <v>106.00440839358137</v>
      </c>
      <c r="M18">
        <v>28.232473993668027</v>
      </c>
      <c r="N18">
        <v>36.236513563501845</v>
      </c>
      <c r="O18">
        <v>0</v>
      </c>
      <c r="P18">
        <v>37.844709106239463</v>
      </c>
      <c r="Q18">
        <v>1</v>
      </c>
      <c r="R18">
        <v>0.9982668977469672</v>
      </c>
      <c r="S18">
        <v>0.9974025974025974</v>
      </c>
      <c r="T18">
        <v>0</v>
      </c>
      <c r="U18">
        <v>25.704366197183106</v>
      </c>
      <c r="V18">
        <v>0.9974025974025974</v>
      </c>
      <c r="W18">
        <v>5</v>
      </c>
      <c r="X18">
        <v>15.001300390117036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2.7224999999999997</v>
      </c>
      <c r="AG18">
        <v>0</v>
      </c>
      <c r="AH18">
        <v>0</v>
      </c>
      <c r="AI18">
        <v>0</v>
      </c>
      <c r="AJ18">
        <v>0</v>
      </c>
      <c r="AK18">
        <v>16.662039999999998</v>
      </c>
      <c r="AL18">
        <v>0</v>
      </c>
      <c r="AM18">
        <v>0</v>
      </c>
      <c r="AN18">
        <v>0.59302999999999995</v>
      </c>
      <c r="AO18">
        <v>0</v>
      </c>
      <c r="AP18">
        <v>1.1790797088936957</v>
      </c>
      <c r="AQ18">
        <v>0</v>
      </c>
      <c r="AR18">
        <v>1.5241500000000003</v>
      </c>
      <c r="AS18">
        <v>1.6507999999999998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283.34710975675301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0.99866631101627112</v>
      </c>
      <c r="L19">
        <v>106.00440839358137</v>
      </c>
      <c r="M19">
        <v>28.232473993668027</v>
      </c>
      <c r="N19">
        <v>36.236513563501845</v>
      </c>
      <c r="O19">
        <v>0</v>
      </c>
      <c r="P19">
        <v>37.844709106239463</v>
      </c>
      <c r="Q19">
        <v>1</v>
      </c>
      <c r="R19">
        <v>0.9982668977469672</v>
      </c>
      <c r="S19">
        <v>0.9974025974025974</v>
      </c>
      <c r="T19">
        <v>0</v>
      </c>
      <c r="U19">
        <v>25.704366197183106</v>
      </c>
      <c r="V19">
        <v>0.9974025974025974</v>
      </c>
      <c r="W19">
        <v>5.0027561497326198</v>
      </c>
      <c r="X19">
        <v>14.999929113924052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2.7224999999999997</v>
      </c>
      <c r="AG19">
        <v>0</v>
      </c>
      <c r="AH19">
        <v>0</v>
      </c>
      <c r="AI19">
        <v>0</v>
      </c>
      <c r="AJ19">
        <v>0</v>
      </c>
      <c r="AK19">
        <v>16.662039999999998</v>
      </c>
      <c r="AL19">
        <v>0</v>
      </c>
      <c r="AM19">
        <v>0</v>
      </c>
      <c r="AN19">
        <v>0.59302999999999995</v>
      </c>
      <c r="AO19">
        <v>0</v>
      </c>
      <c r="AP19">
        <v>1.1790797088936957</v>
      </c>
      <c r="AQ19">
        <v>4.5038899999999993</v>
      </c>
      <c r="AR19">
        <v>1.5241500000000003</v>
      </c>
      <c r="AS19">
        <v>1.6507999999999998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287.85238463029265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0.99866631101627112</v>
      </c>
      <c r="L20">
        <v>106.00440839358137</v>
      </c>
      <c r="M20">
        <v>28.232473993668027</v>
      </c>
      <c r="N20">
        <v>36.236513563501845</v>
      </c>
      <c r="O20">
        <v>0</v>
      </c>
      <c r="P20">
        <v>37.844709106239463</v>
      </c>
      <c r="Q20">
        <v>1</v>
      </c>
      <c r="R20">
        <v>0.9982668977469672</v>
      </c>
      <c r="S20">
        <v>0.9974025974025974</v>
      </c>
      <c r="T20">
        <v>0</v>
      </c>
      <c r="U20">
        <v>25.704366197183106</v>
      </c>
      <c r="V20">
        <v>0.9974025974025974</v>
      </c>
      <c r="W20">
        <v>5.0027561497326198</v>
      </c>
      <c r="X20">
        <v>14.999929113924052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2.7224999999999997</v>
      </c>
      <c r="AG20">
        <v>0</v>
      </c>
      <c r="AH20">
        <v>0</v>
      </c>
      <c r="AI20">
        <v>0</v>
      </c>
      <c r="AJ20">
        <v>0</v>
      </c>
      <c r="AK20">
        <v>16.662039999999998</v>
      </c>
      <c r="AL20">
        <v>0</v>
      </c>
      <c r="AM20">
        <v>0</v>
      </c>
      <c r="AN20">
        <v>0.59302999999999995</v>
      </c>
      <c r="AO20">
        <v>0</v>
      </c>
      <c r="AP20">
        <v>1.1790797088936957</v>
      </c>
      <c r="AQ20">
        <v>9.5490200000000005</v>
      </c>
      <c r="AR20">
        <v>1.5241500000000003</v>
      </c>
      <c r="AS20">
        <v>1.6507999999999998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292.89751463029262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0.99866631101627112</v>
      </c>
      <c r="L21">
        <v>106.00440839358137</v>
      </c>
      <c r="M21">
        <v>28.232473993668027</v>
      </c>
      <c r="N21">
        <v>36.236513563501845</v>
      </c>
      <c r="O21">
        <v>0</v>
      </c>
      <c r="P21">
        <v>37.844709106239463</v>
      </c>
      <c r="Q21">
        <v>1</v>
      </c>
      <c r="R21">
        <v>0.9982668977469672</v>
      </c>
      <c r="S21">
        <v>0.9974025974025974</v>
      </c>
      <c r="T21">
        <v>0</v>
      </c>
      <c r="U21">
        <v>25.704366197183106</v>
      </c>
      <c r="V21">
        <v>0.9974025974025974</v>
      </c>
      <c r="W21">
        <v>5.0027561497326198</v>
      </c>
      <c r="X21">
        <v>14.999929113924052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5.0553984000000005</v>
      </c>
      <c r="AF21">
        <v>2.7224999999999997</v>
      </c>
      <c r="AG21">
        <v>0</v>
      </c>
      <c r="AH21">
        <v>0</v>
      </c>
      <c r="AI21">
        <v>0</v>
      </c>
      <c r="AJ21">
        <v>0</v>
      </c>
      <c r="AK21">
        <v>16.662039999999998</v>
      </c>
      <c r="AL21">
        <v>0</v>
      </c>
      <c r="AM21">
        <v>0</v>
      </c>
      <c r="AN21">
        <v>0.59302999999999995</v>
      </c>
      <c r="AO21">
        <v>0</v>
      </c>
      <c r="AP21">
        <v>1.1790797088936957</v>
      </c>
      <c r="AQ21">
        <v>9.5490200000000005</v>
      </c>
      <c r="AR21">
        <v>1.3548000000000004</v>
      </c>
      <c r="AS21">
        <v>1.6507999999999998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297.78356303029261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0.99866631101627112</v>
      </c>
      <c r="L22">
        <v>106.00440839358137</v>
      </c>
      <c r="M22">
        <v>28.232473993668027</v>
      </c>
      <c r="N22">
        <v>36.236513563501845</v>
      </c>
      <c r="O22">
        <v>0</v>
      </c>
      <c r="P22">
        <v>37.844709106239463</v>
      </c>
      <c r="Q22">
        <v>1</v>
      </c>
      <c r="R22">
        <v>0.9982668977469672</v>
      </c>
      <c r="S22">
        <v>0.9974025974025974</v>
      </c>
      <c r="T22">
        <v>0</v>
      </c>
      <c r="U22">
        <v>25.704366197183106</v>
      </c>
      <c r="V22">
        <v>0.9974025974025974</v>
      </c>
      <c r="W22">
        <v>5.0027561497326198</v>
      </c>
      <c r="X22">
        <v>14.999929113924052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5.0553984000000005</v>
      </c>
      <c r="AF22">
        <v>2.7224999999999997</v>
      </c>
      <c r="AG22">
        <v>0</v>
      </c>
      <c r="AH22">
        <v>0</v>
      </c>
      <c r="AI22">
        <v>0</v>
      </c>
      <c r="AJ22">
        <v>0</v>
      </c>
      <c r="AK22">
        <v>16.662039999999998</v>
      </c>
      <c r="AL22">
        <v>0</v>
      </c>
      <c r="AM22">
        <v>0</v>
      </c>
      <c r="AN22">
        <v>0.59302999999999995</v>
      </c>
      <c r="AO22">
        <v>0</v>
      </c>
      <c r="AP22">
        <v>1.1790797088936957</v>
      </c>
      <c r="AQ22">
        <v>9.5490200000000005</v>
      </c>
      <c r="AR22">
        <v>1.3548000000000004</v>
      </c>
      <c r="AS22">
        <v>1.6507999999999998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297.78356303029261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0.99866631101627112</v>
      </c>
      <c r="L23">
        <v>106.00440839358137</v>
      </c>
      <c r="M23">
        <v>28.232473993668027</v>
      </c>
      <c r="N23">
        <v>36.236513563501845</v>
      </c>
      <c r="O23">
        <v>0</v>
      </c>
      <c r="P23">
        <v>37.844709106239463</v>
      </c>
      <c r="Q23">
        <v>1</v>
      </c>
      <c r="R23">
        <v>0.82173616193914389</v>
      </c>
      <c r="S23">
        <v>0.9974025974025974</v>
      </c>
      <c r="T23">
        <v>0</v>
      </c>
      <c r="U23">
        <v>25.704366197183106</v>
      </c>
      <c r="V23">
        <v>0.99865614849187934</v>
      </c>
      <c r="W23">
        <v>10.6808</v>
      </c>
      <c r="X23">
        <v>41.660573390188148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5.0553984000000005</v>
      </c>
      <c r="AF23">
        <v>2.7224999999999997</v>
      </c>
      <c r="AG23">
        <v>0</v>
      </c>
      <c r="AH23">
        <v>0</v>
      </c>
      <c r="AI23">
        <v>0</v>
      </c>
      <c r="AJ23">
        <v>0</v>
      </c>
      <c r="AK23">
        <v>16.662039999999998</v>
      </c>
      <c r="AL23">
        <v>0</v>
      </c>
      <c r="AM23">
        <v>0</v>
      </c>
      <c r="AN23">
        <v>0.59302999999999995</v>
      </c>
      <c r="AO23">
        <v>0</v>
      </c>
      <c r="AP23">
        <v>1.1790797088936957</v>
      </c>
      <c r="AQ23">
        <v>9.5490200000000005</v>
      </c>
      <c r="AR23">
        <v>1.3548000000000004</v>
      </c>
      <c r="AS23">
        <v>1.6507999999999998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329.94697397210558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0.98823275961464552</v>
      </c>
      <c r="L24">
        <v>106.00440839358137</v>
      </c>
      <c r="M24">
        <v>28.232473993668027</v>
      </c>
      <c r="N24">
        <v>36.236513563501845</v>
      </c>
      <c r="O24">
        <v>0</v>
      </c>
      <c r="P24">
        <v>37.844709106239463</v>
      </c>
      <c r="Q24">
        <v>1</v>
      </c>
      <c r="R24">
        <v>0.99885849535080296</v>
      </c>
      <c r="S24">
        <v>0.9974025974025974</v>
      </c>
      <c r="T24">
        <v>0</v>
      </c>
      <c r="U24">
        <v>25.704366197183106</v>
      </c>
      <c r="V24">
        <v>0.99865614849187934</v>
      </c>
      <c r="W24">
        <v>10.6808</v>
      </c>
      <c r="X24">
        <v>44.999837264957264</v>
      </c>
      <c r="Y24">
        <v>0</v>
      </c>
      <c r="Z24">
        <v>0</v>
      </c>
      <c r="AA24">
        <v>0</v>
      </c>
      <c r="AB24">
        <v>0</v>
      </c>
      <c r="AC24">
        <v>2.9693199999999997</v>
      </c>
      <c r="AD24">
        <v>0</v>
      </c>
      <c r="AE24">
        <v>5.0553984000000005</v>
      </c>
      <c r="AF24">
        <v>2.7224999999999997</v>
      </c>
      <c r="AG24">
        <v>0</v>
      </c>
      <c r="AH24">
        <v>0</v>
      </c>
      <c r="AI24">
        <v>0</v>
      </c>
      <c r="AJ24">
        <v>0</v>
      </c>
      <c r="AK24">
        <v>16.662039999999998</v>
      </c>
      <c r="AL24">
        <v>0</v>
      </c>
      <c r="AM24">
        <v>0</v>
      </c>
      <c r="AN24">
        <v>0.59302999999999995</v>
      </c>
      <c r="AO24">
        <v>0</v>
      </c>
      <c r="AP24">
        <v>1.1790797088936957</v>
      </c>
      <c r="AQ24">
        <v>9.5490200000000005</v>
      </c>
      <c r="AR24">
        <v>1.3548000000000004</v>
      </c>
      <c r="AS24">
        <v>1.6507999999999998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336.42224662888475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0.9986686223626311</v>
      </c>
      <c r="L25">
        <v>106.00440839358137</v>
      </c>
      <c r="M25">
        <v>28.232473993668027</v>
      </c>
      <c r="N25">
        <v>36.236513563501845</v>
      </c>
      <c r="O25">
        <v>0</v>
      </c>
      <c r="P25">
        <v>37.844709106239463</v>
      </c>
      <c r="Q25">
        <v>1</v>
      </c>
      <c r="R25">
        <v>0.99885849535080296</v>
      </c>
      <c r="S25">
        <v>0.9974025974025974</v>
      </c>
      <c r="T25">
        <v>0</v>
      </c>
      <c r="U25">
        <v>25.704366197183106</v>
      </c>
      <c r="V25">
        <v>0.99865614849187934</v>
      </c>
      <c r="W25">
        <v>10.6808</v>
      </c>
      <c r="X25">
        <v>44.999837264957264</v>
      </c>
      <c r="Y25">
        <v>0</v>
      </c>
      <c r="Z25">
        <v>0</v>
      </c>
      <c r="AA25">
        <v>0</v>
      </c>
      <c r="AB25">
        <v>4.0409199999999998</v>
      </c>
      <c r="AC25">
        <v>2.9693199999999997</v>
      </c>
      <c r="AD25">
        <v>0</v>
      </c>
      <c r="AE25">
        <v>5.0553984000000005</v>
      </c>
      <c r="AF25">
        <v>2.7224999999999997</v>
      </c>
      <c r="AG25">
        <v>0</v>
      </c>
      <c r="AH25">
        <v>5.8108000000000022</v>
      </c>
      <c r="AI25">
        <v>0</v>
      </c>
      <c r="AJ25">
        <v>0</v>
      </c>
      <c r="AK25">
        <v>16.662039999999998</v>
      </c>
      <c r="AL25">
        <v>0</v>
      </c>
      <c r="AM25">
        <v>0</v>
      </c>
      <c r="AN25">
        <v>0.59302999999999995</v>
      </c>
      <c r="AO25">
        <v>0</v>
      </c>
      <c r="AP25">
        <v>1.1790797088936957</v>
      </c>
      <c r="AQ25">
        <v>9.5490200000000005</v>
      </c>
      <c r="AR25">
        <v>1.3548000000000004</v>
      </c>
      <c r="AS25">
        <v>1.6507999999999998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346.28440249163276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0.99865977407620143</v>
      </c>
      <c r="L26">
        <v>106.00440839358137</v>
      </c>
      <c r="M26">
        <v>28.232473993668027</v>
      </c>
      <c r="N26">
        <v>36.236513563501845</v>
      </c>
      <c r="O26">
        <v>0</v>
      </c>
      <c r="P26">
        <v>37.844709106239463</v>
      </c>
      <c r="Q26">
        <v>1</v>
      </c>
      <c r="R26">
        <v>0.99885849535080296</v>
      </c>
      <c r="S26">
        <v>0.9974025974025974</v>
      </c>
      <c r="T26">
        <v>0</v>
      </c>
      <c r="U26">
        <v>25.704366197183106</v>
      </c>
      <c r="V26">
        <v>0.99865614849187934</v>
      </c>
      <c r="W26">
        <v>10.6808</v>
      </c>
      <c r="X26">
        <v>44.999837264957264</v>
      </c>
      <c r="Y26">
        <v>0</v>
      </c>
      <c r="Z26">
        <v>0</v>
      </c>
      <c r="AA26">
        <v>0</v>
      </c>
      <c r="AB26">
        <v>4.0409199999999998</v>
      </c>
      <c r="AC26">
        <v>2.9693199999999997</v>
      </c>
      <c r="AD26">
        <v>1.9657049999999998</v>
      </c>
      <c r="AE26">
        <v>10.110796799999999</v>
      </c>
      <c r="AF26">
        <v>2.7224999999999997</v>
      </c>
      <c r="AG26">
        <v>0</v>
      </c>
      <c r="AH26">
        <v>11.621600000000004</v>
      </c>
      <c r="AI26">
        <v>1.1718000000000002</v>
      </c>
      <c r="AJ26">
        <v>0</v>
      </c>
      <c r="AK26">
        <v>16.662039999999998</v>
      </c>
      <c r="AL26">
        <v>0</v>
      </c>
      <c r="AM26">
        <v>0</v>
      </c>
      <c r="AN26">
        <v>0.59302999999999995</v>
      </c>
      <c r="AO26">
        <v>0</v>
      </c>
      <c r="AP26">
        <v>1.1790797088936957</v>
      </c>
      <c r="AQ26">
        <v>14.323529999999996</v>
      </c>
      <c r="AR26">
        <v>1.3548000000000004</v>
      </c>
      <c r="AS26">
        <v>1.6507999999999998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365.0626070433463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0.99867109634551487</v>
      </c>
      <c r="L27">
        <v>106.00440839358137</v>
      </c>
      <c r="M27">
        <v>28.232473993668027</v>
      </c>
      <c r="N27">
        <v>36.236513563501845</v>
      </c>
      <c r="O27">
        <v>0</v>
      </c>
      <c r="P27">
        <v>37.844709106239463</v>
      </c>
      <c r="Q27">
        <v>1</v>
      </c>
      <c r="R27">
        <v>0.99885849535080296</v>
      </c>
      <c r="S27">
        <v>0.9974025974025974</v>
      </c>
      <c r="T27">
        <v>0</v>
      </c>
      <c r="U27">
        <v>25.704366197183106</v>
      </c>
      <c r="V27">
        <v>0.99865614849187934</v>
      </c>
      <c r="W27">
        <v>10.68107930962343</v>
      </c>
      <c r="X27">
        <v>41.196026962113585</v>
      </c>
      <c r="Y27">
        <v>0</v>
      </c>
      <c r="Z27">
        <v>0.67500000000000004</v>
      </c>
      <c r="AA27">
        <v>2.1568172249701116</v>
      </c>
      <c r="AB27">
        <v>8.0818399999999997</v>
      </c>
      <c r="AC27">
        <v>5.9386400000000004</v>
      </c>
      <c r="AD27">
        <v>5.1473100000000009</v>
      </c>
      <c r="AE27">
        <v>15.166195200000001</v>
      </c>
      <c r="AF27">
        <v>2.7224999999999997</v>
      </c>
      <c r="AG27">
        <v>0</v>
      </c>
      <c r="AH27">
        <v>18.885100000000001</v>
      </c>
      <c r="AI27">
        <v>5.0168663999999996</v>
      </c>
      <c r="AJ27">
        <v>0</v>
      </c>
      <c r="AK27">
        <v>16.662039999999998</v>
      </c>
      <c r="AL27">
        <v>0</v>
      </c>
      <c r="AM27">
        <v>1.2270000000000001</v>
      </c>
      <c r="AN27">
        <v>0.59302999999999995</v>
      </c>
      <c r="AO27">
        <v>0</v>
      </c>
      <c r="AP27">
        <v>1.1790797088936957</v>
      </c>
      <c r="AQ27">
        <v>14.323529999999996</v>
      </c>
      <c r="AR27">
        <v>1.3548000000000004</v>
      </c>
      <c r="AS27">
        <v>1.6507999999999998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391.67371439736553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0.90502552275956027</v>
      </c>
      <c r="L28">
        <v>106.00440839358137</v>
      </c>
      <c r="M28">
        <v>28.232473993668027</v>
      </c>
      <c r="N28">
        <v>36.236513563501845</v>
      </c>
      <c r="O28">
        <v>0</v>
      </c>
      <c r="P28">
        <v>37.844709106239463</v>
      </c>
      <c r="Q28">
        <v>1</v>
      </c>
      <c r="R28">
        <v>0.99885849535080296</v>
      </c>
      <c r="S28">
        <v>0.9974025974025974</v>
      </c>
      <c r="T28">
        <v>0</v>
      </c>
      <c r="U28">
        <v>25.704366197183106</v>
      </c>
      <c r="V28">
        <v>0.99865614849187934</v>
      </c>
      <c r="W28">
        <v>10.68107930962343</v>
      </c>
      <c r="X28">
        <v>41.196026962113585</v>
      </c>
      <c r="Y28">
        <v>0</v>
      </c>
      <c r="Z28">
        <v>4.0014000000000003</v>
      </c>
      <c r="AA28">
        <v>8.4818654914554941</v>
      </c>
      <c r="AB28">
        <v>8.0818399999999997</v>
      </c>
      <c r="AC28">
        <v>6.2512000000000008</v>
      </c>
      <c r="AD28">
        <v>8.4091643999999981</v>
      </c>
      <c r="AE28">
        <v>15.166195200000001</v>
      </c>
      <c r="AF28">
        <v>8.1674999999999986</v>
      </c>
      <c r="AG28">
        <v>0</v>
      </c>
      <c r="AH28">
        <v>26.148600000000002</v>
      </c>
      <c r="AI28">
        <v>5.0168663999999996</v>
      </c>
      <c r="AJ28">
        <v>0</v>
      </c>
      <c r="AK28">
        <v>16.662039999999998</v>
      </c>
      <c r="AL28">
        <v>0</v>
      </c>
      <c r="AM28">
        <v>3.2327359999999996</v>
      </c>
      <c r="AN28">
        <v>0.59302999999999995</v>
      </c>
      <c r="AO28">
        <v>0</v>
      </c>
      <c r="AP28">
        <v>1.1790797088936957</v>
      </c>
      <c r="AQ28">
        <v>14.323529999999996</v>
      </c>
      <c r="AR28">
        <v>1.3548000000000004</v>
      </c>
      <c r="AS28">
        <v>1.6507999999999998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419.5201674902649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0.99864449767507402</v>
      </c>
      <c r="L29">
        <v>150.00500899049575</v>
      </c>
      <c r="M29">
        <v>28.232473993668027</v>
      </c>
      <c r="N29">
        <v>36.236513563501845</v>
      </c>
      <c r="O29">
        <v>0</v>
      </c>
      <c r="P29">
        <v>37.844709106239463</v>
      </c>
      <c r="Q29">
        <v>1</v>
      </c>
      <c r="R29">
        <v>0.99885849535080296</v>
      </c>
      <c r="S29">
        <v>0.9974025974025974</v>
      </c>
      <c r="T29">
        <v>0</v>
      </c>
      <c r="U29">
        <v>25.704366197183106</v>
      </c>
      <c r="V29">
        <v>0.99743999999999999</v>
      </c>
      <c r="W29">
        <v>10.68107930962343</v>
      </c>
      <c r="X29">
        <v>41.196026962113585</v>
      </c>
      <c r="Y29">
        <v>0</v>
      </c>
      <c r="Z29">
        <v>4.0014000000000003</v>
      </c>
      <c r="AA29">
        <v>8.4818654914554941</v>
      </c>
      <c r="AB29">
        <v>8.0818399999999997</v>
      </c>
      <c r="AC29">
        <v>6.2512000000000008</v>
      </c>
      <c r="AD29">
        <v>8.4091643999999981</v>
      </c>
      <c r="AE29">
        <v>15.166195200000001</v>
      </c>
      <c r="AF29">
        <v>8.1674999999999986</v>
      </c>
      <c r="AG29">
        <v>0</v>
      </c>
      <c r="AH29">
        <v>34.864800000000002</v>
      </c>
      <c r="AI29">
        <v>5.0168663999999996</v>
      </c>
      <c r="AJ29">
        <v>0</v>
      </c>
      <c r="AK29">
        <v>16.662039999999998</v>
      </c>
      <c r="AL29">
        <v>0</v>
      </c>
      <c r="AM29">
        <v>3.2327359999999996</v>
      </c>
      <c r="AN29">
        <v>0.59302999999999995</v>
      </c>
      <c r="AO29">
        <v>0</v>
      </c>
      <c r="AP29">
        <v>1.1790797088936957</v>
      </c>
      <c r="AQ29">
        <v>14.323529999999996</v>
      </c>
      <c r="AR29">
        <v>1.3548000000000004</v>
      </c>
      <c r="AS29">
        <v>1.6507999999999998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472.32937091360293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0.99864449767507402</v>
      </c>
      <c r="L30">
        <v>194.00535299464698</v>
      </c>
      <c r="M30">
        <v>28.232473993668027</v>
      </c>
      <c r="N30">
        <v>36.236513563501845</v>
      </c>
      <c r="O30">
        <v>0</v>
      </c>
      <c r="P30">
        <v>37.844709106239463</v>
      </c>
      <c r="Q30">
        <v>1</v>
      </c>
      <c r="R30">
        <v>10.950846632377738</v>
      </c>
      <c r="S30">
        <v>0.9974025974025974</v>
      </c>
      <c r="T30">
        <v>0</v>
      </c>
      <c r="U30">
        <v>25.704366197183106</v>
      </c>
      <c r="V30">
        <v>5.5719734097421192</v>
      </c>
      <c r="W30">
        <v>10.68107930962343</v>
      </c>
      <c r="X30">
        <v>41.196026962113585</v>
      </c>
      <c r="Y30">
        <v>0</v>
      </c>
      <c r="Z30">
        <v>4.0014000000000003</v>
      </c>
      <c r="AA30">
        <v>8.4818654914554941</v>
      </c>
      <c r="AB30">
        <v>8.0818399999999997</v>
      </c>
      <c r="AC30">
        <v>6.2512000000000008</v>
      </c>
      <c r="AD30">
        <v>8.4091643999999981</v>
      </c>
      <c r="AE30">
        <v>15.166195200000001</v>
      </c>
      <c r="AF30">
        <v>8.1674999999999986</v>
      </c>
      <c r="AG30">
        <v>0</v>
      </c>
      <c r="AH30">
        <v>42.128300000000003</v>
      </c>
      <c r="AI30">
        <v>5.0168663999999996</v>
      </c>
      <c r="AJ30">
        <v>0</v>
      </c>
      <c r="AK30">
        <v>16.662039999999998</v>
      </c>
      <c r="AL30">
        <v>0</v>
      </c>
      <c r="AM30">
        <v>3.2327359999999996</v>
      </c>
      <c r="AN30">
        <v>0.59302999999999995</v>
      </c>
      <c r="AO30">
        <v>0</v>
      </c>
      <c r="AP30">
        <v>1.1790797088936957</v>
      </c>
      <c r="AQ30">
        <v>14.323529999999996</v>
      </c>
      <c r="AR30">
        <v>1.3548000000000004</v>
      </c>
      <c r="AS30">
        <v>1.6507999999999998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538.11973646452327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0.99865480936318096</v>
      </c>
      <c r="L31">
        <v>193.99966442953021</v>
      </c>
      <c r="M31">
        <v>28.232473993668027</v>
      </c>
      <c r="N31">
        <v>36.236513563501845</v>
      </c>
      <c r="O31">
        <v>0</v>
      </c>
      <c r="P31">
        <v>37.844709106239463</v>
      </c>
      <c r="Q31">
        <v>0.99731570247933887</v>
      </c>
      <c r="R31">
        <v>13.01030792443572</v>
      </c>
      <c r="S31">
        <v>0.97748498055555544</v>
      </c>
      <c r="T31">
        <v>0</v>
      </c>
      <c r="U31">
        <v>25.704366197183106</v>
      </c>
      <c r="V31">
        <v>5.5719734097421192</v>
      </c>
      <c r="W31">
        <v>10.68107930962343</v>
      </c>
      <c r="X31">
        <v>41.196026962113585</v>
      </c>
      <c r="Y31">
        <v>0</v>
      </c>
      <c r="Z31">
        <v>4.0014000000000003</v>
      </c>
      <c r="AA31">
        <v>8.4818654914554941</v>
      </c>
      <c r="AB31">
        <v>8.0818399999999997</v>
      </c>
      <c r="AC31">
        <v>6.2512000000000008</v>
      </c>
      <c r="AD31">
        <v>8.4091643999999981</v>
      </c>
      <c r="AE31">
        <v>15.166195200000001</v>
      </c>
      <c r="AF31">
        <v>8.1674999999999986</v>
      </c>
      <c r="AG31">
        <v>0</v>
      </c>
      <c r="AH31">
        <v>43.058028000000007</v>
      </c>
      <c r="AI31">
        <v>5.0168663999999996</v>
      </c>
      <c r="AJ31">
        <v>0</v>
      </c>
      <c r="AK31">
        <v>16.662039999999998</v>
      </c>
      <c r="AL31">
        <v>0</v>
      </c>
      <c r="AM31">
        <v>3.2327359999999996</v>
      </c>
      <c r="AN31">
        <v>0.59302999999999995</v>
      </c>
      <c r="AO31">
        <v>0</v>
      </c>
      <c r="AP31">
        <v>1.1790797088936957</v>
      </c>
      <c r="AQ31">
        <v>14.323529999999996</v>
      </c>
      <c r="AR31">
        <v>1.6935</v>
      </c>
      <c r="AS31">
        <v>1.6507999999999998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541.41934558878495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0.99865480936318096</v>
      </c>
      <c r="L32">
        <v>193.99966442953021</v>
      </c>
      <c r="M32">
        <v>28.232473993668027</v>
      </c>
      <c r="N32">
        <v>36.236513563501845</v>
      </c>
      <c r="O32">
        <v>0</v>
      </c>
      <c r="P32">
        <v>37.844709106239463</v>
      </c>
      <c r="Q32">
        <v>0.99731570247933887</v>
      </c>
      <c r="R32">
        <v>13.01030792443572</v>
      </c>
      <c r="S32">
        <v>8.1018189739985953</v>
      </c>
      <c r="T32">
        <v>0</v>
      </c>
      <c r="U32">
        <v>25.704366197183106</v>
      </c>
      <c r="V32">
        <v>5.5719734097421192</v>
      </c>
      <c r="W32">
        <v>10.68107930962343</v>
      </c>
      <c r="X32">
        <v>41.196026962113585</v>
      </c>
      <c r="Y32">
        <v>0</v>
      </c>
      <c r="Z32">
        <v>4.0014000000000003</v>
      </c>
      <c r="AA32">
        <v>8.4818654914554941</v>
      </c>
      <c r="AB32">
        <v>8.0818399999999997</v>
      </c>
      <c r="AC32">
        <v>6.2512000000000008</v>
      </c>
      <c r="AD32">
        <v>8.4091643999999981</v>
      </c>
      <c r="AE32">
        <v>15.166195200000001</v>
      </c>
      <c r="AF32">
        <v>8.1674999999999986</v>
      </c>
      <c r="AG32">
        <v>0</v>
      </c>
      <c r="AH32">
        <v>43.058028000000007</v>
      </c>
      <c r="AI32">
        <v>5.0168663999999996</v>
      </c>
      <c r="AJ32">
        <v>0</v>
      </c>
      <c r="AK32">
        <v>16.662039999999998</v>
      </c>
      <c r="AL32">
        <v>0</v>
      </c>
      <c r="AM32">
        <v>3.2327359999999996</v>
      </c>
      <c r="AN32">
        <v>0.59302999999999995</v>
      </c>
      <c r="AO32">
        <v>0</v>
      </c>
      <c r="AP32">
        <v>1.1790797088936957</v>
      </c>
      <c r="AQ32">
        <v>14.323529999999996</v>
      </c>
      <c r="AR32">
        <v>12.193200000000003</v>
      </c>
      <c r="AS32">
        <v>1.6507999999999998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559.043379582228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9.1024961749659745</v>
      </c>
      <c r="L33">
        <v>193.99966442953021</v>
      </c>
      <c r="M33">
        <v>28.232473993668027</v>
      </c>
      <c r="N33">
        <v>36.236513563501845</v>
      </c>
      <c r="O33">
        <v>0</v>
      </c>
      <c r="P33">
        <v>37.844709106239463</v>
      </c>
      <c r="Q33">
        <v>3.3504976190476188</v>
      </c>
      <c r="R33">
        <v>13.01030792443572</v>
      </c>
      <c r="S33">
        <v>8.1018189739985953</v>
      </c>
      <c r="T33">
        <v>0</v>
      </c>
      <c r="U33">
        <v>25.704366197183106</v>
      </c>
      <c r="V33">
        <v>5.5719734097421192</v>
      </c>
      <c r="W33">
        <v>10.68107930962343</v>
      </c>
      <c r="X33">
        <v>41.196026962113585</v>
      </c>
      <c r="Y33">
        <v>0</v>
      </c>
      <c r="Z33">
        <v>4.0014000000000003</v>
      </c>
      <c r="AA33">
        <v>8.4818654914554941</v>
      </c>
      <c r="AB33">
        <v>8.0818399999999997</v>
      </c>
      <c r="AC33">
        <v>6.2512000000000008</v>
      </c>
      <c r="AD33">
        <v>8.4091643999999981</v>
      </c>
      <c r="AE33">
        <v>15.166195200000001</v>
      </c>
      <c r="AF33">
        <v>8.1674999999999986</v>
      </c>
      <c r="AG33">
        <v>0</v>
      </c>
      <c r="AH33">
        <v>36.317500000000003</v>
      </c>
      <c r="AI33">
        <v>1.1718000000000002</v>
      </c>
      <c r="AJ33">
        <v>0</v>
      </c>
      <c r="AK33">
        <v>16.662039999999998</v>
      </c>
      <c r="AL33">
        <v>0</v>
      </c>
      <c r="AM33">
        <v>3.2327359999999996</v>
      </c>
      <c r="AN33">
        <v>0.59302999999999995</v>
      </c>
      <c r="AO33">
        <v>0</v>
      </c>
      <c r="AP33">
        <v>0.78605313926246401</v>
      </c>
      <c r="AQ33">
        <v>14.323529999999996</v>
      </c>
      <c r="AR33">
        <v>12.193200000000003</v>
      </c>
      <c r="AS33">
        <v>1.6507999999999998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558.52178189476786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9.3521136088758219</v>
      </c>
      <c r="L34">
        <v>193.99966442953021</v>
      </c>
      <c r="M34">
        <v>28.232473993668027</v>
      </c>
      <c r="N34">
        <v>36.236513563501845</v>
      </c>
      <c r="O34">
        <v>0</v>
      </c>
      <c r="P34">
        <v>37.844709106239463</v>
      </c>
      <c r="Q34">
        <v>3.3504976190476188</v>
      </c>
      <c r="R34">
        <v>13.01030792443572</v>
      </c>
      <c r="S34">
        <v>8.1018189739985953</v>
      </c>
      <c r="T34">
        <v>0</v>
      </c>
      <c r="U34">
        <v>25.704366197183106</v>
      </c>
      <c r="V34">
        <v>5.5719734097421192</v>
      </c>
      <c r="W34">
        <v>10.68107930962343</v>
      </c>
      <c r="X34">
        <v>41.196026962113585</v>
      </c>
      <c r="Y34">
        <v>0</v>
      </c>
      <c r="Z34">
        <v>2.0007000000000001</v>
      </c>
      <c r="AA34">
        <v>4.309757025715558</v>
      </c>
      <c r="AB34">
        <v>8.0818399999999997</v>
      </c>
      <c r="AC34">
        <v>5.9386400000000004</v>
      </c>
      <c r="AD34">
        <v>5.6061096000000008</v>
      </c>
      <c r="AE34">
        <v>15.166195200000001</v>
      </c>
      <c r="AF34">
        <v>5.4449999999999994</v>
      </c>
      <c r="AG34">
        <v>0</v>
      </c>
      <c r="AH34">
        <v>26.816842000000005</v>
      </c>
      <c r="AI34">
        <v>0</v>
      </c>
      <c r="AJ34">
        <v>0</v>
      </c>
      <c r="AK34">
        <v>16.662039999999998</v>
      </c>
      <c r="AL34">
        <v>0</v>
      </c>
      <c r="AM34">
        <v>1.5133000000000001</v>
      </c>
      <c r="AN34">
        <v>0.59302999999999995</v>
      </c>
      <c r="AO34">
        <v>0</v>
      </c>
      <c r="AP34">
        <v>0.78605313926246401</v>
      </c>
      <c r="AQ34">
        <v>14.323529999999996</v>
      </c>
      <c r="AR34">
        <v>2.3709000000000002</v>
      </c>
      <c r="AS34">
        <v>1.6507999999999998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524.54628206293762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9.3521136088758219</v>
      </c>
      <c r="L35">
        <v>193.99966442953021</v>
      </c>
      <c r="M35">
        <v>28.232473993668027</v>
      </c>
      <c r="N35">
        <v>36.236513563501845</v>
      </c>
      <c r="O35">
        <v>0</v>
      </c>
      <c r="P35">
        <v>37.844709106239463</v>
      </c>
      <c r="Q35">
        <v>3.3504976190476188</v>
      </c>
      <c r="R35">
        <v>13.01030792443572</v>
      </c>
      <c r="S35">
        <v>8.1018189739985953</v>
      </c>
      <c r="T35">
        <v>0</v>
      </c>
      <c r="U35">
        <v>25.704366197183106</v>
      </c>
      <c r="V35">
        <v>5.5719734097421192</v>
      </c>
      <c r="W35">
        <v>10.68107930962343</v>
      </c>
      <c r="X35">
        <v>41.196026962113585</v>
      </c>
      <c r="Y35">
        <v>0</v>
      </c>
      <c r="Z35">
        <v>0</v>
      </c>
      <c r="AA35">
        <v>2.6657291544574409</v>
      </c>
      <c r="AB35">
        <v>8.0818399999999997</v>
      </c>
      <c r="AC35">
        <v>5.9386400000000004</v>
      </c>
      <c r="AD35">
        <v>2.4318</v>
      </c>
      <c r="AE35">
        <v>15.166195200000001</v>
      </c>
      <c r="AF35">
        <v>5.4449999999999994</v>
      </c>
      <c r="AG35">
        <v>0</v>
      </c>
      <c r="AH35">
        <v>23.243200000000009</v>
      </c>
      <c r="AI35">
        <v>0</v>
      </c>
      <c r="AJ35">
        <v>0</v>
      </c>
      <c r="AK35">
        <v>16.662039999999998</v>
      </c>
      <c r="AL35">
        <v>0</v>
      </c>
      <c r="AM35">
        <v>0</v>
      </c>
      <c r="AN35">
        <v>0.59302999999999995</v>
      </c>
      <c r="AO35">
        <v>0</v>
      </c>
      <c r="AP35">
        <v>0.78605313926246401</v>
      </c>
      <c r="AQ35">
        <v>14.323529999999996</v>
      </c>
      <c r="AR35">
        <v>2.0322000000000005</v>
      </c>
      <c r="AS35">
        <v>1.6507999999999998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512.30160259167951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9.3620656652099115</v>
      </c>
      <c r="L36">
        <v>193.99966442953021</v>
      </c>
      <c r="M36">
        <v>28.232473993668027</v>
      </c>
      <c r="N36">
        <v>36.236513563501845</v>
      </c>
      <c r="O36">
        <v>0</v>
      </c>
      <c r="P36">
        <v>37.844709106239463</v>
      </c>
      <c r="Q36">
        <v>3.3504976190476188</v>
      </c>
      <c r="R36">
        <v>13.01030792443572</v>
      </c>
      <c r="S36">
        <v>8.1018189739985953</v>
      </c>
      <c r="T36">
        <v>0</v>
      </c>
      <c r="U36">
        <v>25.704366197183106</v>
      </c>
      <c r="V36">
        <v>5.5719734097421192</v>
      </c>
      <c r="W36">
        <v>10.68107930962343</v>
      </c>
      <c r="X36">
        <v>41.196026962113585</v>
      </c>
      <c r="Y36">
        <v>0</v>
      </c>
      <c r="Z36">
        <v>0</v>
      </c>
      <c r="AA36">
        <v>0</v>
      </c>
      <c r="AB36">
        <v>8.0818399999999997</v>
      </c>
      <c r="AC36">
        <v>2.9693199999999997</v>
      </c>
      <c r="AD36">
        <v>0</v>
      </c>
      <c r="AE36">
        <v>15.166195200000001</v>
      </c>
      <c r="AF36">
        <v>5.4449999999999994</v>
      </c>
      <c r="AG36">
        <v>0</v>
      </c>
      <c r="AH36">
        <v>11.621600000000004</v>
      </c>
      <c r="AI36">
        <v>0</v>
      </c>
      <c r="AJ36">
        <v>0</v>
      </c>
      <c r="AK36">
        <v>16.662039999999998</v>
      </c>
      <c r="AL36">
        <v>0</v>
      </c>
      <c r="AM36">
        <v>0</v>
      </c>
      <c r="AN36">
        <v>0.59302999999999995</v>
      </c>
      <c r="AO36">
        <v>0</v>
      </c>
      <c r="AP36">
        <v>0.78605313926246401</v>
      </c>
      <c r="AQ36">
        <v>14.323529999999996</v>
      </c>
      <c r="AR36">
        <v>2.0322000000000005</v>
      </c>
      <c r="AS36">
        <v>1.6507999999999998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492.62310549355612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9.3621816963595457</v>
      </c>
      <c r="L37">
        <v>193.99966442953021</v>
      </c>
      <c r="M37">
        <v>28.232473993668027</v>
      </c>
      <c r="N37">
        <v>36.236513563501845</v>
      </c>
      <c r="O37">
        <v>0</v>
      </c>
      <c r="P37">
        <v>37.844709106239463</v>
      </c>
      <c r="Q37">
        <v>3.3504976190476188</v>
      </c>
      <c r="R37">
        <v>13.01030792443572</v>
      </c>
      <c r="S37">
        <v>8.1018189739985953</v>
      </c>
      <c r="T37">
        <v>0</v>
      </c>
      <c r="U37">
        <v>25.704366197183106</v>
      </c>
      <c r="V37">
        <v>5.5719734097421192</v>
      </c>
      <c r="W37">
        <v>10.68107930962343</v>
      </c>
      <c r="X37">
        <v>41.196026962113585</v>
      </c>
      <c r="Y37">
        <v>0</v>
      </c>
      <c r="Z37">
        <v>0</v>
      </c>
      <c r="AA37">
        <v>0</v>
      </c>
      <c r="AB37">
        <v>8.0818399999999997</v>
      </c>
      <c r="AC37">
        <v>2.9693199999999997</v>
      </c>
      <c r="AD37">
        <v>0</v>
      </c>
      <c r="AE37">
        <v>15.166195200000001</v>
      </c>
      <c r="AF37">
        <v>5.4449999999999994</v>
      </c>
      <c r="AG37">
        <v>0</v>
      </c>
      <c r="AH37">
        <v>7.1763380000000012</v>
      </c>
      <c r="AI37">
        <v>0</v>
      </c>
      <c r="AJ37">
        <v>0</v>
      </c>
      <c r="AK37">
        <v>16.662039999999998</v>
      </c>
      <c r="AL37">
        <v>0</v>
      </c>
      <c r="AM37">
        <v>0</v>
      </c>
      <c r="AN37">
        <v>0.59302999999999995</v>
      </c>
      <c r="AO37">
        <v>0</v>
      </c>
      <c r="AP37">
        <v>0.78605313926246401</v>
      </c>
      <c r="AQ37">
        <v>14.323529999999996</v>
      </c>
      <c r="AR37">
        <v>2.0322000000000005</v>
      </c>
      <c r="AS37">
        <v>1.6507999999999998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488.17795952470578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9.3621816963595457</v>
      </c>
      <c r="L38">
        <v>193.99966442953021</v>
      </c>
      <c r="M38">
        <v>28.232473993668027</v>
      </c>
      <c r="N38">
        <v>36.236513563501845</v>
      </c>
      <c r="O38">
        <v>0</v>
      </c>
      <c r="P38">
        <v>37.844709106239463</v>
      </c>
      <c r="Q38">
        <v>3.3504976190476188</v>
      </c>
      <c r="R38">
        <v>13.01030792443572</v>
      </c>
      <c r="S38">
        <v>8.1018189739985953</v>
      </c>
      <c r="T38">
        <v>0</v>
      </c>
      <c r="U38">
        <v>25.704366197183106</v>
      </c>
      <c r="V38">
        <v>5.5719734097421192</v>
      </c>
      <c r="W38">
        <v>10.68107930962343</v>
      </c>
      <c r="X38">
        <v>41.196026962113585</v>
      </c>
      <c r="Y38">
        <v>0</v>
      </c>
      <c r="Z38">
        <v>0</v>
      </c>
      <c r="AA38">
        <v>0</v>
      </c>
      <c r="AB38">
        <v>4.0409199999999998</v>
      </c>
      <c r="AC38">
        <v>2.9693199999999997</v>
      </c>
      <c r="AD38">
        <v>0</v>
      </c>
      <c r="AE38">
        <v>10.110796799999999</v>
      </c>
      <c r="AF38">
        <v>5.4449999999999994</v>
      </c>
      <c r="AG38">
        <v>0</v>
      </c>
      <c r="AH38">
        <v>5.8979620000000006</v>
      </c>
      <c r="AI38">
        <v>0</v>
      </c>
      <c r="AJ38">
        <v>0</v>
      </c>
      <c r="AK38">
        <v>16.662039999999998</v>
      </c>
      <c r="AL38">
        <v>0</v>
      </c>
      <c r="AM38">
        <v>0</v>
      </c>
      <c r="AN38">
        <v>0.59302999999999995</v>
      </c>
      <c r="AO38">
        <v>0</v>
      </c>
      <c r="AP38">
        <v>0.78605313926246401</v>
      </c>
      <c r="AQ38">
        <v>14.323529999999996</v>
      </c>
      <c r="AR38">
        <v>2.3709000000000002</v>
      </c>
      <c r="AS38">
        <v>1.6507999999999998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478.14196512470585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9.3832183304514878</v>
      </c>
      <c r="L39">
        <v>193.99966442953021</v>
      </c>
      <c r="M39">
        <v>28.232473993668027</v>
      </c>
      <c r="N39">
        <v>36.236513563501845</v>
      </c>
      <c r="O39">
        <v>0</v>
      </c>
      <c r="P39">
        <v>37.844709106239463</v>
      </c>
      <c r="Q39">
        <v>3.3504976190476188</v>
      </c>
      <c r="R39">
        <v>13.01030792443572</v>
      </c>
      <c r="S39">
        <v>8.1018189739985953</v>
      </c>
      <c r="T39">
        <v>0</v>
      </c>
      <c r="U39">
        <v>25.704366197183106</v>
      </c>
      <c r="V39">
        <v>5.5719734097421192</v>
      </c>
      <c r="W39">
        <v>10.68107930962343</v>
      </c>
      <c r="X39">
        <v>41.196026962113585</v>
      </c>
      <c r="Y39">
        <v>0</v>
      </c>
      <c r="Z39">
        <v>0</v>
      </c>
      <c r="AA39">
        <v>0</v>
      </c>
      <c r="AB39">
        <v>4.0409199999999998</v>
      </c>
      <c r="AC39">
        <v>2.9693199999999997</v>
      </c>
      <c r="AD39">
        <v>0</v>
      </c>
      <c r="AE39">
        <v>10.110796799999999</v>
      </c>
      <c r="AF39">
        <v>5.4449999999999994</v>
      </c>
      <c r="AG39">
        <v>0</v>
      </c>
      <c r="AH39">
        <v>0</v>
      </c>
      <c r="AI39">
        <v>0</v>
      </c>
      <c r="AJ39">
        <v>0</v>
      </c>
      <c r="AK39">
        <v>16.662039999999998</v>
      </c>
      <c r="AL39">
        <v>0</v>
      </c>
      <c r="AM39">
        <v>0</v>
      </c>
      <c r="AN39">
        <v>0.59302999999999995</v>
      </c>
      <c r="AO39">
        <v>0</v>
      </c>
      <c r="AP39">
        <v>0.78605313926246401</v>
      </c>
      <c r="AQ39">
        <v>14.323529999999996</v>
      </c>
      <c r="AR39">
        <v>12.193200000000003</v>
      </c>
      <c r="AS39">
        <v>7.5936800000000018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488.03021975879767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0.99865771812080528</v>
      </c>
      <c r="L40">
        <v>193.99966442953021</v>
      </c>
      <c r="M40">
        <v>28.232473993668027</v>
      </c>
      <c r="N40">
        <v>36.236513563501845</v>
      </c>
      <c r="O40">
        <v>0</v>
      </c>
      <c r="P40">
        <v>37.844709106239463</v>
      </c>
      <c r="Q40">
        <v>3.3504976190476188</v>
      </c>
      <c r="R40">
        <v>13.01030792443572</v>
      </c>
      <c r="S40">
        <v>8.1018189739985953</v>
      </c>
      <c r="T40">
        <v>0</v>
      </c>
      <c r="U40">
        <v>25.704366197183106</v>
      </c>
      <c r="V40">
        <v>5.5719734097421192</v>
      </c>
      <c r="W40">
        <v>10.68107930962343</v>
      </c>
      <c r="X40">
        <v>41.196026962113585</v>
      </c>
      <c r="Y40">
        <v>0</v>
      </c>
      <c r="Z40">
        <v>0</v>
      </c>
      <c r="AA40">
        <v>0</v>
      </c>
      <c r="AB40">
        <v>4.0409199999999998</v>
      </c>
      <c r="AC40">
        <v>2.9693199999999997</v>
      </c>
      <c r="AD40">
        <v>0</v>
      </c>
      <c r="AE40">
        <v>10.110796799999999</v>
      </c>
      <c r="AF40">
        <v>5.4449999999999994</v>
      </c>
      <c r="AG40">
        <v>0</v>
      </c>
      <c r="AH40">
        <v>0</v>
      </c>
      <c r="AI40">
        <v>0</v>
      </c>
      <c r="AJ40">
        <v>0</v>
      </c>
      <c r="AK40">
        <v>16.662039999999998</v>
      </c>
      <c r="AL40">
        <v>0</v>
      </c>
      <c r="AM40">
        <v>0</v>
      </c>
      <c r="AN40">
        <v>0.59302999999999995</v>
      </c>
      <c r="AO40">
        <v>0</v>
      </c>
      <c r="AP40">
        <v>0.78605313926246401</v>
      </c>
      <c r="AQ40">
        <v>14.323529999999996</v>
      </c>
      <c r="AR40">
        <v>12.193200000000003</v>
      </c>
      <c r="AS40">
        <v>7.5936800000000018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479.64565914646698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0.99864927524544878</v>
      </c>
      <c r="L41">
        <v>193.99966442953021</v>
      </c>
      <c r="M41">
        <v>28.232473993668027</v>
      </c>
      <c r="N41">
        <v>36.236513563501845</v>
      </c>
      <c r="O41">
        <v>0</v>
      </c>
      <c r="P41">
        <v>37.844709106239463</v>
      </c>
      <c r="Q41">
        <v>3.3504976190476188</v>
      </c>
      <c r="R41">
        <v>13.01030792443572</v>
      </c>
      <c r="S41">
        <v>8.1018189739985953</v>
      </c>
      <c r="T41">
        <v>0</v>
      </c>
      <c r="U41">
        <v>25.704366197183106</v>
      </c>
      <c r="V41">
        <v>5.5719734097421192</v>
      </c>
      <c r="W41">
        <v>10.68107930962343</v>
      </c>
      <c r="X41">
        <v>41.196026962113585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5.0553984000000005</v>
      </c>
      <c r="AF41">
        <v>5.4449999999999994</v>
      </c>
      <c r="AG41">
        <v>0</v>
      </c>
      <c r="AH41">
        <v>0</v>
      </c>
      <c r="AI41">
        <v>0</v>
      </c>
      <c r="AJ41">
        <v>0</v>
      </c>
      <c r="AK41">
        <v>16.662039999999998</v>
      </c>
      <c r="AL41">
        <v>0</v>
      </c>
      <c r="AM41">
        <v>0</v>
      </c>
      <c r="AN41">
        <v>0.59302999999999995</v>
      </c>
      <c r="AO41">
        <v>0</v>
      </c>
      <c r="AP41">
        <v>0.78605313926246401</v>
      </c>
      <c r="AQ41">
        <v>14.323529999999996</v>
      </c>
      <c r="AR41">
        <v>2.3709000000000002</v>
      </c>
      <c r="AS41">
        <v>7.5936800000000018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457.75771230359169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0.99864228096797381</v>
      </c>
      <c r="L42">
        <v>193.99966442953021</v>
      </c>
      <c r="M42">
        <v>28.232473993668027</v>
      </c>
      <c r="N42">
        <v>36.236513563501845</v>
      </c>
      <c r="O42">
        <v>0</v>
      </c>
      <c r="P42">
        <v>37.844709106239463</v>
      </c>
      <c r="Q42">
        <v>3.3504976190476188</v>
      </c>
      <c r="R42">
        <v>13.01030792443572</v>
      </c>
      <c r="S42">
        <v>8.1018189739985953</v>
      </c>
      <c r="T42">
        <v>0</v>
      </c>
      <c r="U42">
        <v>25.704366197183106</v>
      </c>
      <c r="V42">
        <v>5.5719734097421192</v>
      </c>
      <c r="W42">
        <v>10.68107930962343</v>
      </c>
      <c r="X42">
        <v>41.196026962113585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5.0553984000000005</v>
      </c>
      <c r="AF42">
        <v>5.4449999999999994</v>
      </c>
      <c r="AG42">
        <v>0</v>
      </c>
      <c r="AH42">
        <v>0</v>
      </c>
      <c r="AI42">
        <v>0</v>
      </c>
      <c r="AJ42">
        <v>0</v>
      </c>
      <c r="AK42">
        <v>16.662039999999998</v>
      </c>
      <c r="AL42">
        <v>0</v>
      </c>
      <c r="AM42">
        <v>0</v>
      </c>
      <c r="AN42">
        <v>0.59302999999999995</v>
      </c>
      <c r="AO42">
        <v>0</v>
      </c>
      <c r="AP42">
        <v>0.78605313926246401</v>
      </c>
      <c r="AQ42">
        <v>9.5490200000000005</v>
      </c>
      <c r="AR42">
        <v>2.0322000000000005</v>
      </c>
      <c r="AS42">
        <v>7.5936800000000018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452.64449530931421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0.99866581588259185</v>
      </c>
      <c r="L43">
        <v>194.00535299464698</v>
      </c>
      <c r="M43">
        <v>28.232473993668027</v>
      </c>
      <c r="N43">
        <v>36.236513563501845</v>
      </c>
      <c r="O43">
        <v>0</v>
      </c>
      <c r="P43">
        <v>37.844709106239463</v>
      </c>
      <c r="Q43">
        <v>1.0394038071065992</v>
      </c>
      <c r="R43">
        <v>13.008339863713799</v>
      </c>
      <c r="S43">
        <v>2.2671808495788208</v>
      </c>
      <c r="T43">
        <v>0</v>
      </c>
      <c r="U43">
        <v>25.704366197183106</v>
      </c>
      <c r="V43">
        <v>5.5719734097421192</v>
      </c>
      <c r="W43">
        <v>10.68107930962343</v>
      </c>
      <c r="X43">
        <v>41.196026962113585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5.0553984000000005</v>
      </c>
      <c r="AF43">
        <v>5.4449999999999994</v>
      </c>
      <c r="AG43">
        <v>0</v>
      </c>
      <c r="AH43">
        <v>0</v>
      </c>
      <c r="AI43">
        <v>0</v>
      </c>
      <c r="AJ43">
        <v>0</v>
      </c>
      <c r="AK43">
        <v>16.662039999999998</v>
      </c>
      <c r="AL43">
        <v>0</v>
      </c>
      <c r="AM43">
        <v>0</v>
      </c>
      <c r="AN43">
        <v>0.59302999999999995</v>
      </c>
      <c r="AO43">
        <v>0</v>
      </c>
      <c r="AP43">
        <v>0.78605313926246401</v>
      </c>
      <c r="AQ43">
        <v>4.7745099999999985</v>
      </c>
      <c r="AR43">
        <v>2.0322000000000005</v>
      </c>
      <c r="AS43">
        <v>7.5936800000000018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439.72799741226288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0.99865400146136984</v>
      </c>
      <c r="L44">
        <v>194.00535299464698</v>
      </c>
      <c r="M44">
        <v>28.232473993668027</v>
      </c>
      <c r="N44">
        <v>36.236513563501845</v>
      </c>
      <c r="O44">
        <v>0</v>
      </c>
      <c r="P44">
        <v>37.844709106239463</v>
      </c>
      <c r="Q44">
        <v>1</v>
      </c>
      <c r="R44">
        <v>13.008339863713799</v>
      </c>
      <c r="S44">
        <v>0.9974025974025974</v>
      </c>
      <c r="T44">
        <v>0</v>
      </c>
      <c r="U44">
        <v>25.704366197183106</v>
      </c>
      <c r="V44">
        <v>5.5719734097421192</v>
      </c>
      <c r="W44">
        <v>10.68107930962343</v>
      </c>
      <c r="X44">
        <v>41.196026962113585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5.0553984000000005</v>
      </c>
      <c r="AF44">
        <v>5.4449999999999994</v>
      </c>
      <c r="AG44">
        <v>0</v>
      </c>
      <c r="AH44">
        <v>0</v>
      </c>
      <c r="AI44">
        <v>0</v>
      </c>
      <c r="AJ44">
        <v>0</v>
      </c>
      <c r="AK44">
        <v>16.662039999999998</v>
      </c>
      <c r="AL44">
        <v>0</v>
      </c>
      <c r="AM44">
        <v>0</v>
      </c>
      <c r="AN44">
        <v>0.59302999999999995</v>
      </c>
      <c r="AO44">
        <v>0</v>
      </c>
      <c r="AP44">
        <v>0.78605313926246401</v>
      </c>
      <c r="AQ44">
        <v>4.7745099999999985</v>
      </c>
      <c r="AR44">
        <v>2.0322000000000005</v>
      </c>
      <c r="AS44">
        <v>7.5936800000000018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438.41880353855879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0.99866874595869293</v>
      </c>
      <c r="L45">
        <v>150.00500899049575</v>
      </c>
      <c r="M45">
        <v>28.232473993668027</v>
      </c>
      <c r="N45">
        <v>36.236513563501845</v>
      </c>
      <c r="O45">
        <v>0</v>
      </c>
      <c r="P45">
        <v>37.844709106239463</v>
      </c>
      <c r="Q45">
        <v>1</v>
      </c>
      <c r="R45">
        <v>13.008339863713799</v>
      </c>
      <c r="S45">
        <v>0.9974025974025974</v>
      </c>
      <c r="T45">
        <v>0</v>
      </c>
      <c r="U45">
        <v>25.704366197183106</v>
      </c>
      <c r="V45">
        <v>5.5719734097421192</v>
      </c>
      <c r="W45">
        <v>10.68107930962343</v>
      </c>
      <c r="X45">
        <v>41.196026962113585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5.4449999999999994</v>
      </c>
      <c r="AG45">
        <v>0</v>
      </c>
      <c r="AH45">
        <v>0</v>
      </c>
      <c r="AI45">
        <v>0</v>
      </c>
      <c r="AJ45">
        <v>0</v>
      </c>
      <c r="AK45">
        <v>16.662039999999998</v>
      </c>
      <c r="AL45">
        <v>0</v>
      </c>
      <c r="AM45">
        <v>0</v>
      </c>
      <c r="AN45">
        <v>0.59302999999999995</v>
      </c>
      <c r="AO45">
        <v>0</v>
      </c>
      <c r="AP45">
        <v>0.78605313926246401</v>
      </c>
      <c r="AQ45">
        <v>2.3195999999999999</v>
      </c>
      <c r="AR45">
        <v>2.0322000000000005</v>
      </c>
      <c r="AS45">
        <v>2.8889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382.20338587890484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0.99866196784953731</v>
      </c>
      <c r="L46">
        <v>150.00500899049575</v>
      </c>
      <c r="M46">
        <v>28.232473993668027</v>
      </c>
      <c r="N46">
        <v>36.236513563501845</v>
      </c>
      <c r="O46">
        <v>0</v>
      </c>
      <c r="P46">
        <v>37.844709106239463</v>
      </c>
      <c r="Q46">
        <v>1</v>
      </c>
      <c r="R46">
        <v>13.008339863713799</v>
      </c>
      <c r="S46">
        <v>0.9974025974025974</v>
      </c>
      <c r="T46">
        <v>0</v>
      </c>
      <c r="U46">
        <v>25.704366197183106</v>
      </c>
      <c r="V46">
        <v>5.5719734097421192</v>
      </c>
      <c r="W46">
        <v>10.68107930962343</v>
      </c>
      <c r="X46">
        <v>41.196026962113585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5.4449999999999994</v>
      </c>
      <c r="AG46">
        <v>0</v>
      </c>
      <c r="AH46">
        <v>0</v>
      </c>
      <c r="AI46">
        <v>0</v>
      </c>
      <c r="AJ46">
        <v>0</v>
      </c>
      <c r="AK46">
        <v>16.662039999999998</v>
      </c>
      <c r="AL46">
        <v>0</v>
      </c>
      <c r="AM46">
        <v>0</v>
      </c>
      <c r="AN46">
        <v>0.59302999999999995</v>
      </c>
      <c r="AO46">
        <v>0</v>
      </c>
      <c r="AP46">
        <v>0.78605313926246401</v>
      </c>
      <c r="AQ46">
        <v>0</v>
      </c>
      <c r="AR46">
        <v>2.0322000000000005</v>
      </c>
      <c r="AS46">
        <v>2.0634999999999999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379.05837910079566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0.99865583542750258</v>
      </c>
      <c r="L47">
        <v>150.00500899049575</v>
      </c>
      <c r="M47">
        <v>28.232473993668027</v>
      </c>
      <c r="N47">
        <v>36.236513563501845</v>
      </c>
      <c r="O47">
        <v>0</v>
      </c>
      <c r="P47">
        <v>37.844709106239463</v>
      </c>
      <c r="Q47">
        <v>1</v>
      </c>
      <c r="R47">
        <v>13.008339863713799</v>
      </c>
      <c r="S47">
        <v>0.9974025974025974</v>
      </c>
      <c r="T47">
        <v>0</v>
      </c>
      <c r="U47">
        <v>25.704366197183106</v>
      </c>
      <c r="V47">
        <v>5.5719734097421192</v>
      </c>
      <c r="W47">
        <v>10.68107930962343</v>
      </c>
      <c r="X47">
        <v>41.196026962113585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5.4449999999999994</v>
      </c>
      <c r="AG47">
        <v>0</v>
      </c>
      <c r="AH47">
        <v>0</v>
      </c>
      <c r="AI47">
        <v>0</v>
      </c>
      <c r="AJ47">
        <v>0</v>
      </c>
      <c r="AK47">
        <v>16.662039999999998</v>
      </c>
      <c r="AL47">
        <v>0</v>
      </c>
      <c r="AM47">
        <v>0</v>
      </c>
      <c r="AN47">
        <v>0.59302999999999995</v>
      </c>
      <c r="AO47">
        <v>0</v>
      </c>
      <c r="AP47">
        <v>1.1790797088936957</v>
      </c>
      <c r="AQ47">
        <v>0</v>
      </c>
      <c r="AR47">
        <v>2.0322000000000005</v>
      </c>
      <c r="AS47">
        <v>2.0634999999999999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379.45139953800486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0.9986616376688161</v>
      </c>
      <c r="L48">
        <v>106.00440839358137</v>
      </c>
      <c r="M48">
        <v>28.232473993668027</v>
      </c>
      <c r="N48">
        <v>36.236513563501845</v>
      </c>
      <c r="O48">
        <v>0</v>
      </c>
      <c r="P48">
        <v>37.844709106239463</v>
      </c>
      <c r="Q48">
        <v>1</v>
      </c>
      <c r="R48">
        <v>13.008339863713799</v>
      </c>
      <c r="S48">
        <v>0.9974025974025974</v>
      </c>
      <c r="T48">
        <v>0</v>
      </c>
      <c r="U48">
        <v>25.704366197183106</v>
      </c>
      <c r="V48">
        <v>5.5719734097421192</v>
      </c>
      <c r="W48">
        <v>10.68107930962343</v>
      </c>
      <c r="X48">
        <v>41.196026962113585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5.4449999999999994</v>
      </c>
      <c r="AG48">
        <v>0</v>
      </c>
      <c r="AH48">
        <v>0</v>
      </c>
      <c r="AI48">
        <v>0</v>
      </c>
      <c r="AJ48">
        <v>0</v>
      </c>
      <c r="AK48">
        <v>16.662039999999998</v>
      </c>
      <c r="AL48">
        <v>0</v>
      </c>
      <c r="AM48">
        <v>0</v>
      </c>
      <c r="AN48">
        <v>0.59302999999999995</v>
      </c>
      <c r="AO48">
        <v>0</v>
      </c>
      <c r="AP48">
        <v>1.1790797088936957</v>
      </c>
      <c r="AQ48">
        <v>0</v>
      </c>
      <c r="AR48">
        <v>2.0322000000000005</v>
      </c>
      <c r="AS48">
        <v>2.0634999999999999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335.45080474333179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0.99866250557289338</v>
      </c>
      <c r="L49">
        <v>106.00440839358137</v>
      </c>
      <c r="M49">
        <v>28.232473993668027</v>
      </c>
      <c r="N49">
        <v>36.236513563501845</v>
      </c>
      <c r="O49">
        <v>0</v>
      </c>
      <c r="P49">
        <v>37.844709106239463</v>
      </c>
      <c r="Q49">
        <v>1</v>
      </c>
      <c r="R49">
        <v>13.008339863713799</v>
      </c>
      <c r="S49">
        <v>0.9974025974025974</v>
      </c>
      <c r="T49">
        <v>0</v>
      </c>
      <c r="U49">
        <v>25.704366197183106</v>
      </c>
      <c r="V49">
        <v>5.5719734097421192</v>
      </c>
      <c r="W49">
        <v>10.68107930962343</v>
      </c>
      <c r="X49">
        <v>41.196026962113585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5.4449999999999994</v>
      </c>
      <c r="AG49">
        <v>0</v>
      </c>
      <c r="AH49">
        <v>0</v>
      </c>
      <c r="AI49">
        <v>0</v>
      </c>
      <c r="AJ49">
        <v>0</v>
      </c>
      <c r="AK49">
        <v>16.662039999999998</v>
      </c>
      <c r="AL49">
        <v>0</v>
      </c>
      <c r="AM49">
        <v>0</v>
      </c>
      <c r="AN49">
        <v>0.59302999999999995</v>
      </c>
      <c r="AO49">
        <v>0</v>
      </c>
      <c r="AP49">
        <v>0.58953985444684787</v>
      </c>
      <c r="AQ49">
        <v>0</v>
      </c>
      <c r="AR49">
        <v>12.193200000000003</v>
      </c>
      <c r="AS49">
        <v>2.0634999999999999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345.02226575678901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0.9986657319251907</v>
      </c>
      <c r="L50">
        <v>106.00440839358137</v>
      </c>
      <c r="M50">
        <v>28.232473993668027</v>
      </c>
      <c r="N50">
        <v>36.236513563501845</v>
      </c>
      <c r="O50">
        <v>0</v>
      </c>
      <c r="P50">
        <v>37.844709106239463</v>
      </c>
      <c r="Q50">
        <v>1</v>
      </c>
      <c r="R50">
        <v>13.008339863713799</v>
      </c>
      <c r="S50">
        <v>0.9974025974025974</v>
      </c>
      <c r="T50">
        <v>0</v>
      </c>
      <c r="U50">
        <v>25.704366197183106</v>
      </c>
      <c r="V50">
        <v>5.5719734097421192</v>
      </c>
      <c r="W50">
        <v>10.68107930962343</v>
      </c>
      <c r="X50">
        <v>41.196026962113585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5.4449999999999994</v>
      </c>
      <c r="AG50">
        <v>0</v>
      </c>
      <c r="AH50">
        <v>0</v>
      </c>
      <c r="AI50">
        <v>0</v>
      </c>
      <c r="AJ50">
        <v>0</v>
      </c>
      <c r="AK50">
        <v>16.662039999999998</v>
      </c>
      <c r="AL50">
        <v>0</v>
      </c>
      <c r="AM50">
        <v>0</v>
      </c>
      <c r="AN50">
        <v>0.59302999999999995</v>
      </c>
      <c r="AO50">
        <v>0</v>
      </c>
      <c r="AP50">
        <v>0.58953985444684787</v>
      </c>
      <c r="AQ50">
        <v>0</v>
      </c>
      <c r="AR50">
        <v>12.193200000000003</v>
      </c>
      <c r="AS50">
        <v>2.0634999999999999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345.02226898314132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0.9986729857819906</v>
      </c>
      <c r="L51">
        <v>106.00440839358137</v>
      </c>
      <c r="M51">
        <v>28.232473993668027</v>
      </c>
      <c r="N51">
        <v>36.236513563501845</v>
      </c>
      <c r="O51">
        <v>0</v>
      </c>
      <c r="P51">
        <v>37.844709106239463</v>
      </c>
      <c r="Q51">
        <v>1</v>
      </c>
      <c r="R51">
        <v>13.008339863713799</v>
      </c>
      <c r="S51">
        <v>0.9974025974025974</v>
      </c>
      <c r="T51">
        <v>0</v>
      </c>
      <c r="U51">
        <v>25.704366197183106</v>
      </c>
      <c r="V51">
        <v>5.5719734097421192</v>
      </c>
      <c r="W51">
        <v>10.68107930962343</v>
      </c>
      <c r="X51">
        <v>41.196026962113585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5.4449999999999994</v>
      </c>
      <c r="AG51">
        <v>0</v>
      </c>
      <c r="AH51">
        <v>0</v>
      </c>
      <c r="AI51">
        <v>0</v>
      </c>
      <c r="AJ51">
        <v>0</v>
      </c>
      <c r="AK51">
        <v>16.662039999999998</v>
      </c>
      <c r="AL51">
        <v>0</v>
      </c>
      <c r="AM51">
        <v>0</v>
      </c>
      <c r="AN51">
        <v>0.59302999999999995</v>
      </c>
      <c r="AO51">
        <v>0</v>
      </c>
      <c r="AP51">
        <v>0.58953985444684787</v>
      </c>
      <c r="AQ51">
        <v>0</v>
      </c>
      <c r="AR51">
        <v>2.7096000000000009</v>
      </c>
      <c r="AS51">
        <v>2.0634999999999999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335.53867623699813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0.99866750824040962</v>
      </c>
      <c r="L52">
        <v>106.00440839358137</v>
      </c>
      <c r="M52">
        <v>28.232473993668027</v>
      </c>
      <c r="N52">
        <v>36.236513563501845</v>
      </c>
      <c r="O52">
        <v>0</v>
      </c>
      <c r="P52">
        <v>37.844709106239463</v>
      </c>
      <c r="Q52">
        <v>1</v>
      </c>
      <c r="R52">
        <v>13.008339863713799</v>
      </c>
      <c r="S52">
        <v>0.9974025974025974</v>
      </c>
      <c r="T52">
        <v>0</v>
      </c>
      <c r="U52">
        <v>25.704366197183106</v>
      </c>
      <c r="V52">
        <v>5.5719734097421192</v>
      </c>
      <c r="W52">
        <v>10.68107930962343</v>
      </c>
      <c r="X52">
        <v>41.196026962113585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5.4449999999999994</v>
      </c>
      <c r="AG52">
        <v>0</v>
      </c>
      <c r="AH52">
        <v>0</v>
      </c>
      <c r="AI52">
        <v>0</v>
      </c>
      <c r="AJ52">
        <v>0</v>
      </c>
      <c r="AK52">
        <v>16.662039999999998</v>
      </c>
      <c r="AL52">
        <v>0</v>
      </c>
      <c r="AM52">
        <v>0</v>
      </c>
      <c r="AN52">
        <v>0.59302999999999995</v>
      </c>
      <c r="AO52">
        <v>0</v>
      </c>
      <c r="AP52">
        <v>0.58953985444684787</v>
      </c>
      <c r="AQ52">
        <v>0</v>
      </c>
      <c r="AR52">
        <v>2.0322000000000005</v>
      </c>
      <c r="AS52">
        <v>2.0634999999999999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334.86127075945654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0.99867463552476954</v>
      </c>
      <c r="L53">
        <v>106.00440839358137</v>
      </c>
      <c r="M53">
        <v>28.232473993668027</v>
      </c>
      <c r="N53">
        <v>36.236513563501845</v>
      </c>
      <c r="O53">
        <v>0</v>
      </c>
      <c r="P53">
        <v>37.844709106239463</v>
      </c>
      <c r="Q53">
        <v>1</v>
      </c>
      <c r="R53">
        <v>13.008339863713799</v>
      </c>
      <c r="S53">
        <v>0.9974025974025974</v>
      </c>
      <c r="T53">
        <v>0</v>
      </c>
      <c r="U53">
        <v>25.704366197183106</v>
      </c>
      <c r="V53">
        <v>5.5709831029185874</v>
      </c>
      <c r="W53">
        <v>10.68107930962343</v>
      </c>
      <c r="X53">
        <v>41.188201611653497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5.4449999999999994</v>
      </c>
      <c r="AG53">
        <v>0</v>
      </c>
      <c r="AH53">
        <v>0</v>
      </c>
      <c r="AI53">
        <v>0</v>
      </c>
      <c r="AJ53">
        <v>0</v>
      </c>
      <c r="AK53">
        <v>16.662039999999998</v>
      </c>
      <c r="AL53">
        <v>0</v>
      </c>
      <c r="AM53">
        <v>0</v>
      </c>
      <c r="AN53">
        <v>0.59302999999999995</v>
      </c>
      <c r="AO53">
        <v>0</v>
      </c>
      <c r="AP53">
        <v>0.58953985444684787</v>
      </c>
      <c r="AQ53">
        <v>0</v>
      </c>
      <c r="AR53">
        <v>2.0322000000000005</v>
      </c>
      <c r="AS53">
        <v>2.0634999999999999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334.85246222945722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0.99865438360418168</v>
      </c>
      <c r="L54">
        <v>106.00440839358137</v>
      </c>
      <c r="M54">
        <v>28.232473993668027</v>
      </c>
      <c r="N54">
        <v>36.236513563501845</v>
      </c>
      <c r="O54">
        <v>0</v>
      </c>
      <c r="P54">
        <v>37.844709106239463</v>
      </c>
      <c r="Q54">
        <v>1</v>
      </c>
      <c r="R54">
        <v>0.99885849535080296</v>
      </c>
      <c r="S54">
        <v>0.9974025974025974</v>
      </c>
      <c r="T54">
        <v>0</v>
      </c>
      <c r="U54">
        <v>25.704366197183106</v>
      </c>
      <c r="V54">
        <v>5.5709831029185874</v>
      </c>
      <c r="W54">
        <v>10.68107930962343</v>
      </c>
      <c r="X54">
        <v>41.188201611653497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5.4449999999999994</v>
      </c>
      <c r="AG54">
        <v>0</v>
      </c>
      <c r="AH54">
        <v>0</v>
      </c>
      <c r="AI54">
        <v>0</v>
      </c>
      <c r="AJ54">
        <v>0</v>
      </c>
      <c r="AK54">
        <v>16.662039999999998</v>
      </c>
      <c r="AL54">
        <v>0</v>
      </c>
      <c r="AM54">
        <v>0</v>
      </c>
      <c r="AN54">
        <v>0.59302999999999995</v>
      </c>
      <c r="AO54">
        <v>0</v>
      </c>
      <c r="AP54">
        <v>0.58953985444684787</v>
      </c>
      <c r="AQ54">
        <v>0</v>
      </c>
      <c r="AR54">
        <v>2.0322000000000005</v>
      </c>
      <c r="AS54">
        <v>2.0634999999999999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322.8429606091737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0.99867442798685946</v>
      </c>
      <c r="L55">
        <v>106.00440839358137</v>
      </c>
      <c r="M55">
        <v>28.232473993668027</v>
      </c>
      <c r="N55">
        <v>36.236513563501845</v>
      </c>
      <c r="O55">
        <v>0</v>
      </c>
      <c r="P55">
        <v>37.844709106239463</v>
      </c>
      <c r="Q55">
        <v>1</v>
      </c>
      <c r="R55">
        <v>0.99885849535080296</v>
      </c>
      <c r="S55">
        <v>0.9974025974025974</v>
      </c>
      <c r="T55">
        <v>0</v>
      </c>
      <c r="U55">
        <v>25.704366197183106</v>
      </c>
      <c r="V55">
        <v>0.99952650740375093</v>
      </c>
      <c r="W55">
        <v>10.68107930962343</v>
      </c>
      <c r="X55">
        <v>41.188201611653497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5.4449999999999994</v>
      </c>
      <c r="AG55">
        <v>0</v>
      </c>
      <c r="AH55">
        <v>0</v>
      </c>
      <c r="AI55">
        <v>0</v>
      </c>
      <c r="AJ55">
        <v>0</v>
      </c>
      <c r="AK55">
        <v>16.662039999999998</v>
      </c>
      <c r="AL55">
        <v>0</v>
      </c>
      <c r="AM55">
        <v>0</v>
      </c>
      <c r="AN55">
        <v>0.59302999999999995</v>
      </c>
      <c r="AO55">
        <v>0</v>
      </c>
      <c r="AP55">
        <v>0.58953985444684787</v>
      </c>
      <c r="AQ55">
        <v>0</v>
      </c>
      <c r="AR55">
        <v>2.0322000000000005</v>
      </c>
      <c r="AS55">
        <v>2.0634999999999999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318.27152405804156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0.99867442798685946</v>
      </c>
      <c r="L56">
        <v>106.00440839358137</v>
      </c>
      <c r="M56">
        <v>28.232473993668027</v>
      </c>
      <c r="N56">
        <v>36.236513563501845</v>
      </c>
      <c r="O56">
        <v>0</v>
      </c>
      <c r="P56">
        <v>37.844709106239463</v>
      </c>
      <c r="Q56">
        <v>1</v>
      </c>
      <c r="R56">
        <v>0.99885849535080296</v>
      </c>
      <c r="S56">
        <v>0.9974025974025974</v>
      </c>
      <c r="T56">
        <v>0</v>
      </c>
      <c r="U56">
        <v>25.704366197183106</v>
      </c>
      <c r="V56">
        <v>0.99865614849187934</v>
      </c>
      <c r="W56">
        <v>10.68107930962343</v>
      </c>
      <c r="X56">
        <v>41.188201611653497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5.4449999999999994</v>
      </c>
      <c r="AG56">
        <v>0</v>
      </c>
      <c r="AH56">
        <v>0</v>
      </c>
      <c r="AI56">
        <v>0</v>
      </c>
      <c r="AJ56">
        <v>0</v>
      </c>
      <c r="AK56">
        <v>16.662039999999998</v>
      </c>
      <c r="AL56">
        <v>0</v>
      </c>
      <c r="AM56">
        <v>0</v>
      </c>
      <c r="AN56">
        <v>0.59302999999999995</v>
      </c>
      <c r="AO56">
        <v>0</v>
      </c>
      <c r="AP56">
        <v>0.58953985444684787</v>
      </c>
      <c r="AQ56">
        <v>0</v>
      </c>
      <c r="AR56">
        <v>2.0322000000000005</v>
      </c>
      <c r="AS56">
        <v>2.0634999999999999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318.2706536991297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0.99867442798685946</v>
      </c>
      <c r="L57">
        <v>106.00440839358137</v>
      </c>
      <c r="M57">
        <v>28.232473993668027</v>
      </c>
      <c r="N57">
        <v>36.236513563501845</v>
      </c>
      <c r="O57">
        <v>0</v>
      </c>
      <c r="P57">
        <v>37.844709106239463</v>
      </c>
      <c r="Q57">
        <v>1</v>
      </c>
      <c r="R57">
        <v>0.99885849535080296</v>
      </c>
      <c r="S57">
        <v>0.9974025974025974</v>
      </c>
      <c r="T57">
        <v>0</v>
      </c>
      <c r="U57">
        <v>25.704366197183106</v>
      </c>
      <c r="V57">
        <v>0.99865614849187934</v>
      </c>
      <c r="W57">
        <v>10.68107930962343</v>
      </c>
      <c r="X57">
        <v>41.188201611653497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5.4449999999999994</v>
      </c>
      <c r="AG57">
        <v>0</v>
      </c>
      <c r="AH57">
        <v>0</v>
      </c>
      <c r="AI57">
        <v>0</v>
      </c>
      <c r="AJ57">
        <v>0</v>
      </c>
      <c r="AK57">
        <v>16.662039999999998</v>
      </c>
      <c r="AL57">
        <v>0</v>
      </c>
      <c r="AM57">
        <v>0</v>
      </c>
      <c r="AN57">
        <v>0.59302999999999995</v>
      </c>
      <c r="AO57">
        <v>0</v>
      </c>
      <c r="AP57">
        <v>0.58953985444684787</v>
      </c>
      <c r="AQ57">
        <v>0</v>
      </c>
      <c r="AR57">
        <v>2.0322000000000005</v>
      </c>
      <c r="AS57">
        <v>2.0634999999999999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318.2706536991297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0.99867442798685946</v>
      </c>
      <c r="L58">
        <v>106.00440839358137</v>
      </c>
      <c r="M58">
        <v>28.232473993668027</v>
      </c>
      <c r="N58">
        <v>36.236513563501845</v>
      </c>
      <c r="O58">
        <v>0</v>
      </c>
      <c r="P58">
        <v>37.844709106239463</v>
      </c>
      <c r="Q58">
        <v>1</v>
      </c>
      <c r="R58">
        <v>0.99885849535080296</v>
      </c>
      <c r="S58">
        <v>0.9974025974025974</v>
      </c>
      <c r="T58">
        <v>0</v>
      </c>
      <c r="U58">
        <v>25.704366197183106</v>
      </c>
      <c r="V58">
        <v>0.99865614849187934</v>
      </c>
      <c r="W58">
        <v>10.68107930962343</v>
      </c>
      <c r="X58">
        <v>41.188201611653497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5.4449999999999994</v>
      </c>
      <c r="AG58">
        <v>0</v>
      </c>
      <c r="AH58">
        <v>0</v>
      </c>
      <c r="AI58">
        <v>0</v>
      </c>
      <c r="AJ58">
        <v>0</v>
      </c>
      <c r="AK58">
        <v>16.662039999999998</v>
      </c>
      <c r="AL58">
        <v>0</v>
      </c>
      <c r="AM58">
        <v>0</v>
      </c>
      <c r="AN58">
        <v>0.59302999999999995</v>
      </c>
      <c r="AO58">
        <v>0</v>
      </c>
      <c r="AP58">
        <v>0.58953985444684787</v>
      </c>
      <c r="AQ58">
        <v>0</v>
      </c>
      <c r="AR58">
        <v>2.0322000000000005</v>
      </c>
      <c r="AS58">
        <v>2.0634999999999999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318.2706536991297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0.99867442798685946</v>
      </c>
      <c r="L59">
        <v>106.00440839358137</v>
      </c>
      <c r="M59">
        <v>28.232473993668027</v>
      </c>
      <c r="N59">
        <v>36.236513563501845</v>
      </c>
      <c r="O59">
        <v>0</v>
      </c>
      <c r="P59">
        <v>37.844709106239463</v>
      </c>
      <c r="Q59">
        <v>1</v>
      </c>
      <c r="R59">
        <v>0.99885849535080296</v>
      </c>
      <c r="S59">
        <v>0.9974025974025974</v>
      </c>
      <c r="T59">
        <v>0</v>
      </c>
      <c r="U59">
        <v>25.704366197183106</v>
      </c>
      <c r="V59">
        <v>0.99865614849187934</v>
      </c>
      <c r="W59">
        <v>10.68107930962343</v>
      </c>
      <c r="X59">
        <v>41.188201611653497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2.7224999999999997</v>
      </c>
      <c r="AG59">
        <v>0</v>
      </c>
      <c r="AH59">
        <v>0</v>
      </c>
      <c r="AI59">
        <v>0</v>
      </c>
      <c r="AJ59">
        <v>0</v>
      </c>
      <c r="AK59">
        <v>16.662039999999998</v>
      </c>
      <c r="AL59">
        <v>0</v>
      </c>
      <c r="AM59">
        <v>0</v>
      </c>
      <c r="AN59">
        <v>0.59302999999999995</v>
      </c>
      <c r="AO59">
        <v>0</v>
      </c>
      <c r="AP59">
        <v>1.1790797088936957</v>
      </c>
      <c r="AQ59">
        <v>0</v>
      </c>
      <c r="AR59">
        <v>1.3548000000000004</v>
      </c>
      <c r="AS59">
        <v>2.0634999999999999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315.46029355357661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0.99867442798685946</v>
      </c>
      <c r="L60">
        <v>106.00440839358137</v>
      </c>
      <c r="M60">
        <v>28.232473993668027</v>
      </c>
      <c r="N60">
        <v>36.236513563501845</v>
      </c>
      <c r="O60">
        <v>0</v>
      </c>
      <c r="P60">
        <v>37.844709106239463</v>
      </c>
      <c r="Q60">
        <v>1</v>
      </c>
      <c r="R60">
        <v>0.99885849535080296</v>
      </c>
      <c r="S60">
        <v>0.9974025974025974</v>
      </c>
      <c r="T60">
        <v>0</v>
      </c>
      <c r="U60">
        <v>25.704366197183106</v>
      </c>
      <c r="V60">
        <v>0.99865614849187934</v>
      </c>
      <c r="W60">
        <v>10.68107930962343</v>
      </c>
      <c r="X60">
        <v>41.188201611653497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2.7224999999999997</v>
      </c>
      <c r="AG60">
        <v>0</v>
      </c>
      <c r="AH60">
        <v>0</v>
      </c>
      <c r="AI60">
        <v>0</v>
      </c>
      <c r="AJ60">
        <v>0</v>
      </c>
      <c r="AK60">
        <v>16.662039999999998</v>
      </c>
      <c r="AL60">
        <v>0</v>
      </c>
      <c r="AM60">
        <v>0</v>
      </c>
      <c r="AN60">
        <v>0.59302999999999995</v>
      </c>
      <c r="AO60">
        <v>0</v>
      </c>
      <c r="AP60">
        <v>1.1790797088936957</v>
      </c>
      <c r="AQ60">
        <v>0</v>
      </c>
      <c r="AR60">
        <v>1.3548000000000004</v>
      </c>
      <c r="AS60">
        <v>2.0634999999999999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315.46029355357661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0.99865853349869638</v>
      </c>
      <c r="L61">
        <v>106.00440839358137</v>
      </c>
      <c r="M61">
        <v>28.232473993668027</v>
      </c>
      <c r="N61">
        <v>36.236513563501845</v>
      </c>
      <c r="O61">
        <v>0</v>
      </c>
      <c r="P61">
        <v>37.844709106239463</v>
      </c>
      <c r="Q61">
        <v>1</v>
      </c>
      <c r="R61">
        <v>0.99885849535080296</v>
      </c>
      <c r="S61">
        <v>0.9974025974025974</v>
      </c>
      <c r="T61">
        <v>0</v>
      </c>
      <c r="U61">
        <v>25.704366197183106</v>
      </c>
      <c r="V61">
        <v>5.5709831029185874</v>
      </c>
      <c r="W61">
        <v>10.68107930962343</v>
      </c>
      <c r="X61">
        <v>41.188201611653497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2.7224999999999997</v>
      </c>
      <c r="AG61">
        <v>0</v>
      </c>
      <c r="AH61">
        <v>0</v>
      </c>
      <c r="AI61">
        <v>0</v>
      </c>
      <c r="AJ61">
        <v>0</v>
      </c>
      <c r="AK61">
        <v>16.662039999999998</v>
      </c>
      <c r="AL61">
        <v>0</v>
      </c>
      <c r="AM61">
        <v>0</v>
      </c>
      <c r="AN61">
        <v>0.59302999999999995</v>
      </c>
      <c r="AO61">
        <v>0</v>
      </c>
      <c r="AP61">
        <v>1.1790797088936957</v>
      </c>
      <c r="AQ61">
        <v>0</v>
      </c>
      <c r="AR61">
        <v>1.3548000000000004</v>
      </c>
      <c r="AS61">
        <v>2.0634999999999999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320.03260461351516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0.9986686223626311</v>
      </c>
      <c r="L62">
        <v>106.00440839358137</v>
      </c>
      <c r="M62">
        <v>28.232473993668027</v>
      </c>
      <c r="N62">
        <v>36.236513563501845</v>
      </c>
      <c r="O62">
        <v>0</v>
      </c>
      <c r="P62">
        <v>37.844709106239463</v>
      </c>
      <c r="Q62">
        <v>1</v>
      </c>
      <c r="R62">
        <v>13.007949148211242</v>
      </c>
      <c r="S62">
        <v>0.9974025974025974</v>
      </c>
      <c r="T62">
        <v>0</v>
      </c>
      <c r="U62">
        <v>25.704366197183106</v>
      </c>
      <c r="V62">
        <v>5.5709831029185874</v>
      </c>
      <c r="W62">
        <v>10.68107930962343</v>
      </c>
      <c r="X62">
        <v>41.188201611653497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2.7224999999999997</v>
      </c>
      <c r="AG62">
        <v>0</v>
      </c>
      <c r="AH62">
        <v>0</v>
      </c>
      <c r="AI62">
        <v>0</v>
      </c>
      <c r="AJ62">
        <v>0</v>
      </c>
      <c r="AK62">
        <v>16.662039999999998</v>
      </c>
      <c r="AL62">
        <v>0</v>
      </c>
      <c r="AM62">
        <v>0</v>
      </c>
      <c r="AN62">
        <v>0.59302999999999995</v>
      </c>
      <c r="AO62">
        <v>0</v>
      </c>
      <c r="AP62">
        <v>1.1790797088936957</v>
      </c>
      <c r="AQ62">
        <v>0</v>
      </c>
      <c r="AR62">
        <v>1.3548000000000004</v>
      </c>
      <c r="AS62">
        <v>2.0634999999999999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332.04170535523946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0.99865640649810661</v>
      </c>
      <c r="L63">
        <v>106.00440839358137</v>
      </c>
      <c r="M63">
        <v>28.232473993668027</v>
      </c>
      <c r="N63">
        <v>36.236513563501845</v>
      </c>
      <c r="O63">
        <v>0</v>
      </c>
      <c r="P63">
        <v>37.844709106239463</v>
      </c>
      <c r="Q63">
        <v>1</v>
      </c>
      <c r="R63">
        <v>13.008339863713799</v>
      </c>
      <c r="S63">
        <v>0.9974025974025974</v>
      </c>
      <c r="T63">
        <v>0</v>
      </c>
      <c r="U63">
        <v>25.704366197183106</v>
      </c>
      <c r="V63">
        <v>5.5719734097421192</v>
      </c>
      <c r="W63">
        <v>10.68107930962343</v>
      </c>
      <c r="X63">
        <v>41.188201611653497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2.7224999999999997</v>
      </c>
      <c r="AG63">
        <v>0</v>
      </c>
      <c r="AH63">
        <v>0</v>
      </c>
      <c r="AI63">
        <v>0</v>
      </c>
      <c r="AJ63">
        <v>0</v>
      </c>
      <c r="AK63">
        <v>16.662039999999998</v>
      </c>
      <c r="AL63">
        <v>0</v>
      </c>
      <c r="AM63">
        <v>0</v>
      </c>
      <c r="AN63">
        <v>0.59302999999999995</v>
      </c>
      <c r="AO63">
        <v>0</v>
      </c>
      <c r="AP63">
        <v>1.1790797088936957</v>
      </c>
      <c r="AQ63">
        <v>0</v>
      </c>
      <c r="AR63">
        <v>1.3548000000000004</v>
      </c>
      <c r="AS63">
        <v>2.0634999999999999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332.04307416170104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0.99864449767507402</v>
      </c>
      <c r="L64">
        <v>106.00440839358137</v>
      </c>
      <c r="M64">
        <v>28.232473993668027</v>
      </c>
      <c r="N64">
        <v>36.236513563501845</v>
      </c>
      <c r="O64">
        <v>0</v>
      </c>
      <c r="P64">
        <v>37.844709106239463</v>
      </c>
      <c r="Q64">
        <v>1</v>
      </c>
      <c r="R64">
        <v>13.008339863713799</v>
      </c>
      <c r="S64">
        <v>0.9974025974025974</v>
      </c>
      <c r="T64">
        <v>0</v>
      </c>
      <c r="U64">
        <v>25.704366197183106</v>
      </c>
      <c r="V64">
        <v>5.5719734097421192</v>
      </c>
      <c r="W64">
        <v>10.68107930962343</v>
      </c>
      <c r="X64">
        <v>41.188201611653497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2.7224999999999997</v>
      </c>
      <c r="AG64">
        <v>0</v>
      </c>
      <c r="AH64">
        <v>0</v>
      </c>
      <c r="AI64">
        <v>0</v>
      </c>
      <c r="AJ64">
        <v>0</v>
      </c>
      <c r="AK64">
        <v>16.662039999999998</v>
      </c>
      <c r="AL64">
        <v>0</v>
      </c>
      <c r="AM64">
        <v>0</v>
      </c>
      <c r="AN64">
        <v>0.59302999999999995</v>
      </c>
      <c r="AO64">
        <v>0</v>
      </c>
      <c r="AP64">
        <v>1.1790797088936957</v>
      </c>
      <c r="AQ64">
        <v>0</v>
      </c>
      <c r="AR64">
        <v>1.3548000000000004</v>
      </c>
      <c r="AS64">
        <v>2.0634999999999999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332.04306225287797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0.99864449767507402</v>
      </c>
      <c r="L65">
        <v>106.00440839358137</v>
      </c>
      <c r="M65">
        <v>28.232473993668027</v>
      </c>
      <c r="N65">
        <v>36.236513563501845</v>
      </c>
      <c r="O65">
        <v>0</v>
      </c>
      <c r="P65">
        <v>37.844709106239463</v>
      </c>
      <c r="Q65">
        <v>1</v>
      </c>
      <c r="R65">
        <v>13.008339863713799</v>
      </c>
      <c r="S65">
        <v>0.9974025974025974</v>
      </c>
      <c r="T65">
        <v>0</v>
      </c>
      <c r="U65">
        <v>25.704366197183106</v>
      </c>
      <c r="V65">
        <v>5.5719734097421192</v>
      </c>
      <c r="W65">
        <v>10.68107930962343</v>
      </c>
      <c r="X65">
        <v>41.188201611653497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2.7224999999999997</v>
      </c>
      <c r="AG65">
        <v>0</v>
      </c>
      <c r="AH65">
        <v>0</v>
      </c>
      <c r="AI65">
        <v>0</v>
      </c>
      <c r="AJ65">
        <v>0</v>
      </c>
      <c r="AK65">
        <v>16.662039999999998</v>
      </c>
      <c r="AL65">
        <v>0</v>
      </c>
      <c r="AM65">
        <v>0</v>
      </c>
      <c r="AN65">
        <v>0.59302999999999995</v>
      </c>
      <c r="AO65">
        <v>0</v>
      </c>
      <c r="AP65">
        <v>2.5546727026030074</v>
      </c>
      <c r="AQ65">
        <v>0</v>
      </c>
      <c r="AR65">
        <v>1.3548000000000004</v>
      </c>
      <c r="AS65">
        <v>2.0634999999999999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333.41865524658726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0.99864449767507402</v>
      </c>
      <c r="L66">
        <v>106.00440839358137</v>
      </c>
      <c r="M66">
        <v>28.232473993668027</v>
      </c>
      <c r="N66">
        <v>36.236513563501845</v>
      </c>
      <c r="O66">
        <v>0</v>
      </c>
      <c r="P66">
        <v>37.844709106239463</v>
      </c>
      <c r="Q66">
        <v>1</v>
      </c>
      <c r="R66">
        <v>13.008339863713799</v>
      </c>
      <c r="S66">
        <v>0.9974025974025974</v>
      </c>
      <c r="T66">
        <v>0</v>
      </c>
      <c r="U66">
        <v>25.704366197183106</v>
      </c>
      <c r="V66">
        <v>5.5719734097421192</v>
      </c>
      <c r="W66">
        <v>10.68107930962343</v>
      </c>
      <c r="X66">
        <v>41.188201611653497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2.7224999999999997</v>
      </c>
      <c r="AG66">
        <v>0</v>
      </c>
      <c r="AH66">
        <v>0</v>
      </c>
      <c r="AI66">
        <v>0</v>
      </c>
      <c r="AJ66">
        <v>0</v>
      </c>
      <c r="AK66">
        <v>16.662039999999998</v>
      </c>
      <c r="AL66">
        <v>0</v>
      </c>
      <c r="AM66">
        <v>0</v>
      </c>
      <c r="AN66">
        <v>0.59302999999999995</v>
      </c>
      <c r="AO66">
        <v>0</v>
      </c>
      <c r="AP66">
        <v>2.5546727026030074</v>
      </c>
      <c r="AQ66">
        <v>0</v>
      </c>
      <c r="AR66">
        <v>1.3548000000000004</v>
      </c>
      <c r="AS66">
        <v>2.0634999999999999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333.41865524658726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1.0090470445258559</v>
      </c>
      <c r="L67">
        <v>106.00780234070221</v>
      </c>
      <c r="M67">
        <v>28.232473993668027</v>
      </c>
      <c r="N67">
        <v>36.236513563501845</v>
      </c>
      <c r="O67">
        <v>0</v>
      </c>
      <c r="P67">
        <v>37.844709106239463</v>
      </c>
      <c r="Q67">
        <v>1</v>
      </c>
      <c r="R67">
        <v>13.008339863713799</v>
      </c>
      <c r="S67">
        <v>0.9974025974025974</v>
      </c>
      <c r="T67">
        <v>0</v>
      </c>
      <c r="U67">
        <v>25.704366197183106</v>
      </c>
      <c r="V67">
        <v>5.5719734097421192</v>
      </c>
      <c r="W67">
        <v>10.68107930962343</v>
      </c>
      <c r="X67">
        <v>41.188201611653497</v>
      </c>
      <c r="Y67">
        <v>0</v>
      </c>
      <c r="Z67">
        <v>0</v>
      </c>
      <c r="AA67">
        <v>0</v>
      </c>
      <c r="AB67">
        <v>0</v>
      </c>
      <c r="AC67">
        <v>2.9693199999999997</v>
      </c>
      <c r="AD67">
        <v>0</v>
      </c>
      <c r="AE67">
        <v>0</v>
      </c>
      <c r="AF67">
        <v>2.7224999999999997</v>
      </c>
      <c r="AG67">
        <v>0</v>
      </c>
      <c r="AH67">
        <v>0</v>
      </c>
      <c r="AI67">
        <v>0</v>
      </c>
      <c r="AJ67">
        <v>0</v>
      </c>
      <c r="AK67">
        <v>16.662039999999998</v>
      </c>
      <c r="AL67">
        <v>0</v>
      </c>
      <c r="AM67">
        <v>0</v>
      </c>
      <c r="AN67">
        <v>0.59302999999999995</v>
      </c>
      <c r="AO67">
        <v>0</v>
      </c>
      <c r="AP67">
        <v>2.5546727026030074</v>
      </c>
      <c r="AQ67">
        <v>0</v>
      </c>
      <c r="AR67">
        <v>1.3548000000000004</v>
      </c>
      <c r="AS67">
        <v>2.0634999999999999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336.4017717405589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0.94664843681197708</v>
      </c>
      <c r="L68">
        <v>128.33680086463121</v>
      </c>
      <c r="M68">
        <v>28.232473993668027</v>
      </c>
      <c r="N68">
        <v>36.236513563501845</v>
      </c>
      <c r="O68">
        <v>0</v>
      </c>
      <c r="P68">
        <v>37.844709106239463</v>
      </c>
      <c r="Q68">
        <v>1</v>
      </c>
      <c r="R68">
        <v>13.008339863713799</v>
      </c>
      <c r="S68">
        <v>0.9974025974025974</v>
      </c>
      <c r="T68">
        <v>0</v>
      </c>
      <c r="U68">
        <v>25.704366197183106</v>
      </c>
      <c r="V68">
        <v>5.5719734097421192</v>
      </c>
      <c r="W68">
        <v>10.68107930962343</v>
      </c>
      <c r="X68">
        <v>41.188201611653497</v>
      </c>
      <c r="Y68">
        <v>0</v>
      </c>
      <c r="Z68">
        <v>0</v>
      </c>
      <c r="AA68">
        <v>0</v>
      </c>
      <c r="AB68">
        <v>4.0409199999999998</v>
      </c>
      <c r="AC68">
        <v>2.9693199999999997</v>
      </c>
      <c r="AD68">
        <v>0</v>
      </c>
      <c r="AE68">
        <v>0</v>
      </c>
      <c r="AF68">
        <v>2.7224999999999997</v>
      </c>
      <c r="AG68">
        <v>0</v>
      </c>
      <c r="AH68">
        <v>0</v>
      </c>
      <c r="AI68">
        <v>0</v>
      </c>
      <c r="AJ68">
        <v>0</v>
      </c>
      <c r="AK68">
        <v>16.662039999999998</v>
      </c>
      <c r="AL68">
        <v>0</v>
      </c>
      <c r="AM68">
        <v>0</v>
      </c>
      <c r="AN68">
        <v>0.59302999999999995</v>
      </c>
      <c r="AO68">
        <v>0</v>
      </c>
      <c r="AP68">
        <v>2.5546727026030074</v>
      </c>
      <c r="AQ68">
        <v>3.8659999999999997</v>
      </c>
      <c r="AR68">
        <v>1.3548000000000004</v>
      </c>
      <c r="AS68">
        <v>2.0634999999999999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366.57529165677403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0.99864297686892389</v>
      </c>
      <c r="L69">
        <v>180.00520156046812</v>
      </c>
      <c r="M69">
        <v>28.232473993668027</v>
      </c>
      <c r="N69">
        <v>36.236513563501845</v>
      </c>
      <c r="O69">
        <v>0</v>
      </c>
      <c r="P69">
        <v>37.844709106239463</v>
      </c>
      <c r="Q69">
        <v>2.8304423983903426</v>
      </c>
      <c r="R69">
        <v>12.08429555637708</v>
      </c>
      <c r="S69">
        <v>5.0638785303370781</v>
      </c>
      <c r="T69">
        <v>0</v>
      </c>
      <c r="U69">
        <v>25.704366197183106</v>
      </c>
      <c r="V69">
        <v>5.4350022493012853</v>
      </c>
      <c r="W69">
        <v>10.677888069913354</v>
      </c>
      <c r="X69">
        <v>41.188201611653497</v>
      </c>
      <c r="Y69">
        <v>0</v>
      </c>
      <c r="Z69">
        <v>0</v>
      </c>
      <c r="AA69">
        <v>0</v>
      </c>
      <c r="AB69">
        <v>4.0409199999999998</v>
      </c>
      <c r="AC69">
        <v>2.9693199999999997</v>
      </c>
      <c r="AD69">
        <v>0</v>
      </c>
      <c r="AE69">
        <v>0</v>
      </c>
      <c r="AF69">
        <v>2.7224999999999997</v>
      </c>
      <c r="AG69">
        <v>0</v>
      </c>
      <c r="AH69">
        <v>5.8108000000000022</v>
      </c>
      <c r="AI69">
        <v>0</v>
      </c>
      <c r="AJ69">
        <v>0</v>
      </c>
      <c r="AK69">
        <v>16.662039999999998</v>
      </c>
      <c r="AL69">
        <v>0</v>
      </c>
      <c r="AM69">
        <v>0</v>
      </c>
      <c r="AN69">
        <v>0.59302999999999995</v>
      </c>
      <c r="AO69">
        <v>0</v>
      </c>
      <c r="AP69">
        <v>2.5546727026030074</v>
      </c>
      <c r="AQ69">
        <v>9.5490200000000005</v>
      </c>
      <c r="AR69">
        <v>1.3548000000000004</v>
      </c>
      <c r="AS69">
        <v>2.0634999999999999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434.62221851650514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9.362197859443075</v>
      </c>
      <c r="L70">
        <v>194.00552952202435</v>
      </c>
      <c r="M70">
        <v>28.232473993668027</v>
      </c>
      <c r="N70">
        <v>36.236513563501845</v>
      </c>
      <c r="O70">
        <v>0</v>
      </c>
      <c r="P70">
        <v>37.844709106239463</v>
      </c>
      <c r="Q70">
        <v>3.3504976190476188</v>
      </c>
      <c r="R70">
        <v>13.01030792443572</v>
      </c>
      <c r="S70">
        <v>8.1018189739985953</v>
      </c>
      <c r="T70">
        <v>0</v>
      </c>
      <c r="U70">
        <v>25.704366197183106</v>
      </c>
      <c r="V70">
        <v>5.1391221057082452</v>
      </c>
      <c r="W70">
        <v>10.677888069913356</v>
      </c>
      <c r="X70">
        <v>41.188201611653497</v>
      </c>
      <c r="Y70">
        <v>0</v>
      </c>
      <c r="Z70">
        <v>0</v>
      </c>
      <c r="AA70">
        <v>0</v>
      </c>
      <c r="AB70">
        <v>4.0409199999999998</v>
      </c>
      <c r="AC70">
        <v>2.9693199999999997</v>
      </c>
      <c r="AD70">
        <v>0</v>
      </c>
      <c r="AE70">
        <v>0</v>
      </c>
      <c r="AF70">
        <v>2.7224999999999997</v>
      </c>
      <c r="AG70">
        <v>0</v>
      </c>
      <c r="AH70">
        <v>14.352676000000002</v>
      </c>
      <c r="AI70">
        <v>0</v>
      </c>
      <c r="AJ70">
        <v>0</v>
      </c>
      <c r="AK70">
        <v>16.662039999999998</v>
      </c>
      <c r="AL70">
        <v>0</v>
      </c>
      <c r="AM70">
        <v>0</v>
      </c>
      <c r="AN70">
        <v>0.59302999999999995</v>
      </c>
      <c r="AO70">
        <v>0</v>
      </c>
      <c r="AP70">
        <v>2.5546727026030074</v>
      </c>
      <c r="AQ70">
        <v>9.5490200000000005</v>
      </c>
      <c r="AR70">
        <v>1.3548000000000004</v>
      </c>
      <c r="AS70">
        <v>2.0634999999999999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469.71610524941991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9.3521136088758219</v>
      </c>
      <c r="L71">
        <v>194.00552952202435</v>
      </c>
      <c r="M71">
        <v>28.232473993668027</v>
      </c>
      <c r="N71">
        <v>36.236513563501845</v>
      </c>
      <c r="O71">
        <v>0</v>
      </c>
      <c r="P71">
        <v>37.844709106239463</v>
      </c>
      <c r="Q71">
        <v>3.3504976190476188</v>
      </c>
      <c r="R71">
        <v>13.01030792443572</v>
      </c>
      <c r="S71">
        <v>8.1018189739985953</v>
      </c>
      <c r="T71">
        <v>0</v>
      </c>
      <c r="U71">
        <v>25.704366197183106</v>
      </c>
      <c r="V71">
        <v>5.2023643788121987</v>
      </c>
      <c r="W71">
        <v>10.674698736559138</v>
      </c>
      <c r="X71">
        <v>41.188201611653497</v>
      </c>
      <c r="Y71">
        <v>0</v>
      </c>
      <c r="Z71">
        <v>0</v>
      </c>
      <c r="AA71">
        <v>0</v>
      </c>
      <c r="AB71">
        <v>4.0409199999999998</v>
      </c>
      <c r="AC71">
        <v>2.9693199999999997</v>
      </c>
      <c r="AD71">
        <v>0</v>
      </c>
      <c r="AE71">
        <v>5.0553984000000005</v>
      </c>
      <c r="AF71">
        <v>2.7224999999999997</v>
      </c>
      <c r="AG71">
        <v>0</v>
      </c>
      <c r="AH71">
        <v>21.529014000000007</v>
      </c>
      <c r="AI71">
        <v>0</v>
      </c>
      <c r="AJ71">
        <v>0</v>
      </c>
      <c r="AK71">
        <v>16.662039999999998</v>
      </c>
      <c r="AL71">
        <v>0</v>
      </c>
      <c r="AM71">
        <v>0</v>
      </c>
      <c r="AN71">
        <v>0.59302999999999995</v>
      </c>
      <c r="AO71">
        <v>0</v>
      </c>
      <c r="AP71">
        <v>1.9258301911930364</v>
      </c>
      <c r="AQ71">
        <v>9.5490200000000005</v>
      </c>
      <c r="AR71">
        <v>1.3548000000000004</v>
      </c>
      <c r="AS71">
        <v>2.0634999999999999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481.36896782719248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9.3521136088758219</v>
      </c>
      <c r="L72">
        <v>194.00552952202435</v>
      </c>
      <c r="M72">
        <v>28.232473993668027</v>
      </c>
      <c r="N72">
        <v>36.236513563501845</v>
      </c>
      <c r="O72">
        <v>0</v>
      </c>
      <c r="P72">
        <v>37.844709106239463</v>
      </c>
      <c r="Q72">
        <v>3.3504976190476188</v>
      </c>
      <c r="R72">
        <v>13.01030792443572</v>
      </c>
      <c r="S72">
        <v>8.1018189739985953</v>
      </c>
      <c r="T72">
        <v>0</v>
      </c>
      <c r="U72">
        <v>25.704366197183106</v>
      </c>
      <c r="V72">
        <v>5.2023643788121987</v>
      </c>
      <c r="W72">
        <v>10.674698736559138</v>
      </c>
      <c r="X72">
        <v>41.188201611653497</v>
      </c>
      <c r="Y72">
        <v>0</v>
      </c>
      <c r="Z72">
        <v>0</v>
      </c>
      <c r="AA72">
        <v>0</v>
      </c>
      <c r="AB72">
        <v>4.0409199999999998</v>
      </c>
      <c r="AC72">
        <v>2.9693199999999997</v>
      </c>
      <c r="AD72">
        <v>0</v>
      </c>
      <c r="AE72">
        <v>5.0553984000000005</v>
      </c>
      <c r="AF72">
        <v>2.7224999999999997</v>
      </c>
      <c r="AG72">
        <v>0</v>
      </c>
      <c r="AH72">
        <v>28.705352000000001</v>
      </c>
      <c r="AI72">
        <v>0</v>
      </c>
      <c r="AJ72">
        <v>0</v>
      </c>
      <c r="AK72">
        <v>16.662039999999998</v>
      </c>
      <c r="AL72">
        <v>0</v>
      </c>
      <c r="AM72">
        <v>1.3905999999999998</v>
      </c>
      <c r="AN72">
        <v>0.59302999999999995</v>
      </c>
      <c r="AO72">
        <v>0</v>
      </c>
      <c r="AP72">
        <v>1.9258301911930364</v>
      </c>
      <c r="AQ72">
        <v>14.323529999999996</v>
      </c>
      <c r="AR72">
        <v>1.6935</v>
      </c>
      <c r="AS72">
        <v>2.0634999999999999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495.04911582719245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9.3521136088758219</v>
      </c>
      <c r="L73">
        <v>194.00674675720381</v>
      </c>
      <c r="M73">
        <v>28.232473993668027</v>
      </c>
      <c r="N73">
        <v>36.236513563501845</v>
      </c>
      <c r="O73">
        <v>0</v>
      </c>
      <c r="P73">
        <v>37.844709106239463</v>
      </c>
      <c r="Q73">
        <v>3.3504976190476188</v>
      </c>
      <c r="R73">
        <v>13.01030792443572</v>
      </c>
      <c r="S73">
        <v>8.1018189739985953</v>
      </c>
      <c r="T73">
        <v>0</v>
      </c>
      <c r="U73">
        <v>25.704366197183106</v>
      </c>
      <c r="V73">
        <v>5.2023643788121987</v>
      </c>
      <c r="W73">
        <v>10.674698736559138</v>
      </c>
      <c r="X73">
        <v>41.196026962113585</v>
      </c>
      <c r="Y73">
        <v>0</v>
      </c>
      <c r="Z73">
        <v>0.67500000000000004</v>
      </c>
      <c r="AA73">
        <v>2.1568172249701116</v>
      </c>
      <c r="AB73">
        <v>4.0409199999999998</v>
      </c>
      <c r="AC73">
        <v>5.9386400000000004</v>
      </c>
      <c r="AD73">
        <v>2.4318</v>
      </c>
      <c r="AE73">
        <v>5.0553984000000005</v>
      </c>
      <c r="AF73">
        <v>2.7224999999999997</v>
      </c>
      <c r="AG73">
        <v>0</v>
      </c>
      <c r="AH73">
        <v>36.317500000000003</v>
      </c>
      <c r="AI73">
        <v>1.1718000000000002</v>
      </c>
      <c r="AJ73">
        <v>0</v>
      </c>
      <c r="AK73">
        <v>16.662039999999998</v>
      </c>
      <c r="AL73">
        <v>0</v>
      </c>
      <c r="AM73">
        <v>3.2327359999999996</v>
      </c>
      <c r="AN73">
        <v>0.59302999999999995</v>
      </c>
      <c r="AO73">
        <v>0</v>
      </c>
      <c r="AP73">
        <v>0.55023719748372479</v>
      </c>
      <c r="AQ73">
        <v>14.323529999999996</v>
      </c>
      <c r="AR73">
        <v>1.6935</v>
      </c>
      <c r="AS73">
        <v>2.0634999999999999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512.54158664409294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9.3521136088758219</v>
      </c>
      <c r="L74">
        <v>194.00674675720381</v>
      </c>
      <c r="M74">
        <v>28.232473993668027</v>
      </c>
      <c r="N74">
        <v>36.236513563501845</v>
      </c>
      <c r="O74">
        <v>0</v>
      </c>
      <c r="P74">
        <v>37.844709106239463</v>
      </c>
      <c r="Q74">
        <v>3.3504976190476188</v>
      </c>
      <c r="R74">
        <v>13.01030792443572</v>
      </c>
      <c r="S74">
        <v>8.1018189739985953</v>
      </c>
      <c r="T74">
        <v>0</v>
      </c>
      <c r="U74">
        <v>25.704366197183106</v>
      </c>
      <c r="V74">
        <v>5.2023643788121987</v>
      </c>
      <c r="W74">
        <v>10.674698736559138</v>
      </c>
      <c r="X74">
        <v>41.196026962113585</v>
      </c>
      <c r="Y74">
        <v>0</v>
      </c>
      <c r="Z74">
        <v>4.0014000000000003</v>
      </c>
      <c r="AA74">
        <v>4.2651666471319061</v>
      </c>
      <c r="AB74">
        <v>8.0818399999999997</v>
      </c>
      <c r="AC74">
        <v>6.2512000000000008</v>
      </c>
      <c r="AD74">
        <v>5.6061096000000008</v>
      </c>
      <c r="AE74">
        <v>15.166195200000001</v>
      </c>
      <c r="AF74">
        <v>8.1674999999999986</v>
      </c>
      <c r="AG74">
        <v>0</v>
      </c>
      <c r="AH74">
        <v>36.317500000000003</v>
      </c>
      <c r="AI74">
        <v>5.0168663999999996</v>
      </c>
      <c r="AJ74">
        <v>0</v>
      </c>
      <c r="AK74">
        <v>16.662039999999998</v>
      </c>
      <c r="AL74">
        <v>0</v>
      </c>
      <c r="AM74">
        <v>3.2327359999999996</v>
      </c>
      <c r="AN74">
        <v>0.59302999999999995</v>
      </c>
      <c r="AO74">
        <v>0</v>
      </c>
      <c r="AP74">
        <v>0.15721062785249279</v>
      </c>
      <c r="AQ74">
        <v>14.323529999999996</v>
      </c>
      <c r="AR74">
        <v>2.0322000000000005</v>
      </c>
      <c r="AS74">
        <v>2.0634999999999999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544.85066229662345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9.3521136088758219</v>
      </c>
      <c r="L75">
        <v>194.00674675720381</v>
      </c>
      <c r="M75">
        <v>28.232473993668027</v>
      </c>
      <c r="N75">
        <v>36.236513563501845</v>
      </c>
      <c r="O75">
        <v>0</v>
      </c>
      <c r="P75">
        <v>37.844709106239463</v>
      </c>
      <c r="Q75">
        <v>3.3504976190476188</v>
      </c>
      <c r="R75">
        <v>13.01030792443572</v>
      </c>
      <c r="S75">
        <v>8.1018189739985953</v>
      </c>
      <c r="T75">
        <v>0</v>
      </c>
      <c r="U75">
        <v>25.704366197183106</v>
      </c>
      <c r="V75">
        <v>5.2508938972712675</v>
      </c>
      <c r="W75">
        <v>10.674698736559138</v>
      </c>
      <c r="X75">
        <v>41.196026962113585</v>
      </c>
      <c r="Y75">
        <v>0</v>
      </c>
      <c r="Z75">
        <v>4.0014000000000003</v>
      </c>
      <c r="AA75">
        <v>6.7854923931643958</v>
      </c>
      <c r="AB75">
        <v>8.0818399999999997</v>
      </c>
      <c r="AC75">
        <v>6.2512000000000008</v>
      </c>
      <c r="AD75">
        <v>8.4091643999999981</v>
      </c>
      <c r="AE75">
        <v>15.166195200000001</v>
      </c>
      <c r="AF75">
        <v>8.1674999999999986</v>
      </c>
      <c r="AG75">
        <v>0</v>
      </c>
      <c r="AH75">
        <v>43.058028000000007</v>
      </c>
      <c r="AI75">
        <v>5.0168663999999996</v>
      </c>
      <c r="AJ75">
        <v>0</v>
      </c>
      <c r="AK75">
        <v>16.662039999999998</v>
      </c>
      <c r="AL75">
        <v>0</v>
      </c>
      <c r="AM75">
        <v>3.2327359999999996</v>
      </c>
      <c r="AN75">
        <v>0.59302999999999995</v>
      </c>
      <c r="AO75">
        <v>0</v>
      </c>
      <c r="AP75">
        <v>0.15721062785249279</v>
      </c>
      <c r="AQ75">
        <v>14.323529999999996</v>
      </c>
      <c r="AR75">
        <v>12.193200000000003</v>
      </c>
      <c r="AS75">
        <v>2.0634999999999999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567.1241003611151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9.3521136088758219</v>
      </c>
      <c r="L76">
        <v>194.00552952202435</v>
      </c>
      <c r="M76">
        <v>28.232473993668027</v>
      </c>
      <c r="N76">
        <v>36.236513563501845</v>
      </c>
      <c r="O76">
        <v>0</v>
      </c>
      <c r="P76">
        <v>37.844709106239463</v>
      </c>
      <c r="Q76">
        <v>3.3504976190476188</v>
      </c>
      <c r="R76">
        <v>13.01030792443572</v>
      </c>
      <c r="S76">
        <v>8.1018189739985953</v>
      </c>
      <c r="T76">
        <v>0</v>
      </c>
      <c r="U76">
        <v>25.704366197183106</v>
      </c>
      <c r="V76">
        <v>5.2508938972712675</v>
      </c>
      <c r="W76">
        <v>10.674698736559138</v>
      </c>
      <c r="X76">
        <v>41.196026962113585</v>
      </c>
      <c r="Y76">
        <v>0</v>
      </c>
      <c r="Z76">
        <v>4.0014000000000003</v>
      </c>
      <c r="AA76">
        <v>7.9971874633723221</v>
      </c>
      <c r="AB76">
        <v>8.0818399999999997</v>
      </c>
      <c r="AC76">
        <v>6.2512000000000008</v>
      </c>
      <c r="AD76">
        <v>11.212219200000002</v>
      </c>
      <c r="AE76">
        <v>15.166195200000001</v>
      </c>
      <c r="AF76">
        <v>8.1674999999999986</v>
      </c>
      <c r="AG76">
        <v>0</v>
      </c>
      <c r="AH76">
        <v>43.058028000000007</v>
      </c>
      <c r="AI76">
        <v>5.0168663999999996</v>
      </c>
      <c r="AJ76">
        <v>0</v>
      </c>
      <c r="AK76">
        <v>16.662039999999998</v>
      </c>
      <c r="AL76">
        <v>0</v>
      </c>
      <c r="AM76">
        <v>3.2327359999999996</v>
      </c>
      <c r="AN76">
        <v>0.59302999999999995</v>
      </c>
      <c r="AO76">
        <v>0</v>
      </c>
      <c r="AP76">
        <v>0.15721062785249279</v>
      </c>
      <c r="AQ76">
        <v>14.323529999999996</v>
      </c>
      <c r="AR76">
        <v>12.193200000000003</v>
      </c>
      <c r="AS76">
        <v>2.0634999999999999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571.13763299614357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9.3521136088758219</v>
      </c>
      <c r="L77">
        <v>194.00552952202435</v>
      </c>
      <c r="M77">
        <v>28.232473993668027</v>
      </c>
      <c r="N77">
        <v>36.236513563501845</v>
      </c>
      <c r="O77">
        <v>0</v>
      </c>
      <c r="P77">
        <v>37.844709106239463</v>
      </c>
      <c r="Q77">
        <v>3.3504976190476188</v>
      </c>
      <c r="R77">
        <v>13.01030792443572</v>
      </c>
      <c r="S77">
        <v>8.1018189739985953</v>
      </c>
      <c r="T77">
        <v>0</v>
      </c>
      <c r="U77">
        <v>25.704366197183106</v>
      </c>
      <c r="V77">
        <v>5.2508938972712675</v>
      </c>
      <c r="W77">
        <v>10.674698736559138</v>
      </c>
      <c r="X77">
        <v>46.812674810263829</v>
      </c>
      <c r="Y77">
        <v>0</v>
      </c>
      <c r="Z77">
        <v>4.0014000000000003</v>
      </c>
      <c r="AA77">
        <v>7.9971874633723221</v>
      </c>
      <c r="AB77">
        <v>8.0818399999999997</v>
      </c>
      <c r="AC77">
        <v>6.2512000000000008</v>
      </c>
      <c r="AD77">
        <v>11.212219200000002</v>
      </c>
      <c r="AE77">
        <v>15.166195200000001</v>
      </c>
      <c r="AF77">
        <v>8.1674999999999986</v>
      </c>
      <c r="AG77">
        <v>0</v>
      </c>
      <c r="AH77">
        <v>43.058028000000007</v>
      </c>
      <c r="AI77">
        <v>5.0168663999999996</v>
      </c>
      <c r="AJ77">
        <v>0</v>
      </c>
      <c r="AK77">
        <v>16.662039999999998</v>
      </c>
      <c r="AL77">
        <v>0</v>
      </c>
      <c r="AM77">
        <v>3.2327359999999996</v>
      </c>
      <c r="AN77">
        <v>0.59302999999999995</v>
      </c>
      <c r="AO77">
        <v>0</v>
      </c>
      <c r="AP77">
        <v>0.15721062785249279</v>
      </c>
      <c r="AQ77">
        <v>14.323529999999996</v>
      </c>
      <c r="AR77">
        <v>1.6935</v>
      </c>
      <c r="AS77">
        <v>2.0634999999999999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566.25458084429374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9.3521136088758219</v>
      </c>
      <c r="L78">
        <v>194.00552952202435</v>
      </c>
      <c r="M78">
        <v>28.232473993668027</v>
      </c>
      <c r="N78">
        <v>36.236513563501845</v>
      </c>
      <c r="O78">
        <v>0</v>
      </c>
      <c r="P78">
        <v>37.844709106239463</v>
      </c>
      <c r="Q78">
        <v>3.3504976190476188</v>
      </c>
      <c r="R78">
        <v>13.01030792443572</v>
      </c>
      <c r="S78">
        <v>8.1018189739985953</v>
      </c>
      <c r="T78">
        <v>0</v>
      </c>
      <c r="U78">
        <v>25.704366197183106</v>
      </c>
      <c r="V78">
        <v>5.2508938972712675</v>
      </c>
      <c r="W78">
        <v>10.674698736559138</v>
      </c>
      <c r="X78">
        <v>46.810543156335939</v>
      </c>
      <c r="Y78">
        <v>0</v>
      </c>
      <c r="Z78">
        <v>4.0014000000000003</v>
      </c>
      <c r="AA78">
        <v>7.9971874633723221</v>
      </c>
      <c r="AB78">
        <v>8.0818399999999997</v>
      </c>
      <c r="AC78">
        <v>6.2512000000000008</v>
      </c>
      <c r="AD78">
        <v>11.212219200000002</v>
      </c>
      <c r="AE78">
        <v>15.166195200000001</v>
      </c>
      <c r="AF78">
        <v>8.1674999999999986</v>
      </c>
      <c r="AG78">
        <v>0</v>
      </c>
      <c r="AH78">
        <v>43.058028000000007</v>
      </c>
      <c r="AI78">
        <v>5.0168663999999996</v>
      </c>
      <c r="AJ78">
        <v>0</v>
      </c>
      <c r="AK78">
        <v>16.662039999999998</v>
      </c>
      <c r="AL78">
        <v>0</v>
      </c>
      <c r="AM78">
        <v>3.2327359999999996</v>
      </c>
      <c r="AN78">
        <v>0.59302999999999995</v>
      </c>
      <c r="AO78">
        <v>0</v>
      </c>
      <c r="AP78">
        <v>0.15721062785249279</v>
      </c>
      <c r="AQ78">
        <v>14.323529999999996</v>
      </c>
      <c r="AR78">
        <v>1.3548000000000004</v>
      </c>
      <c r="AS78">
        <v>2.0634999999999999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565.91374919036582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9.3521136088758219</v>
      </c>
      <c r="L79">
        <v>194.00066200947066</v>
      </c>
      <c r="M79">
        <v>28.232473993668027</v>
      </c>
      <c r="N79">
        <v>36.236513563501845</v>
      </c>
      <c r="O79">
        <v>0</v>
      </c>
      <c r="P79">
        <v>37.844709106239463</v>
      </c>
      <c r="Q79">
        <v>3.3504976190476188</v>
      </c>
      <c r="R79">
        <v>13.01030792443572</v>
      </c>
      <c r="S79">
        <v>8.1018189739985953</v>
      </c>
      <c r="T79">
        <v>0</v>
      </c>
      <c r="U79">
        <v>25.704366197183106</v>
      </c>
      <c r="V79">
        <v>5.2508938972712675</v>
      </c>
      <c r="W79">
        <v>10.674698736559138</v>
      </c>
      <c r="X79">
        <v>45.260227269447256</v>
      </c>
      <c r="Y79">
        <v>0</v>
      </c>
      <c r="Z79">
        <v>4.0014000000000003</v>
      </c>
      <c r="AA79">
        <v>7.9971874633723221</v>
      </c>
      <c r="AB79">
        <v>8.0818399999999997</v>
      </c>
      <c r="AC79">
        <v>6.2512000000000008</v>
      </c>
      <c r="AD79">
        <v>11.212219200000002</v>
      </c>
      <c r="AE79">
        <v>15.166195200000001</v>
      </c>
      <c r="AF79">
        <v>8.1674999999999986</v>
      </c>
      <c r="AG79">
        <v>0</v>
      </c>
      <c r="AH79">
        <v>37.537768</v>
      </c>
      <c r="AI79">
        <v>5.0168663999999996</v>
      </c>
      <c r="AJ79">
        <v>0</v>
      </c>
      <c r="AK79">
        <v>16.662039999999998</v>
      </c>
      <c r="AL79">
        <v>0</v>
      </c>
      <c r="AM79">
        <v>3.2327359999999996</v>
      </c>
      <c r="AN79">
        <v>0.59302999999999995</v>
      </c>
      <c r="AO79">
        <v>0</v>
      </c>
      <c r="AP79">
        <v>1.9258301911930364</v>
      </c>
      <c r="AQ79">
        <v>14.323529999999996</v>
      </c>
      <c r="AR79">
        <v>1.3548000000000004</v>
      </c>
      <c r="AS79">
        <v>2.0634999999999999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560.60692535426404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9.3521136088758219</v>
      </c>
      <c r="L80">
        <v>194.00066200947066</v>
      </c>
      <c r="M80">
        <v>28.232473993668027</v>
      </c>
      <c r="N80">
        <v>36.236513563501845</v>
      </c>
      <c r="O80">
        <v>0</v>
      </c>
      <c r="P80">
        <v>37.844709106239463</v>
      </c>
      <c r="Q80">
        <v>3.3504976190476188</v>
      </c>
      <c r="R80">
        <v>13.01030792443572</v>
      </c>
      <c r="S80">
        <v>8.1018189739985953</v>
      </c>
      <c r="T80">
        <v>0</v>
      </c>
      <c r="U80">
        <v>25.704366197183106</v>
      </c>
      <c r="V80">
        <v>5.2508938972712675</v>
      </c>
      <c r="W80">
        <v>10.674698736559138</v>
      </c>
      <c r="X80">
        <v>45.260227269447256</v>
      </c>
      <c r="Y80">
        <v>0</v>
      </c>
      <c r="Z80">
        <v>0.33750000000000002</v>
      </c>
      <c r="AA80">
        <v>4.309757025715558</v>
      </c>
      <c r="AB80">
        <v>8.0818399999999997</v>
      </c>
      <c r="AC80">
        <v>5.9386400000000004</v>
      </c>
      <c r="AD80">
        <v>8.4302399999999995</v>
      </c>
      <c r="AE80">
        <v>15.166195200000001</v>
      </c>
      <c r="AF80">
        <v>3.024999999999999</v>
      </c>
      <c r="AG80">
        <v>0</v>
      </c>
      <c r="AH80">
        <v>28.705352000000001</v>
      </c>
      <c r="AI80">
        <v>1.1718000000000002</v>
      </c>
      <c r="AJ80">
        <v>0</v>
      </c>
      <c r="AK80">
        <v>16.662039999999998</v>
      </c>
      <c r="AL80">
        <v>0</v>
      </c>
      <c r="AM80">
        <v>1.4314999999999998</v>
      </c>
      <c r="AN80">
        <v>0.59302999999999995</v>
      </c>
      <c r="AO80">
        <v>0</v>
      </c>
      <c r="AP80">
        <v>1.9258301911930364</v>
      </c>
      <c r="AQ80">
        <v>14.323529999999996</v>
      </c>
      <c r="AR80">
        <v>2.0322000000000005</v>
      </c>
      <c r="AS80">
        <v>2.0634999999999999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531.21723731660722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9.3621197827329912</v>
      </c>
      <c r="L81">
        <v>194.00552952202435</v>
      </c>
      <c r="M81">
        <v>28.232473993668027</v>
      </c>
      <c r="N81">
        <v>36.236513563501845</v>
      </c>
      <c r="O81">
        <v>0</v>
      </c>
      <c r="P81">
        <v>37.844709106239463</v>
      </c>
      <c r="Q81">
        <v>3.3504976190476188</v>
      </c>
      <c r="R81">
        <v>13.01030792443572</v>
      </c>
      <c r="S81">
        <v>8.1018189739985953</v>
      </c>
      <c r="T81">
        <v>0</v>
      </c>
      <c r="U81">
        <v>25.704366197183106</v>
      </c>
      <c r="V81">
        <v>5.5717013888888882</v>
      </c>
      <c r="W81">
        <v>10.68107930962343</v>
      </c>
      <c r="X81">
        <v>45.260227269447256</v>
      </c>
      <c r="Y81">
        <v>0</v>
      </c>
      <c r="Z81">
        <v>0.33750000000000002</v>
      </c>
      <c r="AA81">
        <v>1.9387121123326847</v>
      </c>
      <c r="AB81">
        <v>8.0818399999999997</v>
      </c>
      <c r="AC81">
        <v>5.9386400000000004</v>
      </c>
      <c r="AD81">
        <v>2.4318</v>
      </c>
      <c r="AE81">
        <v>10.110796799999999</v>
      </c>
      <c r="AF81">
        <v>0</v>
      </c>
      <c r="AG81">
        <v>0</v>
      </c>
      <c r="AH81">
        <v>21.529014000000007</v>
      </c>
      <c r="AI81">
        <v>0</v>
      </c>
      <c r="AJ81">
        <v>0</v>
      </c>
      <c r="AK81">
        <v>16.662039999999998</v>
      </c>
      <c r="AL81">
        <v>0</v>
      </c>
      <c r="AM81">
        <v>1.4314999999999998</v>
      </c>
      <c r="AN81">
        <v>0.59302999999999995</v>
      </c>
      <c r="AO81">
        <v>0</v>
      </c>
      <c r="AP81">
        <v>1.9258301911930364</v>
      </c>
      <c r="AQ81">
        <v>14.323529999999996</v>
      </c>
      <c r="AR81">
        <v>12.193200000000003</v>
      </c>
      <c r="AS81">
        <v>2.0634999999999999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516.92227775431707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0.9986522618519067</v>
      </c>
      <c r="L82">
        <v>170.00556927441812</v>
      </c>
      <c r="M82">
        <v>28.232473993668027</v>
      </c>
      <c r="N82">
        <v>36.236513563501845</v>
      </c>
      <c r="O82">
        <v>0</v>
      </c>
      <c r="P82">
        <v>37.844709106239463</v>
      </c>
      <c r="Q82">
        <v>3.3504976190476188</v>
      </c>
      <c r="R82">
        <v>13.01030792443572</v>
      </c>
      <c r="S82">
        <v>8.1018189739985953</v>
      </c>
      <c r="T82">
        <v>0</v>
      </c>
      <c r="U82">
        <v>25.704366197183106</v>
      </c>
      <c r="V82">
        <v>5.5717013888888882</v>
      </c>
      <c r="W82">
        <v>10.68107930962343</v>
      </c>
      <c r="X82">
        <v>45.260227269447256</v>
      </c>
      <c r="Y82">
        <v>0</v>
      </c>
      <c r="Z82">
        <v>0.33750000000000002</v>
      </c>
      <c r="AA82">
        <v>0</v>
      </c>
      <c r="AB82">
        <v>8.0818399999999997</v>
      </c>
      <c r="AC82">
        <v>2.9693199999999997</v>
      </c>
      <c r="AD82">
        <v>2.4318</v>
      </c>
      <c r="AE82">
        <v>10.110796799999999</v>
      </c>
      <c r="AF82">
        <v>0</v>
      </c>
      <c r="AG82">
        <v>0</v>
      </c>
      <c r="AH82">
        <v>14.352676000000002</v>
      </c>
      <c r="AI82">
        <v>0</v>
      </c>
      <c r="AJ82">
        <v>0</v>
      </c>
      <c r="AK82">
        <v>16.662039999999998</v>
      </c>
      <c r="AL82">
        <v>0</v>
      </c>
      <c r="AM82">
        <v>0</v>
      </c>
      <c r="AN82">
        <v>0.59302999999999995</v>
      </c>
      <c r="AO82">
        <v>0</v>
      </c>
      <c r="AP82">
        <v>1.9258301911930364</v>
      </c>
      <c r="AQ82">
        <v>14.323529999999996</v>
      </c>
      <c r="AR82">
        <v>12.193200000000003</v>
      </c>
      <c r="AS82">
        <v>2.0634999999999999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471.04297987349702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0.99863989820443944</v>
      </c>
      <c r="L83">
        <v>130.00465835808998</v>
      </c>
      <c r="M83">
        <v>28.232473993668027</v>
      </c>
      <c r="N83">
        <v>36.236513563501845</v>
      </c>
      <c r="O83">
        <v>0</v>
      </c>
      <c r="P83">
        <v>37.844709106239463</v>
      </c>
      <c r="Q83">
        <v>1</v>
      </c>
      <c r="R83">
        <v>13.01030792443572</v>
      </c>
      <c r="S83">
        <v>0.9974025974025974</v>
      </c>
      <c r="T83">
        <v>0</v>
      </c>
      <c r="U83">
        <v>25.704366197183106</v>
      </c>
      <c r="V83">
        <v>5.5717013888888882</v>
      </c>
      <c r="W83">
        <v>10.68107930962343</v>
      </c>
      <c r="X83">
        <v>45.260227269447256</v>
      </c>
      <c r="Y83">
        <v>0</v>
      </c>
      <c r="Z83">
        <v>0.33750000000000002</v>
      </c>
      <c r="AA83">
        <v>0</v>
      </c>
      <c r="AB83">
        <v>4.0409199999999998</v>
      </c>
      <c r="AC83">
        <v>2.9693199999999997</v>
      </c>
      <c r="AD83">
        <v>0</v>
      </c>
      <c r="AE83">
        <v>5.0553984000000005</v>
      </c>
      <c r="AF83">
        <v>0</v>
      </c>
      <c r="AG83">
        <v>0</v>
      </c>
      <c r="AH83">
        <v>7.1763380000000012</v>
      </c>
      <c r="AI83">
        <v>0</v>
      </c>
      <c r="AJ83">
        <v>0</v>
      </c>
      <c r="AK83">
        <v>16.662039999999998</v>
      </c>
      <c r="AL83">
        <v>0</v>
      </c>
      <c r="AM83">
        <v>0</v>
      </c>
      <c r="AN83">
        <v>0.59302999999999995</v>
      </c>
      <c r="AO83">
        <v>0</v>
      </c>
      <c r="AP83">
        <v>0.15721062785249279</v>
      </c>
      <c r="AQ83">
        <v>14.323529999999996</v>
      </c>
      <c r="AR83">
        <v>2.3709000000000002</v>
      </c>
      <c r="AS83">
        <v>2.0634999999999999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391.29176663453723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0.99863989820443944</v>
      </c>
      <c r="L84">
        <v>106.00472420393248</v>
      </c>
      <c r="M84">
        <v>28.232473993668027</v>
      </c>
      <c r="N84">
        <v>36.236513563501845</v>
      </c>
      <c r="O84">
        <v>0</v>
      </c>
      <c r="P84">
        <v>37.844709106239463</v>
      </c>
      <c r="Q84">
        <v>1</v>
      </c>
      <c r="R84">
        <v>13.01030792443572</v>
      </c>
      <c r="S84">
        <v>0.9974025974025974</v>
      </c>
      <c r="T84">
        <v>0</v>
      </c>
      <c r="U84">
        <v>25.704366197183106</v>
      </c>
      <c r="V84">
        <v>5.5717013888888882</v>
      </c>
      <c r="W84">
        <v>10.68107930962343</v>
      </c>
      <c r="X84">
        <v>45.260227269447256</v>
      </c>
      <c r="Y84">
        <v>0</v>
      </c>
      <c r="Z84">
        <v>0.33750000000000002</v>
      </c>
      <c r="AA84">
        <v>0</v>
      </c>
      <c r="AB84">
        <v>4.0409199999999998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16.662039999999998</v>
      </c>
      <c r="AL84">
        <v>0</v>
      </c>
      <c r="AM84">
        <v>0</v>
      </c>
      <c r="AN84">
        <v>0.59302999999999995</v>
      </c>
      <c r="AO84">
        <v>0</v>
      </c>
      <c r="AP84">
        <v>0.15721062785249279</v>
      </c>
      <c r="AQ84">
        <v>14.323529999999996</v>
      </c>
      <c r="AR84">
        <v>2.0322000000000005</v>
      </c>
      <c r="AS84">
        <v>2.0634999999999999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351.75207608037977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0.99863989820443944</v>
      </c>
      <c r="L85">
        <v>106.00472420393248</v>
      </c>
      <c r="M85">
        <v>28.232473993668027</v>
      </c>
      <c r="N85">
        <v>36.236513563501845</v>
      </c>
      <c r="O85">
        <v>0</v>
      </c>
      <c r="P85">
        <v>37.844709106239463</v>
      </c>
      <c r="Q85">
        <v>1</v>
      </c>
      <c r="R85">
        <v>13.008947761194028</v>
      </c>
      <c r="S85">
        <v>0.9974025974025974</v>
      </c>
      <c r="T85">
        <v>0</v>
      </c>
      <c r="U85">
        <v>25.704366197183106</v>
      </c>
      <c r="V85">
        <v>5.5719734097421192</v>
      </c>
      <c r="W85">
        <v>10.68107930962343</v>
      </c>
      <c r="X85">
        <v>45.260594060715036</v>
      </c>
      <c r="Y85">
        <v>0</v>
      </c>
      <c r="Z85">
        <v>0.33750000000000002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16.662039999999998</v>
      </c>
      <c r="AL85">
        <v>0</v>
      </c>
      <c r="AM85">
        <v>0</v>
      </c>
      <c r="AN85">
        <v>0.59302999999999995</v>
      </c>
      <c r="AO85">
        <v>0</v>
      </c>
      <c r="AP85">
        <v>0.15721062785249279</v>
      </c>
      <c r="AQ85">
        <v>14.323529999999996</v>
      </c>
      <c r="AR85">
        <v>2.0322000000000005</v>
      </c>
      <c r="AS85">
        <v>2.0634999999999999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347.71043472925908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0.99863989820443944</v>
      </c>
      <c r="L86">
        <v>106.00472420393248</v>
      </c>
      <c r="M86">
        <v>28.232473993668027</v>
      </c>
      <c r="N86">
        <v>36.236513563501845</v>
      </c>
      <c r="O86">
        <v>0</v>
      </c>
      <c r="P86">
        <v>37.844709106239463</v>
      </c>
      <c r="Q86">
        <v>1</v>
      </c>
      <c r="R86">
        <v>0.99849744214372715</v>
      </c>
      <c r="S86">
        <v>0.9974025974025974</v>
      </c>
      <c r="T86">
        <v>0</v>
      </c>
      <c r="U86">
        <v>25.704366197183106</v>
      </c>
      <c r="V86">
        <v>5.5719734097421192</v>
      </c>
      <c r="W86">
        <v>10.68107930962343</v>
      </c>
      <c r="X86">
        <v>45.260594060715036</v>
      </c>
      <c r="Y86">
        <v>0</v>
      </c>
      <c r="Z86">
        <v>0.33750000000000002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16.662039999999998</v>
      </c>
      <c r="AL86">
        <v>0</v>
      </c>
      <c r="AM86">
        <v>0</v>
      </c>
      <c r="AN86">
        <v>0.59302999999999995</v>
      </c>
      <c r="AO86">
        <v>0</v>
      </c>
      <c r="AP86">
        <v>0.15721062785249279</v>
      </c>
      <c r="AQ86">
        <v>14.323529999999996</v>
      </c>
      <c r="AR86">
        <v>3.7257000000000002</v>
      </c>
      <c r="AS86">
        <v>2.0634999999999999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337.39348441020877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0.99863989820443944</v>
      </c>
      <c r="L87">
        <v>106.00472420393248</v>
      </c>
      <c r="M87">
        <v>28.232473993668027</v>
      </c>
      <c r="N87">
        <v>36.236513563501845</v>
      </c>
      <c r="O87">
        <v>0</v>
      </c>
      <c r="P87">
        <v>37.844709106239463</v>
      </c>
      <c r="Q87">
        <v>1</v>
      </c>
      <c r="R87">
        <v>0.99849744214372715</v>
      </c>
      <c r="S87">
        <v>0.9974025974025974</v>
      </c>
      <c r="T87">
        <v>0</v>
      </c>
      <c r="U87">
        <v>25.704366197183106</v>
      </c>
      <c r="V87">
        <v>0.99865614849187934</v>
      </c>
      <c r="W87">
        <v>10.68107930962343</v>
      </c>
      <c r="X87">
        <v>45.260594060715036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16.662039999999998</v>
      </c>
      <c r="AL87">
        <v>0</v>
      </c>
      <c r="AM87">
        <v>0</v>
      </c>
      <c r="AN87">
        <v>0.59302999999999995</v>
      </c>
      <c r="AO87">
        <v>0</v>
      </c>
      <c r="AP87">
        <v>0.15721062785249279</v>
      </c>
      <c r="AQ87">
        <v>14.323529999999996</v>
      </c>
      <c r="AR87">
        <v>4.7418000000000005</v>
      </c>
      <c r="AS87">
        <v>2.0634999999999999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333.49876714895856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0.99863989820443944</v>
      </c>
      <c r="L88">
        <v>106.00472420393248</v>
      </c>
      <c r="M88">
        <v>28.232473993668027</v>
      </c>
      <c r="N88">
        <v>36.236513563501845</v>
      </c>
      <c r="O88">
        <v>0</v>
      </c>
      <c r="P88">
        <v>37.844709106239463</v>
      </c>
      <c r="Q88">
        <v>1</v>
      </c>
      <c r="R88">
        <v>0.99849744214372715</v>
      </c>
      <c r="S88">
        <v>0.9974025974025974</v>
      </c>
      <c r="T88">
        <v>0</v>
      </c>
      <c r="U88">
        <v>25.704366197183106</v>
      </c>
      <c r="V88">
        <v>0.99865614849187934</v>
      </c>
      <c r="W88">
        <v>10.68107930962343</v>
      </c>
      <c r="X88">
        <v>45.260594060715036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16.662039999999998</v>
      </c>
      <c r="AL88">
        <v>0</v>
      </c>
      <c r="AM88">
        <v>0</v>
      </c>
      <c r="AN88">
        <v>0.59302999999999995</v>
      </c>
      <c r="AO88">
        <v>0</v>
      </c>
      <c r="AP88">
        <v>0.15721062785249279</v>
      </c>
      <c r="AQ88">
        <v>14.323529999999996</v>
      </c>
      <c r="AR88">
        <v>4.7418000000000005</v>
      </c>
      <c r="AS88">
        <v>2.0634999999999999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333.49876714895856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0.99863989820443944</v>
      </c>
      <c r="L89">
        <v>106.00472420393248</v>
      </c>
      <c r="M89">
        <v>28.232473993668027</v>
      </c>
      <c r="N89">
        <v>36.236513563501845</v>
      </c>
      <c r="O89">
        <v>0</v>
      </c>
      <c r="P89">
        <v>37.844709106239463</v>
      </c>
      <c r="Q89">
        <v>1</v>
      </c>
      <c r="R89">
        <v>0.99849744214372715</v>
      </c>
      <c r="S89">
        <v>0.9974025974025974</v>
      </c>
      <c r="T89">
        <v>0</v>
      </c>
      <c r="U89">
        <v>25.704366197183106</v>
      </c>
      <c r="V89">
        <v>0.99865614849187934</v>
      </c>
      <c r="W89">
        <v>10.68107930962343</v>
      </c>
      <c r="X89">
        <v>45.260594060715036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16.662039999999998</v>
      </c>
      <c r="AL89">
        <v>0</v>
      </c>
      <c r="AM89">
        <v>0</v>
      </c>
      <c r="AN89">
        <v>0.59302999999999995</v>
      </c>
      <c r="AO89">
        <v>0</v>
      </c>
      <c r="AP89">
        <v>0.15721062785249279</v>
      </c>
      <c r="AQ89">
        <v>14.323529999999996</v>
      </c>
      <c r="AR89">
        <v>4.7418000000000005</v>
      </c>
      <c r="AS89">
        <v>2.2698499999999999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333.70511714895861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0.99863989820443944</v>
      </c>
      <c r="L90">
        <v>106.00472420393248</v>
      </c>
      <c r="M90">
        <v>28.232473993668027</v>
      </c>
      <c r="N90">
        <v>36.236513563501845</v>
      </c>
      <c r="O90">
        <v>0</v>
      </c>
      <c r="P90">
        <v>37.844709106239463</v>
      </c>
      <c r="Q90">
        <v>1</v>
      </c>
      <c r="R90">
        <v>0.99849744214372715</v>
      </c>
      <c r="S90">
        <v>0.9974025974025974</v>
      </c>
      <c r="T90">
        <v>0</v>
      </c>
      <c r="U90">
        <v>25.704366197183106</v>
      </c>
      <c r="V90">
        <v>0.99865614849187934</v>
      </c>
      <c r="W90">
        <v>10.68107930962343</v>
      </c>
      <c r="X90">
        <v>45.260594060715036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16.662039999999998</v>
      </c>
      <c r="AL90">
        <v>0</v>
      </c>
      <c r="AM90">
        <v>0</v>
      </c>
      <c r="AN90">
        <v>0.59302999999999995</v>
      </c>
      <c r="AO90">
        <v>0</v>
      </c>
      <c r="AP90">
        <v>0.78605313926246401</v>
      </c>
      <c r="AQ90">
        <v>10.844130000000002</v>
      </c>
      <c r="AR90">
        <v>4.7418000000000005</v>
      </c>
      <c r="AS90">
        <v>2.2698499999999999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330.85455966036858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0.99863989820443944</v>
      </c>
      <c r="L91">
        <v>106.00472420393248</v>
      </c>
      <c r="M91">
        <v>28.232473993668027</v>
      </c>
      <c r="N91">
        <v>36.236513563501845</v>
      </c>
      <c r="O91">
        <v>0</v>
      </c>
      <c r="P91">
        <v>37.844709106239463</v>
      </c>
      <c r="Q91">
        <v>1</v>
      </c>
      <c r="R91">
        <v>0.99849744214372715</v>
      </c>
      <c r="S91">
        <v>0.9974025974025974</v>
      </c>
      <c r="T91">
        <v>0</v>
      </c>
      <c r="U91">
        <v>25.704366197183106</v>
      </c>
      <c r="V91">
        <v>0.99865614849187934</v>
      </c>
      <c r="W91">
        <v>10.681334721770256</v>
      </c>
      <c r="X91">
        <v>45.263231367292228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16.662039999999998</v>
      </c>
      <c r="AL91">
        <v>0</v>
      </c>
      <c r="AM91">
        <v>0</v>
      </c>
      <c r="AN91">
        <v>0.59302999999999995</v>
      </c>
      <c r="AO91">
        <v>0</v>
      </c>
      <c r="AP91">
        <v>0.78605313926246401</v>
      </c>
      <c r="AQ91">
        <v>9.5490200000000005</v>
      </c>
      <c r="AR91">
        <v>4.7418000000000005</v>
      </c>
      <c r="AS91">
        <v>2.2698499999999999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329.56234237909257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0.99863989820443944</v>
      </c>
      <c r="L92">
        <v>106.00472420393248</v>
      </c>
      <c r="M92">
        <v>28.232473993668027</v>
      </c>
      <c r="N92">
        <v>36.236513563501845</v>
      </c>
      <c r="O92">
        <v>0</v>
      </c>
      <c r="P92">
        <v>37.844709106239463</v>
      </c>
      <c r="Q92">
        <v>1</v>
      </c>
      <c r="R92">
        <v>0.99849744214372715</v>
      </c>
      <c r="S92">
        <v>0.9974025974025974</v>
      </c>
      <c r="T92">
        <v>0</v>
      </c>
      <c r="U92">
        <v>25.704366197183106</v>
      </c>
      <c r="V92">
        <v>0.99865614849187934</v>
      </c>
      <c r="W92">
        <v>10.681334721770256</v>
      </c>
      <c r="X92">
        <v>45.263231367292228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16.662039999999998</v>
      </c>
      <c r="AL92">
        <v>0</v>
      </c>
      <c r="AM92">
        <v>0</v>
      </c>
      <c r="AN92">
        <v>0.59302999999999995</v>
      </c>
      <c r="AO92">
        <v>0</v>
      </c>
      <c r="AP92">
        <v>0.78605313926246401</v>
      </c>
      <c r="AQ92">
        <v>9.5490200000000005</v>
      </c>
      <c r="AR92">
        <v>4.7418000000000005</v>
      </c>
      <c r="AS92">
        <v>2.2698499999999999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329.56234237909257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0.99863989820443944</v>
      </c>
      <c r="L93">
        <v>106.00232702176605</v>
      </c>
      <c r="M93">
        <v>28.232473993668027</v>
      </c>
      <c r="N93">
        <v>36.236513563501845</v>
      </c>
      <c r="O93">
        <v>0</v>
      </c>
      <c r="P93">
        <v>37.844709106239463</v>
      </c>
      <c r="Q93">
        <v>1</v>
      </c>
      <c r="R93">
        <v>0.99849744214372715</v>
      </c>
      <c r="S93">
        <v>0.9974025974025974</v>
      </c>
      <c r="T93">
        <v>0</v>
      </c>
      <c r="U93">
        <v>25.704366197183106</v>
      </c>
      <c r="V93">
        <v>0.99865614849187934</v>
      </c>
      <c r="W93">
        <v>10.681334721770256</v>
      </c>
      <c r="X93">
        <v>45.263231367292228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2.7224999999999997</v>
      </c>
      <c r="AG93">
        <v>0</v>
      </c>
      <c r="AH93">
        <v>0</v>
      </c>
      <c r="AI93">
        <v>0</v>
      </c>
      <c r="AJ93">
        <v>0</v>
      </c>
      <c r="AK93">
        <v>16.662039999999998</v>
      </c>
      <c r="AL93">
        <v>0</v>
      </c>
      <c r="AM93">
        <v>0</v>
      </c>
      <c r="AN93">
        <v>0.59302999999999995</v>
      </c>
      <c r="AO93">
        <v>0</v>
      </c>
      <c r="AP93">
        <v>0.78605313926246401</v>
      </c>
      <c r="AQ93">
        <v>9.5490200000000005</v>
      </c>
      <c r="AR93">
        <v>4.7418000000000005</v>
      </c>
      <c r="AS93">
        <v>2.8889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332.90149519692613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0.99864803965750348</v>
      </c>
      <c r="L94">
        <v>106.00232702176605</v>
      </c>
      <c r="M94">
        <v>28.232473993668027</v>
      </c>
      <c r="N94">
        <v>36.236513563501845</v>
      </c>
      <c r="O94">
        <v>0</v>
      </c>
      <c r="P94">
        <v>37.844709106239463</v>
      </c>
      <c r="Q94">
        <v>1</v>
      </c>
      <c r="R94">
        <v>0.99849744214372715</v>
      </c>
      <c r="S94">
        <v>0.9974025974025974</v>
      </c>
      <c r="T94">
        <v>0</v>
      </c>
      <c r="U94">
        <v>25.704366197183106</v>
      </c>
      <c r="V94">
        <v>0.99865614849187934</v>
      </c>
      <c r="W94">
        <v>10.681334721770256</v>
      </c>
      <c r="X94">
        <v>45.263231367292228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2.7224999999999997</v>
      </c>
      <c r="AG94">
        <v>0</v>
      </c>
      <c r="AH94">
        <v>0</v>
      </c>
      <c r="AI94">
        <v>0</v>
      </c>
      <c r="AJ94">
        <v>0</v>
      </c>
      <c r="AK94">
        <v>16.662039999999998</v>
      </c>
      <c r="AL94">
        <v>0</v>
      </c>
      <c r="AM94">
        <v>0</v>
      </c>
      <c r="AN94">
        <v>0.59302999999999995</v>
      </c>
      <c r="AO94">
        <v>0</v>
      </c>
      <c r="AP94">
        <v>0.78605313926246401</v>
      </c>
      <c r="AQ94">
        <v>9.5490200000000005</v>
      </c>
      <c r="AR94">
        <v>4.7418000000000005</v>
      </c>
      <c r="AS94">
        <v>2.8889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332.9015033383792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0.99863777089783279</v>
      </c>
      <c r="L95">
        <v>106.00232702176605</v>
      </c>
      <c r="M95">
        <v>28.232473993668027</v>
      </c>
      <c r="N95">
        <v>36.236513563501845</v>
      </c>
      <c r="O95">
        <v>0</v>
      </c>
      <c r="P95">
        <v>37.844709106239463</v>
      </c>
      <c r="Q95">
        <v>1</v>
      </c>
      <c r="R95">
        <v>0.99849744214372715</v>
      </c>
      <c r="S95">
        <v>0.9974025974025974</v>
      </c>
      <c r="T95">
        <v>0</v>
      </c>
      <c r="U95">
        <v>25.704366197183106</v>
      </c>
      <c r="V95">
        <v>0.99865614849187934</v>
      </c>
      <c r="W95">
        <v>10.681334721770256</v>
      </c>
      <c r="X95">
        <v>45.263231367292228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2.7224999999999997</v>
      </c>
      <c r="AG95">
        <v>0</v>
      </c>
      <c r="AH95">
        <v>0</v>
      </c>
      <c r="AI95">
        <v>0</v>
      </c>
      <c r="AJ95">
        <v>0</v>
      </c>
      <c r="AK95">
        <v>16.662039999999998</v>
      </c>
      <c r="AL95">
        <v>0</v>
      </c>
      <c r="AM95">
        <v>0</v>
      </c>
      <c r="AN95">
        <v>0.59302999999999995</v>
      </c>
      <c r="AO95">
        <v>0</v>
      </c>
      <c r="AP95">
        <v>0.78605313926246401</v>
      </c>
      <c r="AQ95">
        <v>4.7745099999999985</v>
      </c>
      <c r="AR95">
        <v>3.7257000000000002</v>
      </c>
      <c r="AS95">
        <v>2.8889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327.11088306961955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0.99864812226473887</v>
      </c>
      <c r="L96">
        <v>106.00232702176605</v>
      </c>
      <c r="M96">
        <v>28.232473993668027</v>
      </c>
      <c r="N96">
        <v>36.236513563501845</v>
      </c>
      <c r="O96">
        <v>0</v>
      </c>
      <c r="P96">
        <v>37.844709106239463</v>
      </c>
      <c r="Q96">
        <v>1</v>
      </c>
      <c r="R96">
        <v>0.99849744214372715</v>
      </c>
      <c r="S96">
        <v>0.9974025974025974</v>
      </c>
      <c r="T96">
        <v>0</v>
      </c>
      <c r="U96">
        <v>25.704366197183106</v>
      </c>
      <c r="V96">
        <v>0.99865614849187934</v>
      </c>
      <c r="W96">
        <v>10.681334721770256</v>
      </c>
      <c r="X96">
        <v>45.263231367292228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2.7224999999999997</v>
      </c>
      <c r="AG96">
        <v>0</v>
      </c>
      <c r="AH96">
        <v>0</v>
      </c>
      <c r="AI96">
        <v>0</v>
      </c>
      <c r="AJ96">
        <v>0</v>
      </c>
      <c r="AK96">
        <v>16.662039999999998</v>
      </c>
      <c r="AL96">
        <v>0</v>
      </c>
      <c r="AM96">
        <v>0</v>
      </c>
      <c r="AN96">
        <v>0.59302999999999995</v>
      </c>
      <c r="AO96">
        <v>0</v>
      </c>
      <c r="AP96">
        <v>0.78605313926246401</v>
      </c>
      <c r="AQ96">
        <v>4.7745099999999985</v>
      </c>
      <c r="AR96">
        <v>3.7257000000000002</v>
      </c>
      <c r="AS96">
        <v>2.8889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327.11089342098643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0.99863532198676519</v>
      </c>
      <c r="L97">
        <v>106.00232702176605</v>
      </c>
      <c r="M97">
        <v>28.232473993668027</v>
      </c>
      <c r="N97">
        <v>36.236513563501845</v>
      </c>
      <c r="O97">
        <v>0</v>
      </c>
      <c r="P97">
        <v>37.844709106239463</v>
      </c>
      <c r="Q97">
        <v>1</v>
      </c>
      <c r="R97">
        <v>0.99849744214372715</v>
      </c>
      <c r="S97">
        <v>0.9974025974025974</v>
      </c>
      <c r="T97">
        <v>0</v>
      </c>
      <c r="U97">
        <v>25.704366197183106</v>
      </c>
      <c r="V97">
        <v>0.99865614849187934</v>
      </c>
      <c r="W97">
        <v>10.681334721770256</v>
      </c>
      <c r="X97">
        <v>45.263231367292228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2.7224999999999997</v>
      </c>
      <c r="AG97">
        <v>0</v>
      </c>
      <c r="AH97">
        <v>0</v>
      </c>
      <c r="AI97">
        <v>0</v>
      </c>
      <c r="AJ97">
        <v>0</v>
      </c>
      <c r="AK97">
        <v>16.662039999999998</v>
      </c>
      <c r="AL97">
        <v>0</v>
      </c>
      <c r="AM97">
        <v>0</v>
      </c>
      <c r="AN97">
        <v>0.59302999999999995</v>
      </c>
      <c r="AO97">
        <v>0</v>
      </c>
      <c r="AP97">
        <v>0.78605313926246401</v>
      </c>
      <c r="AQ97">
        <v>4.7745099999999985</v>
      </c>
      <c r="AR97">
        <v>3.7257000000000002</v>
      </c>
      <c r="AS97">
        <v>2.8889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327.11088062070849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0.99863811538350067</v>
      </c>
      <c r="L98">
        <v>106.00232702176605</v>
      </c>
      <c r="M98">
        <v>28.232473993668027</v>
      </c>
      <c r="N98">
        <v>36.236513563501845</v>
      </c>
      <c r="O98">
        <v>0</v>
      </c>
      <c r="P98">
        <v>37.844709106239463</v>
      </c>
      <c r="Q98">
        <v>1</v>
      </c>
      <c r="R98">
        <v>0.99849744214372715</v>
      </c>
      <c r="S98">
        <v>0.9974025974025974</v>
      </c>
      <c r="T98">
        <v>0</v>
      </c>
      <c r="U98">
        <v>25.704366197183106</v>
      </c>
      <c r="V98">
        <v>0.99865614849187934</v>
      </c>
      <c r="W98">
        <v>10.681334721770256</v>
      </c>
      <c r="X98">
        <v>45.263231367292228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2.7224999999999997</v>
      </c>
      <c r="AG98">
        <v>0</v>
      </c>
      <c r="AH98">
        <v>0</v>
      </c>
      <c r="AI98">
        <v>0</v>
      </c>
      <c r="AJ98">
        <v>0</v>
      </c>
      <c r="AK98">
        <v>16.662039999999998</v>
      </c>
      <c r="AL98">
        <v>0</v>
      </c>
      <c r="AM98">
        <v>0</v>
      </c>
      <c r="AN98">
        <v>0.59302999999999995</v>
      </c>
      <c r="AO98">
        <v>0</v>
      </c>
      <c r="AP98">
        <v>0.78605313926246401</v>
      </c>
      <c r="AQ98">
        <v>4.7745099999999985</v>
      </c>
      <c r="AR98">
        <v>3.7257000000000002</v>
      </c>
      <c r="AS98">
        <v>3.3015999999999996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327.52358341410525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6.3568197263911191E-2</v>
      </c>
      <c r="L99">
        <f t="shared" si="2"/>
        <v>3.2281768072801218</v>
      </c>
      <c r="M99">
        <f t="shared" si="2"/>
        <v>0.67757937584803229</v>
      </c>
      <c r="N99">
        <f t="shared" si="2"/>
        <v>0.86967632552404406</v>
      </c>
      <c r="O99">
        <f t="shared" si="2"/>
        <v>0</v>
      </c>
      <c r="P99">
        <f t="shared" si="2"/>
        <v>0.90827301854974596</v>
      </c>
      <c r="Q99">
        <f t="shared" si="2"/>
        <v>3.7981480712137694E-2</v>
      </c>
      <c r="R99">
        <f t="shared" si="2"/>
        <v>0.16855179488191147</v>
      </c>
      <c r="S99">
        <f t="shared" si="2"/>
        <v>6.7893244739304151E-2</v>
      </c>
      <c r="T99">
        <f t="shared" si="2"/>
        <v>0</v>
      </c>
      <c r="U99">
        <f t="shared" si="2"/>
        <v>0.61690478873239463</v>
      </c>
      <c r="V99">
        <f t="shared" si="2"/>
        <v>8.1367861320881196E-2</v>
      </c>
      <c r="W99">
        <f t="shared" si="2"/>
        <v>0.22793145979419746</v>
      </c>
      <c r="X99">
        <f t="shared" si="2"/>
        <v>0.92879198114041706</v>
      </c>
      <c r="Y99">
        <f t="shared" si="2"/>
        <v>0</v>
      </c>
      <c r="Z99">
        <f t="shared" si="2"/>
        <v>1.3432500000000003E-2</v>
      </c>
      <c r="AA99">
        <f t="shared" si="2"/>
        <v>2.7867047902670007E-2</v>
      </c>
      <c r="AB99">
        <f t="shared" si="2"/>
        <v>5.3542189999999996E-2</v>
      </c>
      <c r="AC99">
        <f t="shared" si="2"/>
        <v>3.9538839999999992E-2</v>
      </c>
      <c r="AD99">
        <f t="shared" si="2"/>
        <v>3.5048925450000004E-2</v>
      </c>
      <c r="AE99">
        <f t="shared" si="2"/>
        <v>0.10237181760000001</v>
      </c>
      <c r="AF99">
        <f t="shared" si="2"/>
        <v>9.0598750000000089E-2</v>
      </c>
      <c r="AG99">
        <f t="shared" si="2"/>
        <v>0</v>
      </c>
      <c r="AH99">
        <f t="shared" si="2"/>
        <v>0.19030370000000002</v>
      </c>
      <c r="AI99">
        <f t="shared" si="2"/>
        <v>1.6222399199999994E-2</v>
      </c>
      <c r="AJ99">
        <f t="shared" si="2"/>
        <v>0</v>
      </c>
      <c r="AK99">
        <f t="shared" si="2"/>
        <v>0.39988895999999974</v>
      </c>
      <c r="AL99">
        <f t="shared" si="2"/>
        <v>0</v>
      </c>
      <c r="AM99">
        <f t="shared" si="2"/>
        <v>1.2254867000000001E-2</v>
      </c>
      <c r="AN99">
        <f t="shared" si="2"/>
        <v>1.4232719999999982E-2</v>
      </c>
      <c r="AO99">
        <f t="shared" si="2"/>
        <v>0</v>
      </c>
      <c r="AP99">
        <f t="shared" si="2"/>
        <v>2.4446252631062641E-2</v>
      </c>
      <c r="AQ99">
        <f t="shared" si="2"/>
        <v>0.17010399999999998</v>
      </c>
      <c r="AR99">
        <f t="shared" si="2"/>
        <v>8.0695275000000039E-2</v>
      </c>
      <c r="AS99">
        <f t="shared" si="2"/>
        <v>6.4773265000000066E-2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9.212017845570827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42" activePane="bottomRight" state="frozen"/>
      <selection pane="topRight" activeCell="B1" sqref="B1"/>
      <selection pane="bottomLeft" activeCell="A3" sqref="A3"/>
      <selection pane="bottomRight" activeCell="DN1" sqref="DN1:DN1048576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5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DM102"/>
  <sheetViews>
    <sheetView tabSelected="1" workbookViewId="0">
      <pane xSplit="1" ySplit="2" topLeftCell="CS3" activePane="bottomRight" state="frozen"/>
      <selection pane="topRight" activeCell="B1" sqref="B1"/>
      <selection pane="bottomLeft" activeCell="A3" sqref="A3"/>
      <selection pane="bottomRight" activeCell="DN1" sqref="DN1:DN1048576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5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13.188000000000001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13.188000000000001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13.188000000000001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13.188000000000001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13.188000000000001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13.188000000000001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13.188000000000001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13.188000000000001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13.188000000000001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13.188000000000001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13.188000000000001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13.188000000000001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13.188000000000001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13.188000000000001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13.188000000000001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13.188000000000001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13.188000000000001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13.188000000000001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13.188000000000001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13.188000000000001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13.188000000000001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13.188000000000001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13.188000000000001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13.188000000000001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13.188000000000001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13.188000000000001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13.188000000000001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13.188000000000001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13.188000000000001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13.188000000000001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13.188000000000001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13.188000000000001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13.188000000000001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13.188000000000001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13.188000000000001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13.188000000000001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13.188000000000001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13.188000000000001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13.188000000000001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13.188000000000001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13.188000000000001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13.188000000000001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13.188000000000001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13.188000000000001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13.188000000000001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13.188000000000001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13.188000000000001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13.188000000000001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13.188000000000001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13.188000000000001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13.188000000000001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13.188000000000001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13.188000000000001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13.188000000000001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13.188000000000001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13.188000000000001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13.188000000000001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13.188000000000001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13.188000000000001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13.188000000000001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13.188000000000001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13.188000000000001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13.188000000000001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13.188000000000001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13.188000000000001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13.188000000000001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13.188000000000001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13.188000000000001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13.188000000000001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13.188000000000001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13.188000000000001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13.188000000000001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13.188000000000001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13.188000000000001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13.188000000000001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13.188000000000001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15.00135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15.00135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15.00135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15.00135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15.00135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15.00135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15.00135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15.00135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15.00135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15.00135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15.00135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15.00135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15.00135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15.00135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15.00135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15.00135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15.00135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15.00135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15.00135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15.00135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15.00135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15.00135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15.00135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15.00135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15.00135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15.00135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15.00135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15.00135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15.00135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15.00135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15.00135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15.00135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15.00135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15.00135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15.00135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15.00135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15.00135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15.00135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15.00135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15.00135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15.00135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15.00135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15.00135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15.00135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15.00135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15.00135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15.00135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15.00135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15.00135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15.00135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15.00135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15.00135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15.00135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15.00135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15.00135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15.00135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15.00135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15.00135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15.00135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15.00135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15.00135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15.00135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15.00135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15.00135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15.00135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15.00135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15.00135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15.00135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15.00135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15.00135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15.00135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15.00135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15.00135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15.00135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15.00135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15.00135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15.00135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15.00135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15.00135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15.00135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15.00135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15.00135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15.00135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15.00135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15.00135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15.00135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15.00135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15.00135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15.00135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15.00135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15.00135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15.00135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15.00135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15.00135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15.00135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15.00135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15.00135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15.00135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15.00135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15.00135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15.00135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15.00135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15.00135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15.00135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15.00135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15.00135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15.00135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15.00135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15.00135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15.00135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15.00135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15.00135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15.00135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15.00135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15.00135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15.00135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0.34280557499999992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0.34280557499999992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45269</v>
      </c>
      <c r="B1" s="8" t="s">
        <v>266</v>
      </c>
      <c r="C1" s="8" t="s">
        <v>267</v>
      </c>
      <c r="D1" s="8" t="s">
        <v>268</v>
      </c>
      <c r="G1" s="26"/>
    </row>
    <row r="2" spans="1:9">
      <c r="A2" s="9" t="s">
        <v>160</v>
      </c>
      <c r="F2" s="26" t="s">
        <v>269</v>
      </c>
      <c r="G2" s="26"/>
      <c r="H2" s="8" t="s">
        <v>436</v>
      </c>
      <c r="I2" s="8" t="s">
        <v>437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171</v>
      </c>
      <c r="B99" s="27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5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259.55</v>
      </c>
      <c r="L3" s="196">
        <v>0.96</v>
      </c>
      <c r="M3" s="196">
        <v>61.3</v>
      </c>
      <c r="N3" s="196">
        <v>49.87</v>
      </c>
      <c r="O3" s="196">
        <v>70.45</v>
      </c>
      <c r="P3" s="196">
        <v>23.44</v>
      </c>
      <c r="Q3" s="196">
        <v>0</v>
      </c>
      <c r="R3" s="196">
        <v>8.24</v>
      </c>
      <c r="S3" s="196">
        <v>0</v>
      </c>
      <c r="T3" s="196">
        <v>0</v>
      </c>
      <c r="U3" s="196">
        <v>59.71</v>
      </c>
      <c r="V3" s="196">
        <v>3</v>
      </c>
      <c r="W3" s="196">
        <v>14.69</v>
      </c>
      <c r="X3" s="196">
        <v>62.29</v>
      </c>
      <c r="Y3" s="196">
        <v>0</v>
      </c>
      <c r="Z3">
        <v>0</v>
      </c>
      <c r="AA3" s="196">
        <v>0</v>
      </c>
      <c r="AB3" s="196">
        <v>11.43</v>
      </c>
      <c r="AC3" s="196">
        <v>0</v>
      </c>
      <c r="AD3" s="196">
        <v>0</v>
      </c>
      <c r="AE3" s="196">
        <v>0</v>
      </c>
      <c r="AF3" s="196">
        <v>0</v>
      </c>
      <c r="AG3" s="196">
        <v>0</v>
      </c>
      <c r="AH3" s="196">
        <v>0</v>
      </c>
      <c r="AI3" s="196">
        <v>84.02</v>
      </c>
      <c r="AJ3" s="196">
        <v>0</v>
      </c>
      <c r="AK3" s="196">
        <v>0</v>
      </c>
      <c r="AL3" s="196">
        <v>0</v>
      </c>
      <c r="AM3" s="196">
        <v>0</v>
      </c>
      <c r="AN3" s="196">
        <v>0</v>
      </c>
      <c r="AO3">
        <v>0</v>
      </c>
      <c r="AP3" s="196">
        <v>117.5</v>
      </c>
      <c r="AQ3" s="196">
        <v>14.42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259.55</v>
      </c>
      <c r="L4" s="196">
        <v>0.96</v>
      </c>
      <c r="M4" s="196">
        <v>61.3</v>
      </c>
      <c r="N4" s="196">
        <v>49.87</v>
      </c>
      <c r="O4" s="196">
        <v>70.45</v>
      </c>
      <c r="P4" s="196">
        <v>23.44</v>
      </c>
      <c r="Q4" s="196">
        <v>0</v>
      </c>
      <c r="R4" s="196">
        <v>5.77</v>
      </c>
      <c r="S4" s="196">
        <v>0</v>
      </c>
      <c r="T4" s="196">
        <v>0</v>
      </c>
      <c r="U4" s="196">
        <v>59.71</v>
      </c>
      <c r="V4" s="196">
        <v>2.89</v>
      </c>
      <c r="W4" s="196">
        <v>14.69</v>
      </c>
      <c r="X4" s="196">
        <v>62.29</v>
      </c>
      <c r="Y4" s="196">
        <v>0</v>
      </c>
      <c r="Z4">
        <v>0</v>
      </c>
      <c r="AA4" s="196">
        <v>0</v>
      </c>
      <c r="AB4" s="196">
        <v>11.43</v>
      </c>
      <c r="AC4" s="196">
        <v>0</v>
      </c>
      <c r="AD4" s="196">
        <v>0</v>
      </c>
      <c r="AE4" s="196">
        <v>0</v>
      </c>
      <c r="AF4" s="196">
        <v>0</v>
      </c>
      <c r="AG4" s="196">
        <v>0</v>
      </c>
      <c r="AH4" s="196">
        <v>0</v>
      </c>
      <c r="AI4" s="196">
        <v>84.02</v>
      </c>
      <c r="AJ4" s="196">
        <v>0</v>
      </c>
      <c r="AK4" s="196">
        <v>0</v>
      </c>
      <c r="AL4" s="196">
        <v>0</v>
      </c>
      <c r="AM4" s="196">
        <v>0</v>
      </c>
      <c r="AN4" s="196">
        <v>0</v>
      </c>
      <c r="AO4">
        <v>0</v>
      </c>
      <c r="AP4" s="196">
        <v>117.5</v>
      </c>
      <c r="AQ4" s="196">
        <v>14.42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259.55</v>
      </c>
      <c r="L5" s="196">
        <v>0.96</v>
      </c>
      <c r="M5" s="196">
        <v>61.3</v>
      </c>
      <c r="N5" s="196">
        <v>49.87</v>
      </c>
      <c r="O5" s="196">
        <v>70.45</v>
      </c>
      <c r="P5" s="196">
        <v>23.44</v>
      </c>
      <c r="Q5" s="196">
        <v>0</v>
      </c>
      <c r="R5" s="196">
        <v>5.77</v>
      </c>
      <c r="S5" s="196">
        <v>0</v>
      </c>
      <c r="T5" s="196">
        <v>0</v>
      </c>
      <c r="U5" s="196">
        <v>59.71</v>
      </c>
      <c r="V5" s="196">
        <v>2.89</v>
      </c>
      <c r="W5" s="196">
        <v>14.69</v>
      </c>
      <c r="X5" s="196">
        <v>62.29</v>
      </c>
      <c r="Y5" s="196">
        <v>0</v>
      </c>
      <c r="Z5">
        <v>0</v>
      </c>
      <c r="AA5" s="196">
        <v>0</v>
      </c>
      <c r="AB5" s="196">
        <v>11.43</v>
      </c>
      <c r="AC5" s="196">
        <v>0</v>
      </c>
      <c r="AD5" s="196">
        <v>0</v>
      </c>
      <c r="AE5" s="196">
        <v>0</v>
      </c>
      <c r="AF5" s="196">
        <v>0</v>
      </c>
      <c r="AG5" s="196">
        <v>0</v>
      </c>
      <c r="AH5" s="196">
        <v>0</v>
      </c>
      <c r="AI5" s="196">
        <v>84.02</v>
      </c>
      <c r="AJ5" s="196">
        <v>0</v>
      </c>
      <c r="AK5" s="196">
        <v>0</v>
      </c>
      <c r="AL5" s="196">
        <v>0</v>
      </c>
      <c r="AM5" s="196">
        <v>0</v>
      </c>
      <c r="AN5" s="196">
        <v>0</v>
      </c>
      <c r="AO5">
        <v>0</v>
      </c>
      <c r="AP5" s="196">
        <v>117.5</v>
      </c>
      <c r="AQ5" s="196">
        <v>14.42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259.55</v>
      </c>
      <c r="L6" s="196">
        <v>0.96</v>
      </c>
      <c r="M6" s="196">
        <v>61.3</v>
      </c>
      <c r="N6" s="196">
        <v>49.87</v>
      </c>
      <c r="O6" s="196">
        <v>70.45</v>
      </c>
      <c r="P6" s="196">
        <v>23.44</v>
      </c>
      <c r="Q6" s="196">
        <v>0</v>
      </c>
      <c r="R6" s="196">
        <v>5.77</v>
      </c>
      <c r="S6" s="196">
        <v>0</v>
      </c>
      <c r="T6" s="196">
        <v>0</v>
      </c>
      <c r="U6" s="196">
        <v>59.71</v>
      </c>
      <c r="V6" s="196">
        <v>2.89</v>
      </c>
      <c r="W6" s="196">
        <v>14.69</v>
      </c>
      <c r="X6" s="196">
        <v>62.29</v>
      </c>
      <c r="Y6" s="196">
        <v>0</v>
      </c>
      <c r="Z6">
        <v>0</v>
      </c>
      <c r="AA6" s="196">
        <v>0</v>
      </c>
      <c r="AB6" s="196">
        <v>11.43</v>
      </c>
      <c r="AC6" s="196">
        <v>0</v>
      </c>
      <c r="AD6" s="196">
        <v>0</v>
      </c>
      <c r="AE6" s="196">
        <v>0</v>
      </c>
      <c r="AF6" s="196">
        <v>0</v>
      </c>
      <c r="AG6" s="196">
        <v>0</v>
      </c>
      <c r="AH6" s="196">
        <v>0</v>
      </c>
      <c r="AI6" s="196">
        <v>84.02</v>
      </c>
      <c r="AJ6" s="196">
        <v>0</v>
      </c>
      <c r="AK6" s="196">
        <v>0</v>
      </c>
      <c r="AL6" s="196">
        <v>0</v>
      </c>
      <c r="AM6" s="196">
        <v>0</v>
      </c>
      <c r="AN6" s="196">
        <v>0</v>
      </c>
      <c r="AO6">
        <v>0</v>
      </c>
      <c r="AP6" s="196">
        <v>117.5</v>
      </c>
      <c r="AQ6" s="196">
        <v>14.42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259.55</v>
      </c>
      <c r="L7" s="196">
        <v>0.96</v>
      </c>
      <c r="M7" s="196">
        <v>61.3</v>
      </c>
      <c r="N7" s="196">
        <v>49.87</v>
      </c>
      <c r="O7" s="196">
        <v>70.45</v>
      </c>
      <c r="P7" s="196">
        <v>23.44</v>
      </c>
      <c r="Q7" s="196">
        <v>0</v>
      </c>
      <c r="R7" s="196">
        <v>5.77</v>
      </c>
      <c r="S7" s="196">
        <v>0</v>
      </c>
      <c r="T7" s="196">
        <v>0</v>
      </c>
      <c r="U7" s="196">
        <v>59.71</v>
      </c>
      <c r="V7" s="196">
        <v>2.89</v>
      </c>
      <c r="W7" s="196">
        <v>14.69</v>
      </c>
      <c r="X7" s="196">
        <v>62.29</v>
      </c>
      <c r="Y7" s="196">
        <v>0</v>
      </c>
      <c r="Z7">
        <v>0</v>
      </c>
      <c r="AA7" s="196">
        <v>0</v>
      </c>
      <c r="AB7" s="196">
        <v>11.43</v>
      </c>
      <c r="AC7" s="196">
        <v>0</v>
      </c>
      <c r="AD7" s="196">
        <v>0</v>
      </c>
      <c r="AE7" s="196">
        <v>0</v>
      </c>
      <c r="AF7" s="196">
        <v>0</v>
      </c>
      <c r="AG7" s="196">
        <v>0</v>
      </c>
      <c r="AH7" s="196">
        <v>0</v>
      </c>
      <c r="AI7" s="196">
        <v>84.02</v>
      </c>
      <c r="AJ7" s="196">
        <v>0</v>
      </c>
      <c r="AK7" s="196">
        <v>0</v>
      </c>
      <c r="AL7" s="196">
        <v>0</v>
      </c>
      <c r="AM7" s="196">
        <v>0</v>
      </c>
      <c r="AN7" s="196">
        <v>0</v>
      </c>
      <c r="AO7">
        <v>0</v>
      </c>
      <c r="AP7" s="196">
        <v>94.21</v>
      </c>
      <c r="AQ7" s="196">
        <v>14.42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259.55</v>
      </c>
      <c r="L8" s="196">
        <v>0.96</v>
      </c>
      <c r="M8" s="196">
        <v>61.3</v>
      </c>
      <c r="N8" s="196">
        <v>49.87</v>
      </c>
      <c r="O8" s="196">
        <v>70.45</v>
      </c>
      <c r="P8" s="196">
        <v>23.44</v>
      </c>
      <c r="Q8" s="196">
        <v>0</v>
      </c>
      <c r="R8" s="196">
        <v>5.77</v>
      </c>
      <c r="S8" s="196">
        <v>0</v>
      </c>
      <c r="T8" s="196">
        <v>0</v>
      </c>
      <c r="U8" s="196">
        <v>59.71</v>
      </c>
      <c r="V8" s="196">
        <v>2.89</v>
      </c>
      <c r="W8" s="196">
        <v>14.69</v>
      </c>
      <c r="X8" s="196">
        <v>62.29</v>
      </c>
      <c r="Y8" s="196">
        <v>0</v>
      </c>
      <c r="Z8">
        <v>0</v>
      </c>
      <c r="AA8" s="196">
        <v>0</v>
      </c>
      <c r="AB8" s="196">
        <v>11.43</v>
      </c>
      <c r="AC8" s="196">
        <v>0</v>
      </c>
      <c r="AD8" s="196">
        <v>0</v>
      </c>
      <c r="AE8" s="196">
        <v>0</v>
      </c>
      <c r="AF8" s="196">
        <v>0</v>
      </c>
      <c r="AG8" s="196">
        <v>0</v>
      </c>
      <c r="AH8" s="196">
        <v>0</v>
      </c>
      <c r="AI8" s="196">
        <v>84.02</v>
      </c>
      <c r="AJ8" s="196">
        <v>0</v>
      </c>
      <c r="AK8" s="196">
        <v>0</v>
      </c>
      <c r="AL8" s="196">
        <v>0</v>
      </c>
      <c r="AM8" s="196">
        <v>0</v>
      </c>
      <c r="AN8" s="196">
        <v>0</v>
      </c>
      <c r="AO8">
        <v>0</v>
      </c>
      <c r="AP8" s="196">
        <v>79.790000000000006</v>
      </c>
      <c r="AQ8" s="196">
        <v>14.42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259.55</v>
      </c>
      <c r="L9" s="196">
        <v>0.96</v>
      </c>
      <c r="M9" s="196">
        <v>61.3</v>
      </c>
      <c r="N9" s="196">
        <v>49.87</v>
      </c>
      <c r="O9" s="196">
        <v>70.45</v>
      </c>
      <c r="P9" s="196">
        <v>23.44</v>
      </c>
      <c r="Q9" s="196">
        <v>0</v>
      </c>
      <c r="R9" s="196">
        <v>5.77</v>
      </c>
      <c r="S9" s="196">
        <v>0</v>
      </c>
      <c r="T9" s="196">
        <v>0</v>
      </c>
      <c r="U9" s="196">
        <v>59.71</v>
      </c>
      <c r="V9" s="196">
        <v>2.89</v>
      </c>
      <c r="W9" s="196">
        <v>14.69</v>
      </c>
      <c r="X9" s="196">
        <v>62.29</v>
      </c>
      <c r="Y9" s="196">
        <v>0</v>
      </c>
      <c r="Z9">
        <v>0</v>
      </c>
      <c r="AA9" s="196">
        <v>0</v>
      </c>
      <c r="AB9" s="196">
        <v>11.43</v>
      </c>
      <c r="AC9" s="196">
        <v>0</v>
      </c>
      <c r="AD9" s="196">
        <v>0</v>
      </c>
      <c r="AE9" s="196">
        <v>0</v>
      </c>
      <c r="AF9" s="196">
        <v>0</v>
      </c>
      <c r="AG9" s="196">
        <v>0</v>
      </c>
      <c r="AH9" s="196">
        <v>0</v>
      </c>
      <c r="AI9" s="196">
        <v>84.02</v>
      </c>
      <c r="AJ9" s="196">
        <v>0</v>
      </c>
      <c r="AK9" s="196">
        <v>0</v>
      </c>
      <c r="AL9" s="196">
        <v>0</v>
      </c>
      <c r="AM9" s="196">
        <v>0</v>
      </c>
      <c r="AN9" s="196">
        <v>0</v>
      </c>
      <c r="AO9">
        <v>0</v>
      </c>
      <c r="AP9" s="196">
        <v>57.68</v>
      </c>
      <c r="AQ9" s="196">
        <v>14.42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259.55</v>
      </c>
      <c r="L10" s="196">
        <v>0.96</v>
      </c>
      <c r="M10" s="196">
        <v>61.3</v>
      </c>
      <c r="N10" s="196">
        <v>49.87</v>
      </c>
      <c r="O10" s="196">
        <v>70.45</v>
      </c>
      <c r="P10" s="196">
        <v>23.44</v>
      </c>
      <c r="Q10" s="196">
        <v>0</v>
      </c>
      <c r="R10" s="196">
        <v>5.77</v>
      </c>
      <c r="S10" s="196">
        <v>0</v>
      </c>
      <c r="T10" s="196">
        <v>0</v>
      </c>
      <c r="U10" s="196">
        <v>59.71</v>
      </c>
      <c r="V10" s="196">
        <v>2.89</v>
      </c>
      <c r="W10" s="196">
        <v>14.69</v>
      </c>
      <c r="X10" s="196">
        <v>62.29</v>
      </c>
      <c r="Y10" s="196">
        <v>0</v>
      </c>
      <c r="Z10">
        <v>0</v>
      </c>
      <c r="AA10" s="196">
        <v>0</v>
      </c>
      <c r="AB10" s="196">
        <v>11.43</v>
      </c>
      <c r="AC10" s="196">
        <v>0</v>
      </c>
      <c r="AD10" s="196">
        <v>0</v>
      </c>
      <c r="AE10" s="196">
        <v>0</v>
      </c>
      <c r="AF10" s="196">
        <v>0</v>
      </c>
      <c r="AG10" s="196">
        <v>0</v>
      </c>
      <c r="AH10" s="196">
        <v>0</v>
      </c>
      <c r="AI10" s="196">
        <v>84.02</v>
      </c>
      <c r="AJ10" s="196">
        <v>0</v>
      </c>
      <c r="AK10" s="196">
        <v>0</v>
      </c>
      <c r="AL10" s="196">
        <v>0</v>
      </c>
      <c r="AM10" s="196">
        <v>0</v>
      </c>
      <c r="AN10" s="196">
        <v>0</v>
      </c>
      <c r="AO10">
        <v>0</v>
      </c>
      <c r="AP10" s="196">
        <v>57.68</v>
      </c>
      <c r="AQ10" s="196">
        <v>14.42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259.55</v>
      </c>
      <c r="L11" s="196">
        <v>0.96</v>
      </c>
      <c r="M11" s="196">
        <v>61.3</v>
      </c>
      <c r="N11" s="196">
        <v>49.87</v>
      </c>
      <c r="O11" s="196">
        <v>70.45</v>
      </c>
      <c r="P11" s="196">
        <v>23.44</v>
      </c>
      <c r="Q11" s="196">
        <v>0</v>
      </c>
      <c r="R11" s="196">
        <v>5.77</v>
      </c>
      <c r="S11" s="196">
        <v>0</v>
      </c>
      <c r="T11" s="196">
        <v>0</v>
      </c>
      <c r="U11" s="196">
        <v>59.71</v>
      </c>
      <c r="V11" s="196">
        <v>2.89</v>
      </c>
      <c r="W11" s="196">
        <v>4.8099999999999996</v>
      </c>
      <c r="X11" s="196">
        <v>14.42</v>
      </c>
      <c r="Y11" s="196">
        <v>0</v>
      </c>
      <c r="Z11">
        <v>0</v>
      </c>
      <c r="AA11" s="196">
        <v>0</v>
      </c>
      <c r="AB11" s="196">
        <v>11.43</v>
      </c>
      <c r="AC11" s="196">
        <v>0</v>
      </c>
      <c r="AD11" s="196">
        <v>0</v>
      </c>
      <c r="AE11" s="196">
        <v>0</v>
      </c>
      <c r="AF11" s="196">
        <v>0</v>
      </c>
      <c r="AG11" s="196">
        <v>0</v>
      </c>
      <c r="AH11" s="196">
        <v>0</v>
      </c>
      <c r="AI11" s="196">
        <v>84.02</v>
      </c>
      <c r="AJ11" s="196">
        <v>0</v>
      </c>
      <c r="AK11" s="196">
        <v>0</v>
      </c>
      <c r="AL11" s="196">
        <v>0</v>
      </c>
      <c r="AM11" s="196">
        <v>0</v>
      </c>
      <c r="AN11" s="196">
        <v>0</v>
      </c>
      <c r="AO11">
        <v>0</v>
      </c>
      <c r="AP11" s="196">
        <v>57.68</v>
      </c>
      <c r="AQ11" s="196">
        <v>14.42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259.55</v>
      </c>
      <c r="L12" s="196">
        <v>0.96</v>
      </c>
      <c r="M12" s="196">
        <v>61.3</v>
      </c>
      <c r="N12" s="196">
        <v>49.87</v>
      </c>
      <c r="O12" s="196">
        <v>70.45</v>
      </c>
      <c r="P12" s="196">
        <v>23.44</v>
      </c>
      <c r="Q12" s="196">
        <v>0</v>
      </c>
      <c r="R12" s="196">
        <v>5.77</v>
      </c>
      <c r="S12" s="196">
        <v>0</v>
      </c>
      <c r="T12" s="196">
        <v>0</v>
      </c>
      <c r="U12" s="196">
        <v>59.71</v>
      </c>
      <c r="V12" s="196">
        <v>2.89</v>
      </c>
      <c r="W12" s="196">
        <v>4.8099999999999996</v>
      </c>
      <c r="X12" s="196">
        <v>14.42</v>
      </c>
      <c r="Y12" s="196">
        <v>0</v>
      </c>
      <c r="Z12">
        <v>0</v>
      </c>
      <c r="AA12" s="196">
        <v>0</v>
      </c>
      <c r="AB12" s="196">
        <v>11.43</v>
      </c>
      <c r="AC12" s="196">
        <v>0</v>
      </c>
      <c r="AD12" s="196">
        <v>0</v>
      </c>
      <c r="AE12" s="196">
        <v>0</v>
      </c>
      <c r="AF12" s="196">
        <v>0</v>
      </c>
      <c r="AG12" s="196">
        <v>0</v>
      </c>
      <c r="AH12" s="196">
        <v>0</v>
      </c>
      <c r="AI12" s="196">
        <v>84.02</v>
      </c>
      <c r="AJ12" s="196">
        <v>0</v>
      </c>
      <c r="AK12" s="196">
        <v>0</v>
      </c>
      <c r="AL12" s="196">
        <v>0</v>
      </c>
      <c r="AM12" s="196">
        <v>0</v>
      </c>
      <c r="AN12" s="196">
        <v>0</v>
      </c>
      <c r="AO12">
        <v>0</v>
      </c>
      <c r="AP12" s="196">
        <v>57.68</v>
      </c>
      <c r="AQ12" s="196">
        <v>14.42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259.55</v>
      </c>
      <c r="L13" s="196">
        <v>0.96</v>
      </c>
      <c r="M13" s="196">
        <v>61.3</v>
      </c>
      <c r="N13" s="196">
        <v>49.87</v>
      </c>
      <c r="O13" s="196">
        <v>70.45</v>
      </c>
      <c r="P13" s="196">
        <v>23.44</v>
      </c>
      <c r="Q13" s="196">
        <v>0</v>
      </c>
      <c r="R13" s="196">
        <v>5.77</v>
      </c>
      <c r="S13" s="196">
        <v>0</v>
      </c>
      <c r="T13" s="196">
        <v>0</v>
      </c>
      <c r="U13" s="196">
        <v>59.71</v>
      </c>
      <c r="V13" s="196">
        <v>2.89</v>
      </c>
      <c r="W13" s="196">
        <v>4.8099999999999996</v>
      </c>
      <c r="X13" s="196">
        <v>14.42</v>
      </c>
      <c r="Y13" s="196">
        <v>0</v>
      </c>
      <c r="Z13">
        <v>0</v>
      </c>
      <c r="AA13" s="196">
        <v>0</v>
      </c>
      <c r="AB13" s="196">
        <v>11.43</v>
      </c>
      <c r="AC13" s="196">
        <v>0</v>
      </c>
      <c r="AD13" s="196">
        <v>0</v>
      </c>
      <c r="AE13" s="196">
        <v>0</v>
      </c>
      <c r="AF13" s="196">
        <v>0</v>
      </c>
      <c r="AG13" s="196">
        <v>0</v>
      </c>
      <c r="AH13" s="196">
        <v>0</v>
      </c>
      <c r="AI13" s="196">
        <v>84.02</v>
      </c>
      <c r="AJ13" s="196">
        <v>0</v>
      </c>
      <c r="AK13" s="196">
        <v>0</v>
      </c>
      <c r="AL13" s="196">
        <v>0</v>
      </c>
      <c r="AM13" s="196">
        <v>0</v>
      </c>
      <c r="AN13" s="196">
        <v>0</v>
      </c>
      <c r="AO13">
        <v>0</v>
      </c>
      <c r="AP13" s="196">
        <v>57.68</v>
      </c>
      <c r="AQ13" s="196">
        <v>14.42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259.55</v>
      </c>
      <c r="L14" s="196">
        <v>0.96</v>
      </c>
      <c r="M14" s="196">
        <v>61.3</v>
      </c>
      <c r="N14" s="196">
        <v>49.87</v>
      </c>
      <c r="O14" s="196">
        <v>70.45</v>
      </c>
      <c r="P14" s="196">
        <v>23.44</v>
      </c>
      <c r="Q14" s="196">
        <v>0</v>
      </c>
      <c r="R14" s="196">
        <v>5.77</v>
      </c>
      <c r="S14" s="196">
        <v>0</v>
      </c>
      <c r="T14" s="196">
        <v>0</v>
      </c>
      <c r="U14" s="196">
        <v>59.71</v>
      </c>
      <c r="V14" s="196">
        <v>2.89</v>
      </c>
      <c r="W14" s="196">
        <v>4.8099999999999996</v>
      </c>
      <c r="X14" s="196">
        <v>14.42</v>
      </c>
      <c r="Y14" s="196">
        <v>0</v>
      </c>
      <c r="Z14">
        <v>0</v>
      </c>
      <c r="AA14" s="196">
        <v>0</v>
      </c>
      <c r="AB14" s="196">
        <v>11.43</v>
      </c>
      <c r="AC14" s="196">
        <v>0</v>
      </c>
      <c r="AD14" s="196">
        <v>0</v>
      </c>
      <c r="AE14" s="196">
        <v>0</v>
      </c>
      <c r="AF14" s="196">
        <v>0</v>
      </c>
      <c r="AG14" s="196">
        <v>0</v>
      </c>
      <c r="AH14" s="196">
        <v>0</v>
      </c>
      <c r="AI14" s="196">
        <v>84.02</v>
      </c>
      <c r="AJ14" s="196">
        <v>0</v>
      </c>
      <c r="AK14" s="196">
        <v>0</v>
      </c>
      <c r="AL14" s="196">
        <v>0</v>
      </c>
      <c r="AM14" s="196">
        <v>0</v>
      </c>
      <c r="AN14" s="196">
        <v>0</v>
      </c>
      <c r="AO14">
        <v>0</v>
      </c>
      <c r="AP14" s="196">
        <v>57.68</v>
      </c>
      <c r="AQ14" s="196">
        <v>14.42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259.55</v>
      </c>
      <c r="L15" s="196">
        <v>0.96</v>
      </c>
      <c r="M15" s="196">
        <v>61.3</v>
      </c>
      <c r="N15" s="196">
        <v>49.87</v>
      </c>
      <c r="O15" s="196">
        <v>70.45</v>
      </c>
      <c r="P15" s="196">
        <v>23.44</v>
      </c>
      <c r="Q15" s="196">
        <v>0</v>
      </c>
      <c r="R15" s="196">
        <v>5.77</v>
      </c>
      <c r="S15" s="196">
        <v>0</v>
      </c>
      <c r="T15" s="196">
        <v>0</v>
      </c>
      <c r="U15" s="196">
        <v>59.71</v>
      </c>
      <c r="V15" s="196">
        <v>2.89</v>
      </c>
      <c r="W15" s="196">
        <v>4.8099999999999996</v>
      </c>
      <c r="X15" s="196">
        <v>14.42</v>
      </c>
      <c r="Y15" s="196">
        <v>0</v>
      </c>
      <c r="Z15">
        <v>0</v>
      </c>
      <c r="AA15" s="196">
        <v>0</v>
      </c>
      <c r="AB15" s="196">
        <v>11.43</v>
      </c>
      <c r="AC15" s="196">
        <v>0</v>
      </c>
      <c r="AD15" s="196">
        <v>0</v>
      </c>
      <c r="AE15" s="196">
        <v>0</v>
      </c>
      <c r="AF15" s="196">
        <v>0</v>
      </c>
      <c r="AG15" s="196">
        <v>0</v>
      </c>
      <c r="AH15" s="196">
        <v>0</v>
      </c>
      <c r="AI15" s="196">
        <v>84.02</v>
      </c>
      <c r="AJ15" s="196">
        <v>0</v>
      </c>
      <c r="AK15" s="196">
        <v>0</v>
      </c>
      <c r="AL15" s="196">
        <v>0</v>
      </c>
      <c r="AM15" s="196">
        <v>0</v>
      </c>
      <c r="AN15" s="196">
        <v>0</v>
      </c>
      <c r="AO15">
        <v>0</v>
      </c>
      <c r="AP15" s="196">
        <v>57.68</v>
      </c>
      <c r="AQ15" s="196">
        <v>14.42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259.55</v>
      </c>
      <c r="L16" s="196">
        <v>0.96</v>
      </c>
      <c r="M16" s="196">
        <v>61.3</v>
      </c>
      <c r="N16" s="196">
        <v>49.87</v>
      </c>
      <c r="O16" s="196">
        <v>70.45</v>
      </c>
      <c r="P16" s="196">
        <v>23.44</v>
      </c>
      <c r="Q16" s="196">
        <v>0</v>
      </c>
      <c r="R16" s="196">
        <v>5.77</v>
      </c>
      <c r="S16" s="196">
        <v>0</v>
      </c>
      <c r="T16" s="196">
        <v>0</v>
      </c>
      <c r="U16" s="196">
        <v>59.71</v>
      </c>
      <c r="V16" s="196">
        <v>2.89</v>
      </c>
      <c r="W16" s="196">
        <v>4.8099999999999996</v>
      </c>
      <c r="X16" s="196">
        <v>14.42</v>
      </c>
      <c r="Y16" s="196">
        <v>0</v>
      </c>
      <c r="Z16">
        <v>0</v>
      </c>
      <c r="AA16" s="196">
        <v>0</v>
      </c>
      <c r="AB16" s="196">
        <v>11.43</v>
      </c>
      <c r="AC16" s="196">
        <v>0</v>
      </c>
      <c r="AD16" s="196">
        <v>0</v>
      </c>
      <c r="AE16" s="196">
        <v>0</v>
      </c>
      <c r="AF16" s="196">
        <v>0</v>
      </c>
      <c r="AG16" s="196">
        <v>0</v>
      </c>
      <c r="AH16" s="196">
        <v>0</v>
      </c>
      <c r="AI16" s="196">
        <v>84.02</v>
      </c>
      <c r="AJ16" s="196">
        <v>0</v>
      </c>
      <c r="AK16" s="196">
        <v>0</v>
      </c>
      <c r="AL16" s="196">
        <v>0</v>
      </c>
      <c r="AM16" s="196">
        <v>0</v>
      </c>
      <c r="AN16" s="196">
        <v>0</v>
      </c>
      <c r="AO16">
        <v>0</v>
      </c>
      <c r="AP16" s="196">
        <v>57.68</v>
      </c>
      <c r="AQ16" s="196">
        <v>14.42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259.55</v>
      </c>
      <c r="L17" s="196">
        <v>0.96</v>
      </c>
      <c r="M17" s="196">
        <v>61.3</v>
      </c>
      <c r="N17" s="196">
        <v>49.87</v>
      </c>
      <c r="O17" s="196">
        <v>70.45</v>
      </c>
      <c r="P17" s="196">
        <v>23.44</v>
      </c>
      <c r="Q17" s="196">
        <v>0</v>
      </c>
      <c r="R17" s="196">
        <v>5.77</v>
      </c>
      <c r="S17" s="196">
        <v>0</v>
      </c>
      <c r="T17" s="196">
        <v>0</v>
      </c>
      <c r="U17" s="196">
        <v>59.71</v>
      </c>
      <c r="V17" s="196">
        <v>2.89</v>
      </c>
      <c r="W17" s="196">
        <v>4.8099999999999996</v>
      </c>
      <c r="X17" s="196">
        <v>14.42</v>
      </c>
      <c r="Y17" s="196">
        <v>0</v>
      </c>
      <c r="Z17">
        <v>0</v>
      </c>
      <c r="AA17" s="196">
        <v>0</v>
      </c>
      <c r="AB17" s="196">
        <v>11.43</v>
      </c>
      <c r="AC17" s="196">
        <v>0</v>
      </c>
      <c r="AD17" s="196">
        <v>0</v>
      </c>
      <c r="AE17" s="196">
        <v>0</v>
      </c>
      <c r="AF17" s="196">
        <v>0</v>
      </c>
      <c r="AG17" s="196">
        <v>0</v>
      </c>
      <c r="AH17" s="196">
        <v>0</v>
      </c>
      <c r="AI17" s="196">
        <v>84.02</v>
      </c>
      <c r="AJ17" s="196">
        <v>0</v>
      </c>
      <c r="AK17" s="196">
        <v>0</v>
      </c>
      <c r="AL17" s="196">
        <v>0</v>
      </c>
      <c r="AM17" s="196">
        <v>0</v>
      </c>
      <c r="AN17" s="196">
        <v>0</v>
      </c>
      <c r="AO17">
        <v>0</v>
      </c>
      <c r="AP17" s="196">
        <v>57.68</v>
      </c>
      <c r="AQ17" s="196">
        <v>14.42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259.55</v>
      </c>
      <c r="L18" s="196">
        <v>0.96</v>
      </c>
      <c r="M18" s="196">
        <v>61.3</v>
      </c>
      <c r="N18" s="196">
        <v>49.87</v>
      </c>
      <c r="O18" s="196">
        <v>70.45</v>
      </c>
      <c r="P18" s="196">
        <v>23.44</v>
      </c>
      <c r="Q18" s="196">
        <v>0</v>
      </c>
      <c r="R18" s="196">
        <v>5.77</v>
      </c>
      <c r="S18" s="196">
        <v>0</v>
      </c>
      <c r="T18" s="196">
        <v>0</v>
      </c>
      <c r="U18" s="196">
        <v>59.71</v>
      </c>
      <c r="V18" s="196">
        <v>2.89</v>
      </c>
      <c r="W18" s="196">
        <v>4.8099999999999996</v>
      </c>
      <c r="X18" s="196">
        <v>14.42</v>
      </c>
      <c r="Y18" s="196">
        <v>0</v>
      </c>
      <c r="Z18">
        <v>0</v>
      </c>
      <c r="AA18" s="196">
        <v>0</v>
      </c>
      <c r="AB18" s="196">
        <v>11.43</v>
      </c>
      <c r="AC18" s="196">
        <v>0</v>
      </c>
      <c r="AD18" s="196">
        <v>0</v>
      </c>
      <c r="AE18" s="196">
        <v>0</v>
      </c>
      <c r="AF18" s="196">
        <v>0</v>
      </c>
      <c r="AG18" s="196">
        <v>0</v>
      </c>
      <c r="AH18" s="196">
        <v>0</v>
      </c>
      <c r="AI18" s="196">
        <v>84.02</v>
      </c>
      <c r="AJ18" s="196">
        <v>0</v>
      </c>
      <c r="AK18" s="196">
        <v>0</v>
      </c>
      <c r="AL18" s="196">
        <v>0</v>
      </c>
      <c r="AM18" s="196">
        <v>0</v>
      </c>
      <c r="AN18" s="196">
        <v>0</v>
      </c>
      <c r="AO18">
        <v>0</v>
      </c>
      <c r="AP18" s="196">
        <v>57.68</v>
      </c>
      <c r="AQ18" s="196">
        <v>14.42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259.55</v>
      </c>
      <c r="L19" s="196">
        <v>0.96</v>
      </c>
      <c r="M19" s="196">
        <v>61.3</v>
      </c>
      <c r="N19" s="196">
        <v>49.87</v>
      </c>
      <c r="O19" s="196">
        <v>70.45</v>
      </c>
      <c r="P19" s="196">
        <v>23.44</v>
      </c>
      <c r="Q19" s="196">
        <v>0</v>
      </c>
      <c r="R19" s="196">
        <v>5.77</v>
      </c>
      <c r="S19" s="196">
        <v>0</v>
      </c>
      <c r="T19" s="196">
        <v>0</v>
      </c>
      <c r="U19" s="196">
        <v>59.71</v>
      </c>
      <c r="V19" s="196">
        <v>2.89</v>
      </c>
      <c r="W19" s="196">
        <v>14.69</v>
      </c>
      <c r="X19" s="196">
        <v>62.29</v>
      </c>
      <c r="Y19" s="196">
        <v>0</v>
      </c>
      <c r="Z19">
        <v>0</v>
      </c>
      <c r="AA19" s="196">
        <v>0</v>
      </c>
      <c r="AB19" s="196">
        <v>11.43</v>
      </c>
      <c r="AC19" s="196">
        <v>0</v>
      </c>
      <c r="AD19" s="196">
        <v>0</v>
      </c>
      <c r="AE19" s="196">
        <v>0</v>
      </c>
      <c r="AF19" s="196">
        <v>0</v>
      </c>
      <c r="AG19" s="196">
        <v>0</v>
      </c>
      <c r="AH19" s="196">
        <v>0</v>
      </c>
      <c r="AI19" s="196">
        <v>84.02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>
        <v>0</v>
      </c>
      <c r="AP19" s="196">
        <v>57.68</v>
      </c>
      <c r="AQ19" s="196">
        <v>14.42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259.55</v>
      </c>
      <c r="L20" s="196">
        <v>0.96</v>
      </c>
      <c r="M20" s="196">
        <v>61.3</v>
      </c>
      <c r="N20" s="196">
        <v>49.87</v>
      </c>
      <c r="O20" s="196">
        <v>70.45</v>
      </c>
      <c r="P20" s="196">
        <v>23.44</v>
      </c>
      <c r="Q20" s="196">
        <v>0</v>
      </c>
      <c r="R20" s="196">
        <v>5.77</v>
      </c>
      <c r="S20" s="196">
        <v>0</v>
      </c>
      <c r="T20" s="196">
        <v>0</v>
      </c>
      <c r="U20" s="196">
        <v>59.71</v>
      </c>
      <c r="V20" s="196">
        <v>2.89</v>
      </c>
      <c r="W20" s="196">
        <v>14.69</v>
      </c>
      <c r="X20" s="196">
        <v>62.29</v>
      </c>
      <c r="Y20" s="196">
        <v>0</v>
      </c>
      <c r="Z20">
        <v>0</v>
      </c>
      <c r="AA20" s="196">
        <v>0</v>
      </c>
      <c r="AB20" s="196">
        <v>11.43</v>
      </c>
      <c r="AC20" s="196">
        <v>0</v>
      </c>
      <c r="AD20" s="196">
        <v>0</v>
      </c>
      <c r="AE20" s="196">
        <v>0</v>
      </c>
      <c r="AF20" s="196">
        <v>0</v>
      </c>
      <c r="AG20" s="196">
        <v>0</v>
      </c>
      <c r="AH20" s="196">
        <v>0</v>
      </c>
      <c r="AI20" s="196">
        <v>84.02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>
        <v>0</v>
      </c>
      <c r="AP20" s="196">
        <v>57.68</v>
      </c>
      <c r="AQ20" s="196">
        <v>14.42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259.55</v>
      </c>
      <c r="L21" s="196">
        <v>0.96</v>
      </c>
      <c r="M21" s="196">
        <v>61.3</v>
      </c>
      <c r="N21" s="196">
        <v>49.87</v>
      </c>
      <c r="O21" s="196">
        <v>70.45</v>
      </c>
      <c r="P21" s="196">
        <v>23.44</v>
      </c>
      <c r="Q21" s="196">
        <v>0</v>
      </c>
      <c r="R21" s="196">
        <v>5.77</v>
      </c>
      <c r="S21" s="196">
        <v>0</v>
      </c>
      <c r="T21" s="196">
        <v>0</v>
      </c>
      <c r="U21" s="196">
        <v>59.71</v>
      </c>
      <c r="V21" s="196">
        <v>2.89</v>
      </c>
      <c r="W21" s="196">
        <v>14.69</v>
      </c>
      <c r="X21" s="196">
        <v>62.29</v>
      </c>
      <c r="Y21" s="196">
        <v>0</v>
      </c>
      <c r="Z21">
        <v>0</v>
      </c>
      <c r="AA21" s="196">
        <v>0</v>
      </c>
      <c r="AB21" s="196">
        <v>11.43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84.02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>
        <v>0</v>
      </c>
      <c r="AP21" s="196">
        <v>57.68</v>
      </c>
      <c r="AQ21" s="196">
        <v>14.42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259.55</v>
      </c>
      <c r="L22" s="196">
        <v>0.96</v>
      </c>
      <c r="M22" s="196">
        <v>61.3</v>
      </c>
      <c r="N22" s="196">
        <v>49.87</v>
      </c>
      <c r="O22" s="196">
        <v>70.45</v>
      </c>
      <c r="P22" s="196">
        <v>23.44</v>
      </c>
      <c r="Q22" s="196">
        <v>0</v>
      </c>
      <c r="R22" s="196">
        <v>5.77</v>
      </c>
      <c r="S22" s="196">
        <v>0</v>
      </c>
      <c r="T22" s="196">
        <v>0</v>
      </c>
      <c r="U22" s="196">
        <v>59.71</v>
      </c>
      <c r="V22" s="196">
        <v>2.89</v>
      </c>
      <c r="W22" s="196">
        <v>14.69</v>
      </c>
      <c r="X22" s="196">
        <v>62.29</v>
      </c>
      <c r="Y22" s="196">
        <v>0</v>
      </c>
      <c r="Z22">
        <v>0</v>
      </c>
      <c r="AA22" s="196">
        <v>0</v>
      </c>
      <c r="AB22" s="196">
        <v>11.43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84.02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>
        <v>0</v>
      </c>
      <c r="AP22" s="196">
        <v>97.09</v>
      </c>
      <c r="AQ22" s="196">
        <v>14.42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259.55</v>
      </c>
      <c r="L23" s="196">
        <v>0.96</v>
      </c>
      <c r="M23" s="196">
        <v>61.3</v>
      </c>
      <c r="N23" s="196">
        <v>49.87</v>
      </c>
      <c r="O23" s="196">
        <v>70.45</v>
      </c>
      <c r="P23" s="196">
        <v>23.44</v>
      </c>
      <c r="Q23" s="196">
        <v>0</v>
      </c>
      <c r="R23" s="196">
        <v>14.66</v>
      </c>
      <c r="S23" s="196">
        <v>0</v>
      </c>
      <c r="T23" s="196">
        <v>0</v>
      </c>
      <c r="U23" s="196">
        <v>59.71</v>
      </c>
      <c r="V23" s="196">
        <v>7.66</v>
      </c>
      <c r="W23" s="196">
        <v>14.69</v>
      </c>
      <c r="X23" s="196">
        <v>57.67</v>
      </c>
      <c r="Y23" s="196">
        <v>0</v>
      </c>
      <c r="Z23">
        <v>0</v>
      </c>
      <c r="AA23" s="196">
        <v>0</v>
      </c>
      <c r="AB23" s="196">
        <v>11.43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84.02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>
        <v>0</v>
      </c>
      <c r="AP23" s="196">
        <v>117.5</v>
      </c>
      <c r="AQ23" s="196">
        <v>31.72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313.37</v>
      </c>
      <c r="L24" s="196">
        <v>0.96</v>
      </c>
      <c r="M24" s="196">
        <v>61.3</v>
      </c>
      <c r="N24" s="196">
        <v>49.87</v>
      </c>
      <c r="O24" s="196">
        <v>70.45</v>
      </c>
      <c r="P24" s="196">
        <v>23.44</v>
      </c>
      <c r="Q24" s="196">
        <v>0</v>
      </c>
      <c r="R24" s="196">
        <v>17.89</v>
      </c>
      <c r="S24" s="196">
        <v>0</v>
      </c>
      <c r="T24" s="196">
        <v>0</v>
      </c>
      <c r="U24" s="196">
        <v>59.71</v>
      </c>
      <c r="V24" s="196">
        <v>7.66</v>
      </c>
      <c r="W24" s="196">
        <v>14.69</v>
      </c>
      <c r="X24" s="196">
        <v>62.29</v>
      </c>
      <c r="Y24" s="196">
        <v>0</v>
      </c>
      <c r="Z24">
        <v>0</v>
      </c>
      <c r="AA24" s="196">
        <v>0</v>
      </c>
      <c r="AB24" s="196">
        <v>11.43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84.02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>
        <v>0</v>
      </c>
      <c r="AP24" s="196">
        <v>117.5</v>
      </c>
      <c r="AQ24" s="196">
        <v>38.090000000000003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365.29</v>
      </c>
      <c r="L25" s="196">
        <v>0.96</v>
      </c>
      <c r="M25" s="196">
        <v>61.3</v>
      </c>
      <c r="N25" s="196">
        <v>49.87</v>
      </c>
      <c r="O25" s="196">
        <v>70.45</v>
      </c>
      <c r="P25" s="196">
        <v>23.44</v>
      </c>
      <c r="Q25" s="196">
        <v>0</v>
      </c>
      <c r="R25" s="196">
        <v>17.89</v>
      </c>
      <c r="S25" s="196">
        <v>0</v>
      </c>
      <c r="T25" s="196">
        <v>0</v>
      </c>
      <c r="U25" s="196">
        <v>59.71</v>
      </c>
      <c r="V25" s="196">
        <v>7.66</v>
      </c>
      <c r="W25" s="196">
        <v>14.69</v>
      </c>
      <c r="X25" s="196">
        <v>62.29</v>
      </c>
      <c r="Y25" s="196">
        <v>0</v>
      </c>
      <c r="Z25">
        <v>0</v>
      </c>
      <c r="AA25" s="196">
        <v>0</v>
      </c>
      <c r="AB25" s="196">
        <v>11.43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84.02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>
        <v>0</v>
      </c>
      <c r="AP25" s="196">
        <v>117.5</v>
      </c>
      <c r="AQ25" s="196">
        <v>38.090000000000003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392.21</v>
      </c>
      <c r="L26" s="196">
        <v>0.96</v>
      </c>
      <c r="M26" s="196">
        <v>61.3</v>
      </c>
      <c r="N26" s="196">
        <v>49.87</v>
      </c>
      <c r="O26" s="196">
        <v>70.45</v>
      </c>
      <c r="P26" s="196">
        <v>23.44</v>
      </c>
      <c r="Q26" s="196">
        <v>0</v>
      </c>
      <c r="R26" s="196">
        <v>17.89</v>
      </c>
      <c r="S26" s="196">
        <v>0</v>
      </c>
      <c r="T26" s="196">
        <v>0</v>
      </c>
      <c r="U26" s="196">
        <v>59.71</v>
      </c>
      <c r="V26" s="196">
        <v>7.66</v>
      </c>
      <c r="W26" s="196">
        <v>14.69</v>
      </c>
      <c r="X26" s="196">
        <v>62.29</v>
      </c>
      <c r="Y26" s="196">
        <v>0</v>
      </c>
      <c r="Z26">
        <v>0</v>
      </c>
      <c r="AA26" s="196">
        <v>0</v>
      </c>
      <c r="AB26" s="196">
        <v>11.43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84.02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>
        <v>0</v>
      </c>
      <c r="AP26" s="196">
        <v>117.5</v>
      </c>
      <c r="AQ26" s="196">
        <v>38.090000000000003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403.74</v>
      </c>
      <c r="L27" s="196">
        <v>0.96</v>
      </c>
      <c r="M27" s="196">
        <v>61.3</v>
      </c>
      <c r="N27" s="196">
        <v>49.87</v>
      </c>
      <c r="O27" s="196">
        <v>70.45</v>
      </c>
      <c r="P27" s="196">
        <v>23.44</v>
      </c>
      <c r="Q27" s="196">
        <v>0</v>
      </c>
      <c r="R27" s="196">
        <v>17.89</v>
      </c>
      <c r="S27" s="196">
        <v>0</v>
      </c>
      <c r="T27" s="196">
        <v>0</v>
      </c>
      <c r="U27" s="196">
        <v>59.71</v>
      </c>
      <c r="V27" s="196">
        <v>7.66</v>
      </c>
      <c r="W27" s="196">
        <v>14.69</v>
      </c>
      <c r="X27" s="196">
        <v>56.69</v>
      </c>
      <c r="Y27" s="196">
        <v>0</v>
      </c>
      <c r="Z27">
        <v>0</v>
      </c>
      <c r="AA27" s="196">
        <v>0</v>
      </c>
      <c r="AB27" s="196">
        <v>11.43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84.02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>
        <v>0</v>
      </c>
      <c r="AP27" s="196">
        <v>117.5</v>
      </c>
      <c r="AQ27" s="196">
        <v>38.090000000000003</v>
      </c>
      <c r="AR27" s="196">
        <v>0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443.38</v>
      </c>
      <c r="L28" s="196">
        <v>0.96</v>
      </c>
      <c r="M28" s="196">
        <v>61.3</v>
      </c>
      <c r="N28" s="196">
        <v>49.87</v>
      </c>
      <c r="O28" s="196">
        <v>70.45</v>
      </c>
      <c r="P28" s="196">
        <v>23.44</v>
      </c>
      <c r="Q28" s="196">
        <v>0</v>
      </c>
      <c r="R28" s="196">
        <v>17.89</v>
      </c>
      <c r="S28" s="196">
        <v>0</v>
      </c>
      <c r="T28" s="196">
        <v>0</v>
      </c>
      <c r="U28" s="196">
        <v>59.71</v>
      </c>
      <c r="V28" s="196">
        <v>7.66</v>
      </c>
      <c r="W28" s="196">
        <v>14.69</v>
      </c>
      <c r="X28" s="196">
        <v>56.69</v>
      </c>
      <c r="Y28" s="196">
        <v>0</v>
      </c>
      <c r="Z28">
        <v>0</v>
      </c>
      <c r="AA28" s="196">
        <v>0</v>
      </c>
      <c r="AB28" s="196">
        <v>11.43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84.02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>
        <v>0</v>
      </c>
      <c r="AP28" s="196">
        <v>117.5</v>
      </c>
      <c r="AQ28" s="196">
        <v>38.090000000000003</v>
      </c>
      <c r="AR28" s="196">
        <v>1.47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489.9</v>
      </c>
      <c r="L29" s="196">
        <v>0.96</v>
      </c>
      <c r="M29" s="196">
        <v>61.3</v>
      </c>
      <c r="N29" s="196">
        <v>49.87</v>
      </c>
      <c r="O29" s="196">
        <v>70.45</v>
      </c>
      <c r="P29" s="196">
        <v>23.44</v>
      </c>
      <c r="Q29" s="196">
        <v>0</v>
      </c>
      <c r="R29" s="196">
        <v>17.89</v>
      </c>
      <c r="S29" s="196">
        <v>0</v>
      </c>
      <c r="T29" s="196">
        <v>0</v>
      </c>
      <c r="U29" s="196">
        <v>59.71</v>
      </c>
      <c r="V29" s="196">
        <v>7.64</v>
      </c>
      <c r="W29" s="196">
        <v>14.69</v>
      </c>
      <c r="X29" s="196">
        <v>56.69</v>
      </c>
      <c r="Y29" s="196">
        <v>0</v>
      </c>
      <c r="Z29">
        <v>0</v>
      </c>
      <c r="AA29" s="196">
        <v>0</v>
      </c>
      <c r="AB29" s="196">
        <v>11.43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84.02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>
        <v>0</v>
      </c>
      <c r="AP29" s="196">
        <v>117.5</v>
      </c>
      <c r="AQ29" s="196">
        <v>38.090000000000003</v>
      </c>
      <c r="AR29" s="196">
        <v>5.3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489.9</v>
      </c>
      <c r="L30" s="196">
        <v>0.96</v>
      </c>
      <c r="M30" s="196">
        <v>61.3</v>
      </c>
      <c r="N30" s="196">
        <v>49.87</v>
      </c>
      <c r="O30" s="196">
        <v>70.45</v>
      </c>
      <c r="P30" s="196">
        <v>23.44</v>
      </c>
      <c r="Q30" s="196">
        <v>0</v>
      </c>
      <c r="R30" s="196">
        <v>15.07</v>
      </c>
      <c r="S30" s="196">
        <v>0</v>
      </c>
      <c r="T30" s="196">
        <v>0</v>
      </c>
      <c r="U30" s="196">
        <v>59.71</v>
      </c>
      <c r="V30" s="196">
        <v>7.66</v>
      </c>
      <c r="W30" s="196">
        <v>14.69</v>
      </c>
      <c r="X30" s="196">
        <v>56.69</v>
      </c>
      <c r="Y30" s="196">
        <v>0</v>
      </c>
      <c r="Z30">
        <v>0</v>
      </c>
      <c r="AA30" s="196">
        <v>0</v>
      </c>
      <c r="AB30" s="196">
        <v>11.43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84.02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>
        <v>0</v>
      </c>
      <c r="AP30" s="196">
        <v>117.5</v>
      </c>
      <c r="AQ30" s="196">
        <v>38.08</v>
      </c>
      <c r="AR30" s="196">
        <v>14.8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489.89</v>
      </c>
      <c r="L31" s="196">
        <v>0.96</v>
      </c>
      <c r="M31" s="196">
        <v>61.3</v>
      </c>
      <c r="N31" s="196">
        <v>49.87</v>
      </c>
      <c r="O31" s="196">
        <v>70.45</v>
      </c>
      <c r="P31" s="196">
        <v>23.44</v>
      </c>
      <c r="Q31" s="196">
        <v>0</v>
      </c>
      <c r="R31" s="196">
        <v>17.899999999999999</v>
      </c>
      <c r="S31" s="196">
        <v>0</v>
      </c>
      <c r="T31" s="196">
        <v>0</v>
      </c>
      <c r="U31" s="196">
        <v>59.71</v>
      </c>
      <c r="V31" s="196">
        <v>7.66</v>
      </c>
      <c r="W31" s="196">
        <v>14.69</v>
      </c>
      <c r="X31" s="196">
        <v>56.69</v>
      </c>
      <c r="Y31" s="196">
        <v>0</v>
      </c>
      <c r="Z31">
        <v>0</v>
      </c>
      <c r="AA31" s="196">
        <v>0</v>
      </c>
      <c r="AB31" s="196">
        <v>11.43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84.02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>
        <v>0</v>
      </c>
      <c r="AP31" s="196">
        <v>117.5</v>
      </c>
      <c r="AQ31" s="196">
        <v>38.08</v>
      </c>
      <c r="AR31" s="196">
        <v>27.86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489.89</v>
      </c>
      <c r="L32" s="196">
        <v>0.96</v>
      </c>
      <c r="M32" s="196">
        <v>61.3</v>
      </c>
      <c r="N32" s="196">
        <v>49.87</v>
      </c>
      <c r="O32" s="196">
        <v>70.45</v>
      </c>
      <c r="P32" s="196">
        <v>23.44</v>
      </c>
      <c r="Q32" s="196">
        <v>0</v>
      </c>
      <c r="R32" s="196">
        <v>17.899999999999999</v>
      </c>
      <c r="S32" s="196">
        <v>0</v>
      </c>
      <c r="T32" s="196">
        <v>0</v>
      </c>
      <c r="U32" s="196">
        <v>59.71</v>
      </c>
      <c r="V32" s="196">
        <v>7.66</v>
      </c>
      <c r="W32" s="196">
        <v>14.69</v>
      </c>
      <c r="X32" s="196">
        <v>56.69</v>
      </c>
      <c r="Y32" s="196">
        <v>0</v>
      </c>
      <c r="Z32">
        <v>0</v>
      </c>
      <c r="AA32" s="196">
        <v>0</v>
      </c>
      <c r="AB32" s="196">
        <v>11.87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84.02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>
        <v>0</v>
      </c>
      <c r="AP32" s="196">
        <v>117.5</v>
      </c>
      <c r="AQ32" s="196">
        <v>38.08</v>
      </c>
      <c r="AR32" s="196">
        <v>39.96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476.86</v>
      </c>
      <c r="L33" s="196">
        <v>0.96</v>
      </c>
      <c r="M33" s="196">
        <v>61.3</v>
      </c>
      <c r="N33" s="196">
        <v>49.87</v>
      </c>
      <c r="O33" s="196">
        <v>70.45</v>
      </c>
      <c r="P33" s="196">
        <v>23.44</v>
      </c>
      <c r="Q33" s="196">
        <v>0</v>
      </c>
      <c r="R33" s="196">
        <v>17.899999999999999</v>
      </c>
      <c r="S33" s="196">
        <v>0</v>
      </c>
      <c r="T33" s="196">
        <v>0</v>
      </c>
      <c r="U33" s="196">
        <v>59.71</v>
      </c>
      <c r="V33" s="196">
        <v>7.66</v>
      </c>
      <c r="W33" s="196">
        <v>14.69</v>
      </c>
      <c r="X33" s="196">
        <v>56.69</v>
      </c>
      <c r="Y33" s="196">
        <v>0</v>
      </c>
      <c r="Z33">
        <v>0</v>
      </c>
      <c r="AA33" s="196">
        <v>0</v>
      </c>
      <c r="AB33" s="196">
        <v>11.87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84.02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>
        <v>0</v>
      </c>
      <c r="AP33" s="196">
        <v>117.5</v>
      </c>
      <c r="AQ33" s="196">
        <v>38.08</v>
      </c>
      <c r="AR33" s="196">
        <v>44.2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489.67</v>
      </c>
      <c r="L34" s="196">
        <v>0.96</v>
      </c>
      <c r="M34" s="196">
        <v>61.3</v>
      </c>
      <c r="N34" s="196">
        <v>49.87</v>
      </c>
      <c r="O34" s="196">
        <v>70.45</v>
      </c>
      <c r="P34" s="196">
        <v>23.44</v>
      </c>
      <c r="Q34" s="196">
        <v>0</v>
      </c>
      <c r="R34" s="196">
        <v>17.899999999999999</v>
      </c>
      <c r="S34" s="196">
        <v>0</v>
      </c>
      <c r="T34" s="196">
        <v>0</v>
      </c>
      <c r="U34" s="196">
        <v>59.71</v>
      </c>
      <c r="V34" s="196">
        <v>7.66</v>
      </c>
      <c r="W34" s="196">
        <v>14.69</v>
      </c>
      <c r="X34" s="196">
        <v>56.69</v>
      </c>
      <c r="Y34" s="196">
        <v>0</v>
      </c>
      <c r="Z34">
        <v>0</v>
      </c>
      <c r="AA34" s="196">
        <v>0</v>
      </c>
      <c r="AB34" s="196">
        <v>11.87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84.02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>
        <v>0</v>
      </c>
      <c r="AP34" s="196">
        <v>117.5</v>
      </c>
      <c r="AQ34" s="196">
        <v>38.08</v>
      </c>
      <c r="AR34" s="196">
        <v>44.2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489.67</v>
      </c>
      <c r="L35" s="196">
        <v>0.96</v>
      </c>
      <c r="M35" s="196">
        <v>61.3</v>
      </c>
      <c r="N35" s="196">
        <v>49.87</v>
      </c>
      <c r="O35" s="196">
        <v>70.45</v>
      </c>
      <c r="P35" s="196">
        <v>23.44</v>
      </c>
      <c r="Q35" s="196">
        <v>0</v>
      </c>
      <c r="R35" s="196">
        <v>17.899999999999999</v>
      </c>
      <c r="S35" s="196">
        <v>0</v>
      </c>
      <c r="T35" s="196">
        <v>0</v>
      </c>
      <c r="U35" s="196">
        <v>59.71</v>
      </c>
      <c r="V35" s="196">
        <v>7.66</v>
      </c>
      <c r="W35" s="196">
        <v>14.69</v>
      </c>
      <c r="X35" s="196">
        <v>56.69</v>
      </c>
      <c r="Y35" s="196">
        <v>0</v>
      </c>
      <c r="Z35">
        <v>0</v>
      </c>
      <c r="AA35" s="196">
        <v>0</v>
      </c>
      <c r="AB35" s="196">
        <v>11.87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84.02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>
        <v>0</v>
      </c>
      <c r="AP35" s="196">
        <v>117.5</v>
      </c>
      <c r="AQ35" s="196">
        <v>38.08</v>
      </c>
      <c r="AR35" s="196">
        <v>44.7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489.9</v>
      </c>
      <c r="L36" s="196">
        <v>0.96</v>
      </c>
      <c r="M36" s="196">
        <v>61.3</v>
      </c>
      <c r="N36" s="196">
        <v>49.87</v>
      </c>
      <c r="O36" s="196">
        <v>70.45</v>
      </c>
      <c r="P36" s="196">
        <v>23.44</v>
      </c>
      <c r="Q36" s="196">
        <v>0</v>
      </c>
      <c r="R36" s="196">
        <v>17.899999999999999</v>
      </c>
      <c r="S36" s="196">
        <v>0</v>
      </c>
      <c r="T36" s="196">
        <v>0</v>
      </c>
      <c r="U36" s="196">
        <v>59.71</v>
      </c>
      <c r="V36" s="196">
        <v>7.66</v>
      </c>
      <c r="W36" s="196">
        <v>14.69</v>
      </c>
      <c r="X36" s="196">
        <v>56.69</v>
      </c>
      <c r="Y36" s="196">
        <v>0</v>
      </c>
      <c r="Z36">
        <v>0</v>
      </c>
      <c r="AA36" s="196">
        <v>0</v>
      </c>
      <c r="AB36" s="196">
        <v>11.87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84.02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>
        <v>0</v>
      </c>
      <c r="AP36" s="196">
        <v>117.5</v>
      </c>
      <c r="AQ36" s="196">
        <v>38.08</v>
      </c>
      <c r="AR36" s="196">
        <v>45.2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489.9</v>
      </c>
      <c r="L37" s="196">
        <v>0.96</v>
      </c>
      <c r="M37" s="196">
        <v>61.3</v>
      </c>
      <c r="N37" s="196">
        <v>49.87</v>
      </c>
      <c r="O37" s="196">
        <v>70.45</v>
      </c>
      <c r="P37" s="196">
        <v>23.44</v>
      </c>
      <c r="Q37" s="196">
        <v>0</v>
      </c>
      <c r="R37" s="196">
        <v>17.899999999999999</v>
      </c>
      <c r="S37" s="196">
        <v>0</v>
      </c>
      <c r="T37" s="196">
        <v>0</v>
      </c>
      <c r="U37" s="196">
        <v>59.71</v>
      </c>
      <c r="V37" s="196">
        <v>7.66</v>
      </c>
      <c r="W37" s="196">
        <v>14.69</v>
      </c>
      <c r="X37" s="196">
        <v>56.69</v>
      </c>
      <c r="Y37" s="196">
        <v>0</v>
      </c>
      <c r="Z37">
        <v>0</v>
      </c>
      <c r="AA37" s="196">
        <v>0</v>
      </c>
      <c r="AB37" s="196">
        <v>11.87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84.02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>
        <v>0</v>
      </c>
      <c r="AP37" s="196">
        <v>117.5</v>
      </c>
      <c r="AQ37" s="196">
        <v>38.08</v>
      </c>
      <c r="AR37" s="196">
        <v>46.5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489.9</v>
      </c>
      <c r="L38" s="196">
        <v>0.96</v>
      </c>
      <c r="M38" s="196">
        <v>61.3</v>
      </c>
      <c r="N38" s="196">
        <v>49.87</v>
      </c>
      <c r="O38" s="196">
        <v>70.45</v>
      </c>
      <c r="P38" s="196">
        <v>23.44</v>
      </c>
      <c r="Q38" s="196">
        <v>0</v>
      </c>
      <c r="R38" s="196">
        <v>17.899999999999999</v>
      </c>
      <c r="S38" s="196">
        <v>0</v>
      </c>
      <c r="T38" s="196">
        <v>0</v>
      </c>
      <c r="U38" s="196">
        <v>59.71</v>
      </c>
      <c r="V38" s="196">
        <v>7.66</v>
      </c>
      <c r="W38" s="196">
        <v>14.69</v>
      </c>
      <c r="X38" s="196">
        <v>56.69</v>
      </c>
      <c r="Y38" s="196">
        <v>0</v>
      </c>
      <c r="Z38">
        <v>0</v>
      </c>
      <c r="AA38" s="196">
        <v>0</v>
      </c>
      <c r="AB38" s="196">
        <v>11.87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84.02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>
        <v>0</v>
      </c>
      <c r="AP38" s="196">
        <v>117.5</v>
      </c>
      <c r="AQ38" s="196">
        <v>38.08</v>
      </c>
      <c r="AR38" s="196">
        <v>47.1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423.98</v>
      </c>
      <c r="L39" s="196">
        <v>0.96</v>
      </c>
      <c r="M39" s="196">
        <v>61.3</v>
      </c>
      <c r="N39" s="196">
        <v>49.87</v>
      </c>
      <c r="O39" s="196">
        <v>70.45</v>
      </c>
      <c r="P39" s="196">
        <v>23.44</v>
      </c>
      <c r="Q39" s="196">
        <v>0</v>
      </c>
      <c r="R39" s="196">
        <v>17.899999999999999</v>
      </c>
      <c r="S39" s="196">
        <v>0</v>
      </c>
      <c r="T39" s="196">
        <v>0</v>
      </c>
      <c r="U39" s="196">
        <v>59.71</v>
      </c>
      <c r="V39" s="196">
        <v>7.66</v>
      </c>
      <c r="W39" s="196">
        <v>14.69</v>
      </c>
      <c r="X39" s="196">
        <v>56.69</v>
      </c>
      <c r="Y39" s="196">
        <v>0</v>
      </c>
      <c r="Z39">
        <v>0</v>
      </c>
      <c r="AA39" s="196">
        <v>0</v>
      </c>
      <c r="AB39" s="196">
        <v>11.87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84.02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>
        <v>0</v>
      </c>
      <c r="AP39" s="196">
        <v>117.5</v>
      </c>
      <c r="AQ39" s="196">
        <v>38.08</v>
      </c>
      <c r="AR39" s="196">
        <v>47.1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398.94</v>
      </c>
      <c r="L40" s="196">
        <v>0.96</v>
      </c>
      <c r="M40" s="196">
        <v>61.3</v>
      </c>
      <c r="N40" s="196">
        <v>49.87</v>
      </c>
      <c r="O40" s="196">
        <v>70.45</v>
      </c>
      <c r="P40" s="196">
        <v>23.44</v>
      </c>
      <c r="Q40" s="196">
        <v>0</v>
      </c>
      <c r="R40" s="196">
        <v>17.899999999999999</v>
      </c>
      <c r="S40" s="196">
        <v>0</v>
      </c>
      <c r="T40" s="196">
        <v>0</v>
      </c>
      <c r="U40" s="196">
        <v>59.71</v>
      </c>
      <c r="V40" s="196">
        <v>7.66</v>
      </c>
      <c r="W40" s="196">
        <v>14.69</v>
      </c>
      <c r="X40" s="196">
        <v>56.69</v>
      </c>
      <c r="Y40" s="196">
        <v>0</v>
      </c>
      <c r="Z40">
        <v>0</v>
      </c>
      <c r="AA40" s="196">
        <v>0</v>
      </c>
      <c r="AB40" s="196">
        <v>11.87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84.02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>
        <v>0</v>
      </c>
      <c r="AP40" s="196">
        <v>117.5</v>
      </c>
      <c r="AQ40" s="196">
        <v>38.08</v>
      </c>
      <c r="AR40" s="196">
        <v>47.1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379.71</v>
      </c>
      <c r="L41" s="196">
        <v>0.96</v>
      </c>
      <c r="M41" s="196">
        <v>61.3</v>
      </c>
      <c r="N41" s="196">
        <v>49.87</v>
      </c>
      <c r="O41" s="196">
        <v>70.45</v>
      </c>
      <c r="P41" s="196">
        <v>23.44</v>
      </c>
      <c r="Q41" s="196">
        <v>0</v>
      </c>
      <c r="R41" s="196">
        <v>17.899999999999999</v>
      </c>
      <c r="S41" s="196">
        <v>0</v>
      </c>
      <c r="T41" s="196">
        <v>0</v>
      </c>
      <c r="U41" s="196">
        <v>59.71</v>
      </c>
      <c r="V41" s="196">
        <v>7.66</v>
      </c>
      <c r="W41" s="196">
        <v>14.69</v>
      </c>
      <c r="X41" s="196">
        <v>56.69</v>
      </c>
      <c r="Y41" s="196">
        <v>0</v>
      </c>
      <c r="Z41">
        <v>0</v>
      </c>
      <c r="AA41" s="196">
        <v>0</v>
      </c>
      <c r="AB41" s="196">
        <v>11.87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84.02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>
        <v>0</v>
      </c>
      <c r="AP41" s="196">
        <v>117.5</v>
      </c>
      <c r="AQ41" s="196">
        <v>38.08</v>
      </c>
      <c r="AR41" s="196">
        <v>47.1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387.41</v>
      </c>
      <c r="L42" s="196">
        <v>0.96</v>
      </c>
      <c r="M42" s="196">
        <v>61.3</v>
      </c>
      <c r="N42" s="196">
        <v>49.87</v>
      </c>
      <c r="O42" s="196">
        <v>70.45</v>
      </c>
      <c r="P42" s="196">
        <v>23.44</v>
      </c>
      <c r="Q42" s="196">
        <v>0</v>
      </c>
      <c r="R42" s="196">
        <v>17.899999999999999</v>
      </c>
      <c r="S42" s="196">
        <v>0</v>
      </c>
      <c r="T42" s="196">
        <v>0</v>
      </c>
      <c r="U42" s="196">
        <v>59.71</v>
      </c>
      <c r="V42" s="196">
        <v>7.66</v>
      </c>
      <c r="W42" s="196">
        <v>14.69</v>
      </c>
      <c r="X42" s="196">
        <v>56.69</v>
      </c>
      <c r="Y42" s="196">
        <v>0</v>
      </c>
      <c r="Z42">
        <v>0</v>
      </c>
      <c r="AA42" s="196">
        <v>0</v>
      </c>
      <c r="AB42" s="196">
        <v>11.87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84.02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>
        <v>0</v>
      </c>
      <c r="AP42" s="196">
        <v>117.5</v>
      </c>
      <c r="AQ42" s="196">
        <v>38.08</v>
      </c>
      <c r="AR42" s="196">
        <v>47.1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439.31</v>
      </c>
      <c r="L43" s="196">
        <v>0.96</v>
      </c>
      <c r="M43" s="196">
        <v>61.3</v>
      </c>
      <c r="N43" s="196">
        <v>49.87</v>
      </c>
      <c r="O43" s="196">
        <v>70.45</v>
      </c>
      <c r="P43" s="196">
        <v>23.44</v>
      </c>
      <c r="Q43" s="196">
        <v>0.94</v>
      </c>
      <c r="R43" s="196">
        <v>17.899999999999999</v>
      </c>
      <c r="S43" s="196">
        <v>3.13</v>
      </c>
      <c r="T43" s="196">
        <v>0</v>
      </c>
      <c r="U43" s="196">
        <v>59.71</v>
      </c>
      <c r="V43" s="196">
        <v>7.66</v>
      </c>
      <c r="W43" s="196">
        <v>14.69</v>
      </c>
      <c r="X43" s="196">
        <v>56.69</v>
      </c>
      <c r="Y43" s="196">
        <v>0</v>
      </c>
      <c r="Z43">
        <v>0</v>
      </c>
      <c r="AA43" s="196">
        <v>0</v>
      </c>
      <c r="AB43" s="196">
        <v>11.87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84.02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>
        <v>0</v>
      </c>
      <c r="AP43" s="196">
        <v>117.5</v>
      </c>
      <c r="AQ43" s="196">
        <v>38.08</v>
      </c>
      <c r="AR43" s="196">
        <v>47.1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442.2</v>
      </c>
      <c r="L44" s="196">
        <v>0.96</v>
      </c>
      <c r="M44" s="196">
        <v>61.3</v>
      </c>
      <c r="N44" s="196">
        <v>49.87</v>
      </c>
      <c r="O44" s="196">
        <v>70.45</v>
      </c>
      <c r="P44" s="196">
        <v>23.44</v>
      </c>
      <c r="Q44" s="196">
        <v>0</v>
      </c>
      <c r="R44" s="196">
        <v>17.899999999999999</v>
      </c>
      <c r="S44" s="196">
        <v>0</v>
      </c>
      <c r="T44" s="196">
        <v>0</v>
      </c>
      <c r="U44" s="196">
        <v>59.71</v>
      </c>
      <c r="V44" s="196">
        <v>7.66</v>
      </c>
      <c r="W44" s="196">
        <v>14.69</v>
      </c>
      <c r="X44" s="196">
        <v>56.69</v>
      </c>
      <c r="Y44" s="196">
        <v>0</v>
      </c>
      <c r="Z44">
        <v>0</v>
      </c>
      <c r="AA44" s="196">
        <v>0</v>
      </c>
      <c r="AB44" s="196">
        <v>11.87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84.02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>
        <v>0</v>
      </c>
      <c r="AP44" s="196">
        <v>117.5</v>
      </c>
      <c r="AQ44" s="196">
        <v>38.08</v>
      </c>
      <c r="AR44" s="196">
        <v>47.1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447.96</v>
      </c>
      <c r="L45" s="196">
        <v>0.96</v>
      </c>
      <c r="M45" s="196">
        <v>61.3</v>
      </c>
      <c r="N45" s="196">
        <v>49.87</v>
      </c>
      <c r="O45" s="196">
        <v>70.45</v>
      </c>
      <c r="P45" s="196">
        <v>23.44</v>
      </c>
      <c r="Q45" s="196">
        <v>0</v>
      </c>
      <c r="R45" s="196">
        <v>17.899999999999999</v>
      </c>
      <c r="S45" s="196">
        <v>0</v>
      </c>
      <c r="T45" s="196">
        <v>0</v>
      </c>
      <c r="U45" s="196">
        <v>59.71</v>
      </c>
      <c r="V45" s="196">
        <v>7.66</v>
      </c>
      <c r="W45" s="196">
        <v>14.69</v>
      </c>
      <c r="X45" s="196">
        <v>56.69</v>
      </c>
      <c r="Y45" s="196">
        <v>0</v>
      </c>
      <c r="Z45">
        <v>0</v>
      </c>
      <c r="AA45" s="196">
        <v>0</v>
      </c>
      <c r="AB45" s="196">
        <v>11.87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84.02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>
        <v>0</v>
      </c>
      <c r="AP45" s="196">
        <v>117.5</v>
      </c>
      <c r="AQ45" s="196">
        <v>38.08</v>
      </c>
      <c r="AR45" s="196">
        <v>47.1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452.77</v>
      </c>
      <c r="L46" s="196">
        <v>0.96</v>
      </c>
      <c r="M46" s="196">
        <v>61.3</v>
      </c>
      <c r="N46" s="196">
        <v>49.87</v>
      </c>
      <c r="O46" s="196">
        <v>70.45</v>
      </c>
      <c r="P46" s="196">
        <v>23.44</v>
      </c>
      <c r="Q46" s="196">
        <v>0</v>
      </c>
      <c r="R46" s="196">
        <v>17.899999999999999</v>
      </c>
      <c r="S46" s="196">
        <v>0</v>
      </c>
      <c r="T46" s="196">
        <v>0</v>
      </c>
      <c r="U46" s="196">
        <v>59.71</v>
      </c>
      <c r="V46" s="196">
        <v>7.66</v>
      </c>
      <c r="W46" s="196">
        <v>14.69</v>
      </c>
      <c r="X46" s="196">
        <v>56.69</v>
      </c>
      <c r="Y46" s="196">
        <v>0</v>
      </c>
      <c r="Z46">
        <v>0</v>
      </c>
      <c r="AA46" s="196">
        <v>0</v>
      </c>
      <c r="AB46" s="196">
        <v>11.87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84.02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>
        <v>0</v>
      </c>
      <c r="AP46" s="196">
        <v>117.5</v>
      </c>
      <c r="AQ46" s="196">
        <v>38.08</v>
      </c>
      <c r="AR46" s="196">
        <v>47.1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435.47</v>
      </c>
      <c r="L47" s="196">
        <v>0.96</v>
      </c>
      <c r="M47" s="196">
        <v>61.3</v>
      </c>
      <c r="N47" s="196">
        <v>49.87</v>
      </c>
      <c r="O47" s="196">
        <v>70.45</v>
      </c>
      <c r="P47" s="196">
        <v>23.44</v>
      </c>
      <c r="Q47" s="196">
        <v>0</v>
      </c>
      <c r="R47" s="196">
        <v>17.899999999999999</v>
      </c>
      <c r="S47" s="196">
        <v>0</v>
      </c>
      <c r="T47" s="196">
        <v>0</v>
      </c>
      <c r="U47" s="196">
        <v>59.71</v>
      </c>
      <c r="V47" s="196">
        <v>7.66</v>
      </c>
      <c r="W47" s="196">
        <v>14.69</v>
      </c>
      <c r="X47" s="196">
        <v>56.69</v>
      </c>
      <c r="Y47" s="196">
        <v>0</v>
      </c>
      <c r="Z47">
        <v>0</v>
      </c>
      <c r="AA47" s="196">
        <v>0</v>
      </c>
      <c r="AB47" s="196">
        <v>11.87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84.02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>
        <v>0</v>
      </c>
      <c r="AP47" s="196">
        <v>117.5</v>
      </c>
      <c r="AQ47" s="196">
        <v>38.08</v>
      </c>
      <c r="AR47" s="196">
        <v>47.1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415.28</v>
      </c>
      <c r="L48" s="196">
        <v>0.96</v>
      </c>
      <c r="M48" s="196">
        <v>61.3</v>
      </c>
      <c r="N48" s="196">
        <v>49.87</v>
      </c>
      <c r="O48" s="196">
        <v>70.45</v>
      </c>
      <c r="P48" s="196">
        <v>23.44</v>
      </c>
      <c r="Q48" s="196">
        <v>0</v>
      </c>
      <c r="R48" s="196">
        <v>17.899999999999999</v>
      </c>
      <c r="S48" s="196">
        <v>0</v>
      </c>
      <c r="T48" s="196">
        <v>0</v>
      </c>
      <c r="U48" s="196">
        <v>59.71</v>
      </c>
      <c r="V48" s="196">
        <v>7.66</v>
      </c>
      <c r="W48" s="196">
        <v>14.69</v>
      </c>
      <c r="X48" s="196">
        <v>56.69</v>
      </c>
      <c r="Y48" s="196">
        <v>0</v>
      </c>
      <c r="Z48">
        <v>0</v>
      </c>
      <c r="AA48" s="196">
        <v>0</v>
      </c>
      <c r="AB48" s="196">
        <v>11.87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84.02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>
        <v>0</v>
      </c>
      <c r="AP48" s="196">
        <v>117.5</v>
      </c>
      <c r="AQ48" s="196">
        <v>38.08</v>
      </c>
      <c r="AR48" s="196">
        <v>46.1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393.17</v>
      </c>
      <c r="L49" s="196">
        <v>0.96</v>
      </c>
      <c r="M49" s="196">
        <v>61.3</v>
      </c>
      <c r="N49" s="196">
        <v>49.87</v>
      </c>
      <c r="O49" s="196">
        <v>70.45</v>
      </c>
      <c r="P49" s="196">
        <v>23.44</v>
      </c>
      <c r="Q49" s="196">
        <v>0</v>
      </c>
      <c r="R49" s="196">
        <v>17.899999999999999</v>
      </c>
      <c r="S49" s="196">
        <v>0</v>
      </c>
      <c r="T49" s="196">
        <v>0</v>
      </c>
      <c r="U49" s="196">
        <v>59.71</v>
      </c>
      <c r="V49" s="196">
        <v>7.66</v>
      </c>
      <c r="W49" s="196">
        <v>14.69</v>
      </c>
      <c r="X49" s="196">
        <v>56.69</v>
      </c>
      <c r="Y49" s="196">
        <v>0</v>
      </c>
      <c r="Z49">
        <v>0</v>
      </c>
      <c r="AA49" s="196">
        <v>0</v>
      </c>
      <c r="AB49" s="196">
        <v>11.87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84.02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>
        <v>0</v>
      </c>
      <c r="AP49" s="196">
        <v>117.5</v>
      </c>
      <c r="AQ49" s="196">
        <v>38.08</v>
      </c>
      <c r="AR49" s="196">
        <v>46.1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364.33</v>
      </c>
      <c r="L50" s="196">
        <v>0.96</v>
      </c>
      <c r="M50" s="196">
        <v>61.3</v>
      </c>
      <c r="N50" s="196">
        <v>49.87</v>
      </c>
      <c r="O50" s="196">
        <v>70.45</v>
      </c>
      <c r="P50" s="196">
        <v>23.44</v>
      </c>
      <c r="Q50" s="196">
        <v>0</v>
      </c>
      <c r="R50" s="196">
        <v>17.899999999999999</v>
      </c>
      <c r="S50" s="196">
        <v>0</v>
      </c>
      <c r="T50" s="196">
        <v>0</v>
      </c>
      <c r="U50" s="196">
        <v>59.71</v>
      </c>
      <c r="V50" s="196">
        <v>7.66</v>
      </c>
      <c r="W50" s="196">
        <v>14.69</v>
      </c>
      <c r="X50" s="196">
        <v>56.69</v>
      </c>
      <c r="Y50" s="196">
        <v>0</v>
      </c>
      <c r="Z50">
        <v>0</v>
      </c>
      <c r="AA50" s="196">
        <v>0</v>
      </c>
      <c r="AB50" s="196">
        <v>11.87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84.02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>
        <v>0</v>
      </c>
      <c r="AP50" s="196">
        <v>117.5</v>
      </c>
      <c r="AQ50" s="196">
        <v>38.08</v>
      </c>
      <c r="AR50" s="196">
        <v>46.1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344.14</v>
      </c>
      <c r="L51" s="196">
        <v>0.96</v>
      </c>
      <c r="M51" s="196">
        <v>61.3</v>
      </c>
      <c r="N51" s="196">
        <v>49.87</v>
      </c>
      <c r="O51" s="196">
        <v>70.45</v>
      </c>
      <c r="P51" s="196">
        <v>23.44</v>
      </c>
      <c r="Q51" s="196">
        <v>0</v>
      </c>
      <c r="R51" s="196">
        <v>17.899999999999999</v>
      </c>
      <c r="S51" s="196">
        <v>0</v>
      </c>
      <c r="T51" s="196">
        <v>0</v>
      </c>
      <c r="U51" s="196">
        <v>59.71</v>
      </c>
      <c r="V51" s="196">
        <v>7.66</v>
      </c>
      <c r="W51" s="196">
        <v>14.69</v>
      </c>
      <c r="X51" s="196">
        <v>56.69</v>
      </c>
      <c r="Y51" s="196">
        <v>0</v>
      </c>
      <c r="Z51">
        <v>0</v>
      </c>
      <c r="AA51" s="196">
        <v>0</v>
      </c>
      <c r="AB51" s="196">
        <v>11.87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84.02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>
        <v>0</v>
      </c>
      <c r="AP51" s="196">
        <v>117.5</v>
      </c>
      <c r="AQ51" s="196">
        <v>38.08</v>
      </c>
      <c r="AR51" s="196">
        <v>46.1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349.91</v>
      </c>
      <c r="L52" s="196">
        <v>0.96</v>
      </c>
      <c r="M52" s="196">
        <v>61.3</v>
      </c>
      <c r="N52" s="196">
        <v>49.87</v>
      </c>
      <c r="O52" s="196">
        <v>70.45</v>
      </c>
      <c r="P52" s="196">
        <v>23.44</v>
      </c>
      <c r="Q52" s="196">
        <v>0</v>
      </c>
      <c r="R52" s="196">
        <v>17.899999999999999</v>
      </c>
      <c r="S52" s="196">
        <v>0</v>
      </c>
      <c r="T52" s="196">
        <v>0</v>
      </c>
      <c r="U52" s="196">
        <v>59.71</v>
      </c>
      <c r="V52" s="196">
        <v>7.66</v>
      </c>
      <c r="W52" s="196">
        <v>14.69</v>
      </c>
      <c r="X52" s="196">
        <v>56.69</v>
      </c>
      <c r="Y52" s="196">
        <v>0</v>
      </c>
      <c r="Z52">
        <v>0</v>
      </c>
      <c r="AA52" s="196">
        <v>0</v>
      </c>
      <c r="AB52" s="196">
        <v>11.87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84.02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>
        <v>0</v>
      </c>
      <c r="AP52" s="196">
        <v>117.5</v>
      </c>
      <c r="AQ52" s="196">
        <v>38.08</v>
      </c>
      <c r="AR52" s="196">
        <v>46.1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322.02999999999997</v>
      </c>
      <c r="L53" s="196">
        <v>0.96</v>
      </c>
      <c r="M53" s="196">
        <v>61.3</v>
      </c>
      <c r="N53" s="196">
        <v>49.87</v>
      </c>
      <c r="O53" s="196">
        <v>70.45</v>
      </c>
      <c r="P53" s="196">
        <v>23.44</v>
      </c>
      <c r="Q53" s="196">
        <v>0</v>
      </c>
      <c r="R53" s="196">
        <v>17.899999999999999</v>
      </c>
      <c r="S53" s="196">
        <v>0</v>
      </c>
      <c r="T53" s="196">
        <v>0</v>
      </c>
      <c r="U53" s="196">
        <v>59.71</v>
      </c>
      <c r="V53" s="196">
        <v>7.66</v>
      </c>
      <c r="W53" s="196">
        <v>14.69</v>
      </c>
      <c r="X53" s="196">
        <v>56.69</v>
      </c>
      <c r="Y53" s="196">
        <v>0</v>
      </c>
      <c r="Z53">
        <v>0</v>
      </c>
      <c r="AA53" s="196">
        <v>0</v>
      </c>
      <c r="AB53" s="196">
        <v>11.87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84.02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>
        <v>0</v>
      </c>
      <c r="AP53" s="196">
        <v>118.57</v>
      </c>
      <c r="AQ53" s="196">
        <v>38.08</v>
      </c>
      <c r="AR53" s="196">
        <v>46.1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308.58</v>
      </c>
      <c r="L54" s="196">
        <v>0.96</v>
      </c>
      <c r="M54" s="196">
        <v>61.3</v>
      </c>
      <c r="N54" s="196">
        <v>49.87</v>
      </c>
      <c r="O54" s="196">
        <v>70.45</v>
      </c>
      <c r="P54" s="196">
        <v>23.44</v>
      </c>
      <c r="Q54" s="196">
        <v>0</v>
      </c>
      <c r="R54" s="196">
        <v>17.89</v>
      </c>
      <c r="S54" s="196">
        <v>0</v>
      </c>
      <c r="T54" s="196">
        <v>0</v>
      </c>
      <c r="U54" s="196">
        <v>59.71</v>
      </c>
      <c r="V54" s="196">
        <v>7.66</v>
      </c>
      <c r="W54" s="196">
        <v>14.69</v>
      </c>
      <c r="X54" s="196">
        <v>56.69</v>
      </c>
      <c r="Y54" s="196">
        <v>0</v>
      </c>
      <c r="Z54">
        <v>0</v>
      </c>
      <c r="AA54" s="196">
        <v>0</v>
      </c>
      <c r="AB54" s="196">
        <v>11.87</v>
      </c>
      <c r="AC54" s="196">
        <v>0</v>
      </c>
      <c r="AD54" s="196">
        <v>0</v>
      </c>
      <c r="AE54" s="196">
        <v>0</v>
      </c>
      <c r="AF54" s="196">
        <v>0</v>
      </c>
      <c r="AG54" s="196">
        <v>0</v>
      </c>
      <c r="AH54" s="196">
        <v>0</v>
      </c>
      <c r="AI54" s="196">
        <v>84.02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>
        <v>0</v>
      </c>
      <c r="AP54" s="196">
        <v>118.35</v>
      </c>
      <c r="AQ54" s="196">
        <v>38.090000000000003</v>
      </c>
      <c r="AR54" s="196">
        <v>46.1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269.16000000000003</v>
      </c>
      <c r="L55" s="196">
        <v>0.96</v>
      </c>
      <c r="M55" s="196">
        <v>61.3</v>
      </c>
      <c r="N55" s="196">
        <v>49.87</v>
      </c>
      <c r="O55" s="196">
        <v>70.45</v>
      </c>
      <c r="P55" s="196">
        <v>23.44</v>
      </c>
      <c r="Q55" s="196">
        <v>0</v>
      </c>
      <c r="R55" s="196">
        <v>17.89</v>
      </c>
      <c r="S55" s="196">
        <v>0</v>
      </c>
      <c r="T55" s="196">
        <v>0</v>
      </c>
      <c r="U55" s="196">
        <v>59.71</v>
      </c>
      <c r="V55" s="196">
        <v>7.67</v>
      </c>
      <c r="W55" s="196">
        <v>14.69</v>
      </c>
      <c r="X55" s="196">
        <v>56.69</v>
      </c>
      <c r="Y55" s="196">
        <v>0</v>
      </c>
      <c r="Z55">
        <v>0</v>
      </c>
      <c r="AA55" s="196">
        <v>0</v>
      </c>
      <c r="AB55" s="196">
        <v>11.87</v>
      </c>
      <c r="AC55" s="196">
        <v>0</v>
      </c>
      <c r="AD55" s="196">
        <v>0</v>
      </c>
      <c r="AE55" s="196">
        <v>0</v>
      </c>
      <c r="AF55" s="196">
        <v>0</v>
      </c>
      <c r="AG55" s="196">
        <v>0</v>
      </c>
      <c r="AH55" s="196">
        <v>0</v>
      </c>
      <c r="AI55" s="196">
        <v>84.02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>
        <v>0</v>
      </c>
      <c r="AP55" s="196">
        <v>118.24</v>
      </c>
      <c r="AQ55" s="196">
        <v>38.090000000000003</v>
      </c>
      <c r="AR55" s="196">
        <v>46.1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269.16000000000003</v>
      </c>
      <c r="L56" s="196">
        <v>0.96</v>
      </c>
      <c r="M56" s="196">
        <v>61.3</v>
      </c>
      <c r="N56" s="196">
        <v>49.87</v>
      </c>
      <c r="O56" s="196">
        <v>70.45</v>
      </c>
      <c r="P56" s="196">
        <v>23.44</v>
      </c>
      <c r="Q56" s="196">
        <v>0</v>
      </c>
      <c r="R56" s="196">
        <v>17.89</v>
      </c>
      <c r="S56" s="196">
        <v>0</v>
      </c>
      <c r="T56" s="196">
        <v>0</v>
      </c>
      <c r="U56" s="196">
        <v>59.71</v>
      </c>
      <c r="V56" s="196">
        <v>7.66</v>
      </c>
      <c r="W56" s="196">
        <v>14.69</v>
      </c>
      <c r="X56" s="196">
        <v>56.69</v>
      </c>
      <c r="Y56" s="196">
        <v>0</v>
      </c>
      <c r="Z56">
        <v>0</v>
      </c>
      <c r="AA56" s="196">
        <v>0</v>
      </c>
      <c r="AB56" s="196">
        <v>11.87</v>
      </c>
      <c r="AC56" s="196">
        <v>0</v>
      </c>
      <c r="AD56" s="196">
        <v>0</v>
      </c>
      <c r="AE56" s="196">
        <v>0</v>
      </c>
      <c r="AF56" s="196">
        <v>0</v>
      </c>
      <c r="AG56" s="196">
        <v>0</v>
      </c>
      <c r="AH56" s="196">
        <v>0</v>
      </c>
      <c r="AI56" s="196">
        <v>84.02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>
        <v>0</v>
      </c>
      <c r="AP56" s="196">
        <v>118.17</v>
      </c>
      <c r="AQ56" s="196">
        <v>38.090000000000003</v>
      </c>
      <c r="AR56" s="196">
        <v>46.1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269.16000000000003</v>
      </c>
      <c r="L57" s="196">
        <v>0.96</v>
      </c>
      <c r="M57" s="196">
        <v>61.3</v>
      </c>
      <c r="N57" s="196">
        <v>49.87</v>
      </c>
      <c r="O57" s="196">
        <v>70.45</v>
      </c>
      <c r="P57" s="196">
        <v>23.44</v>
      </c>
      <c r="Q57" s="196">
        <v>0</v>
      </c>
      <c r="R57" s="196">
        <v>17.89</v>
      </c>
      <c r="S57" s="196">
        <v>0</v>
      </c>
      <c r="T57" s="196">
        <v>0</v>
      </c>
      <c r="U57" s="196">
        <v>59.71</v>
      </c>
      <c r="V57" s="196">
        <v>7.66</v>
      </c>
      <c r="W57" s="196">
        <v>14.69</v>
      </c>
      <c r="X57" s="196">
        <v>56.69</v>
      </c>
      <c r="Y57" s="196">
        <v>0</v>
      </c>
      <c r="Z57">
        <v>0</v>
      </c>
      <c r="AA57" s="196">
        <v>0</v>
      </c>
      <c r="AB57" s="196">
        <v>11.87</v>
      </c>
      <c r="AC57" s="196">
        <v>0</v>
      </c>
      <c r="AD57" s="196">
        <v>0</v>
      </c>
      <c r="AE57" s="196">
        <v>0</v>
      </c>
      <c r="AF57" s="196">
        <v>0</v>
      </c>
      <c r="AG57" s="196">
        <v>0</v>
      </c>
      <c r="AH57" s="196">
        <v>0</v>
      </c>
      <c r="AI57" s="196">
        <v>84.02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>
        <v>0</v>
      </c>
      <c r="AP57" s="196">
        <v>117.5</v>
      </c>
      <c r="AQ57" s="196">
        <v>38.090000000000003</v>
      </c>
      <c r="AR57" s="196">
        <v>46.1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269.16000000000003</v>
      </c>
      <c r="L58" s="196">
        <v>0.96</v>
      </c>
      <c r="M58" s="196">
        <v>61.3</v>
      </c>
      <c r="N58" s="196">
        <v>49.87</v>
      </c>
      <c r="O58" s="196">
        <v>70.45</v>
      </c>
      <c r="P58" s="196">
        <v>23.44</v>
      </c>
      <c r="Q58" s="196">
        <v>0</v>
      </c>
      <c r="R58" s="196">
        <v>17.89</v>
      </c>
      <c r="S58" s="196">
        <v>0</v>
      </c>
      <c r="T58" s="196">
        <v>0</v>
      </c>
      <c r="U58" s="196">
        <v>59.71</v>
      </c>
      <c r="V58" s="196">
        <v>7.66</v>
      </c>
      <c r="W58" s="196">
        <v>14.69</v>
      </c>
      <c r="X58" s="196">
        <v>56.69</v>
      </c>
      <c r="Y58" s="196">
        <v>0</v>
      </c>
      <c r="Z58">
        <v>0</v>
      </c>
      <c r="AA58" s="196">
        <v>0</v>
      </c>
      <c r="AB58" s="196">
        <v>11.87</v>
      </c>
      <c r="AC58" s="196">
        <v>0</v>
      </c>
      <c r="AD58" s="196">
        <v>0</v>
      </c>
      <c r="AE58" s="196">
        <v>0</v>
      </c>
      <c r="AF58" s="196">
        <v>0</v>
      </c>
      <c r="AG58" s="196">
        <v>0</v>
      </c>
      <c r="AH58" s="196">
        <v>0</v>
      </c>
      <c r="AI58" s="196">
        <v>84.02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>
        <v>0</v>
      </c>
      <c r="AP58" s="196">
        <v>117.5</v>
      </c>
      <c r="AQ58" s="196">
        <v>38.090000000000003</v>
      </c>
      <c r="AR58" s="196">
        <v>46.1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269.16000000000003</v>
      </c>
      <c r="L59" s="196">
        <v>0.96</v>
      </c>
      <c r="M59" s="196">
        <v>61.3</v>
      </c>
      <c r="N59" s="196">
        <v>49.87</v>
      </c>
      <c r="O59" s="196">
        <v>70.45</v>
      </c>
      <c r="P59" s="196">
        <v>23.44</v>
      </c>
      <c r="Q59" s="196">
        <v>0</v>
      </c>
      <c r="R59" s="196">
        <v>17.89</v>
      </c>
      <c r="S59" s="196">
        <v>0</v>
      </c>
      <c r="T59" s="196">
        <v>0</v>
      </c>
      <c r="U59" s="196">
        <v>59.71</v>
      </c>
      <c r="V59" s="196">
        <v>7.66</v>
      </c>
      <c r="W59" s="196">
        <v>14.69</v>
      </c>
      <c r="X59" s="196">
        <v>56.69</v>
      </c>
      <c r="Y59" s="196">
        <v>0</v>
      </c>
      <c r="Z59">
        <v>0</v>
      </c>
      <c r="AA59" s="196">
        <v>0</v>
      </c>
      <c r="AB59" s="196">
        <v>11.87</v>
      </c>
      <c r="AC59" s="196">
        <v>0</v>
      </c>
      <c r="AD59" s="196">
        <v>0</v>
      </c>
      <c r="AE59" s="196">
        <v>0</v>
      </c>
      <c r="AF59" s="196">
        <v>0</v>
      </c>
      <c r="AG59" s="196">
        <v>0</v>
      </c>
      <c r="AH59" s="196">
        <v>0</v>
      </c>
      <c r="AI59" s="196">
        <v>84.02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>
        <v>0</v>
      </c>
      <c r="AP59" s="196">
        <v>117.5</v>
      </c>
      <c r="AQ59" s="196">
        <v>38.090000000000003</v>
      </c>
      <c r="AR59" s="196">
        <v>46.1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269.16000000000003</v>
      </c>
      <c r="L60" s="196">
        <v>0.96</v>
      </c>
      <c r="M60" s="196">
        <v>61.3</v>
      </c>
      <c r="N60" s="196">
        <v>49.87</v>
      </c>
      <c r="O60" s="196">
        <v>70.45</v>
      </c>
      <c r="P60" s="196">
        <v>23.44</v>
      </c>
      <c r="Q60" s="196">
        <v>0</v>
      </c>
      <c r="R60" s="196">
        <v>17.89</v>
      </c>
      <c r="S60" s="196">
        <v>0</v>
      </c>
      <c r="T60" s="196">
        <v>0</v>
      </c>
      <c r="U60" s="196">
        <v>59.71</v>
      </c>
      <c r="V60" s="196">
        <v>7.66</v>
      </c>
      <c r="W60" s="196">
        <v>14.69</v>
      </c>
      <c r="X60" s="196">
        <v>56.69</v>
      </c>
      <c r="Y60" s="196">
        <v>0</v>
      </c>
      <c r="Z60">
        <v>0</v>
      </c>
      <c r="AA60" s="196">
        <v>0</v>
      </c>
      <c r="AB60" s="196">
        <v>11.87</v>
      </c>
      <c r="AC60" s="196">
        <v>0</v>
      </c>
      <c r="AD60" s="196">
        <v>0</v>
      </c>
      <c r="AE60" s="196">
        <v>0</v>
      </c>
      <c r="AF60" s="196">
        <v>0</v>
      </c>
      <c r="AG60" s="196">
        <v>0</v>
      </c>
      <c r="AH60" s="196">
        <v>0</v>
      </c>
      <c r="AI60" s="196">
        <v>84.02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>
        <v>0</v>
      </c>
      <c r="AP60" s="196">
        <v>117.5</v>
      </c>
      <c r="AQ60" s="196">
        <v>38.090000000000003</v>
      </c>
      <c r="AR60" s="196">
        <v>46.1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317.23</v>
      </c>
      <c r="L61" s="196">
        <v>0.96</v>
      </c>
      <c r="M61" s="196">
        <v>61.3</v>
      </c>
      <c r="N61" s="196">
        <v>49.87</v>
      </c>
      <c r="O61" s="196">
        <v>70.45</v>
      </c>
      <c r="P61" s="196">
        <v>23.44</v>
      </c>
      <c r="Q61" s="196">
        <v>0</v>
      </c>
      <c r="R61" s="196">
        <v>17.89</v>
      </c>
      <c r="S61" s="196">
        <v>0</v>
      </c>
      <c r="T61" s="196">
        <v>0</v>
      </c>
      <c r="U61" s="196">
        <v>59.71</v>
      </c>
      <c r="V61" s="196">
        <v>7.66</v>
      </c>
      <c r="W61" s="196">
        <v>14.69</v>
      </c>
      <c r="X61" s="196">
        <v>56.69</v>
      </c>
      <c r="Y61" s="196">
        <v>0</v>
      </c>
      <c r="Z61">
        <v>0</v>
      </c>
      <c r="AA61" s="196">
        <v>0</v>
      </c>
      <c r="AB61" s="196">
        <v>11.87</v>
      </c>
      <c r="AC61" s="196">
        <v>0</v>
      </c>
      <c r="AD61" s="196">
        <v>0</v>
      </c>
      <c r="AE61" s="196">
        <v>0</v>
      </c>
      <c r="AF61" s="196">
        <v>0</v>
      </c>
      <c r="AG61" s="196">
        <v>0</v>
      </c>
      <c r="AH61" s="196">
        <v>0</v>
      </c>
      <c r="AI61" s="196">
        <v>84.02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>
        <v>0</v>
      </c>
      <c r="AP61" s="196">
        <v>117.5</v>
      </c>
      <c r="AQ61" s="196">
        <v>38.090000000000003</v>
      </c>
      <c r="AR61" s="196">
        <v>46.1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365.29</v>
      </c>
      <c r="L62" s="196">
        <v>0.96</v>
      </c>
      <c r="M62" s="196">
        <v>61.3</v>
      </c>
      <c r="N62" s="196">
        <v>49.87</v>
      </c>
      <c r="O62" s="196">
        <v>70.45</v>
      </c>
      <c r="P62" s="196">
        <v>23.44</v>
      </c>
      <c r="Q62" s="196">
        <v>0</v>
      </c>
      <c r="R62" s="196">
        <v>17.899999999999999</v>
      </c>
      <c r="S62" s="196">
        <v>0</v>
      </c>
      <c r="T62" s="196">
        <v>0</v>
      </c>
      <c r="U62" s="196">
        <v>59.71</v>
      </c>
      <c r="V62" s="196">
        <v>7.66</v>
      </c>
      <c r="W62" s="196">
        <v>14.69</v>
      </c>
      <c r="X62" s="196">
        <v>56.69</v>
      </c>
      <c r="Y62" s="196">
        <v>0</v>
      </c>
      <c r="Z62">
        <v>0</v>
      </c>
      <c r="AA62" s="196">
        <v>0</v>
      </c>
      <c r="AB62" s="196">
        <v>11.87</v>
      </c>
      <c r="AC62" s="196">
        <v>0</v>
      </c>
      <c r="AD62" s="196">
        <v>0</v>
      </c>
      <c r="AE62" s="196">
        <v>0</v>
      </c>
      <c r="AF62" s="196">
        <v>0</v>
      </c>
      <c r="AG62" s="196">
        <v>0</v>
      </c>
      <c r="AH62" s="196">
        <v>0</v>
      </c>
      <c r="AI62" s="196">
        <v>84.02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>
        <v>0</v>
      </c>
      <c r="AP62" s="196">
        <v>117.5</v>
      </c>
      <c r="AQ62" s="196">
        <v>38.090000000000003</v>
      </c>
      <c r="AR62" s="196">
        <v>46.1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413.36</v>
      </c>
      <c r="L63" s="196">
        <v>0.96</v>
      </c>
      <c r="M63" s="196">
        <v>61.3</v>
      </c>
      <c r="N63" s="196">
        <v>49.87</v>
      </c>
      <c r="O63" s="196">
        <v>70.45</v>
      </c>
      <c r="P63" s="196">
        <v>23.44</v>
      </c>
      <c r="Q63" s="196">
        <v>0</v>
      </c>
      <c r="R63" s="196">
        <v>17.899999999999999</v>
      </c>
      <c r="S63" s="196">
        <v>0</v>
      </c>
      <c r="T63" s="196">
        <v>0</v>
      </c>
      <c r="U63" s="196">
        <v>59.71</v>
      </c>
      <c r="V63" s="196">
        <v>7.66</v>
      </c>
      <c r="W63" s="196">
        <v>14.69</v>
      </c>
      <c r="X63" s="196">
        <v>56.69</v>
      </c>
      <c r="Y63" s="196">
        <v>0</v>
      </c>
      <c r="Z63">
        <v>0</v>
      </c>
      <c r="AA63" s="196">
        <v>0</v>
      </c>
      <c r="AB63" s="196">
        <v>11.87</v>
      </c>
      <c r="AC63" s="196">
        <v>0</v>
      </c>
      <c r="AD63" s="196">
        <v>0</v>
      </c>
      <c r="AE63" s="196">
        <v>0</v>
      </c>
      <c r="AF63" s="196">
        <v>0</v>
      </c>
      <c r="AG63" s="196">
        <v>0</v>
      </c>
      <c r="AH63" s="196">
        <v>0</v>
      </c>
      <c r="AI63" s="196">
        <v>84.02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>
        <v>0</v>
      </c>
      <c r="AP63" s="196">
        <v>117.5</v>
      </c>
      <c r="AQ63" s="196">
        <v>38.090000000000003</v>
      </c>
      <c r="AR63" s="196">
        <v>46.1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489.9</v>
      </c>
      <c r="L64" s="196">
        <v>0.96</v>
      </c>
      <c r="M64" s="196">
        <v>61.3</v>
      </c>
      <c r="N64" s="196">
        <v>49.87</v>
      </c>
      <c r="O64" s="196">
        <v>70.45</v>
      </c>
      <c r="P64" s="196">
        <v>23.44</v>
      </c>
      <c r="Q64" s="196">
        <v>0</v>
      </c>
      <c r="R64" s="196">
        <v>17.899999999999999</v>
      </c>
      <c r="S64" s="196">
        <v>0</v>
      </c>
      <c r="T64" s="196">
        <v>0</v>
      </c>
      <c r="U64" s="196">
        <v>59.71</v>
      </c>
      <c r="V64" s="196">
        <v>7.66</v>
      </c>
      <c r="W64" s="196">
        <v>14.69</v>
      </c>
      <c r="X64" s="196">
        <v>56.69</v>
      </c>
      <c r="Y64" s="196">
        <v>0</v>
      </c>
      <c r="Z64">
        <v>0</v>
      </c>
      <c r="AA64" s="196">
        <v>0</v>
      </c>
      <c r="AB64" s="196">
        <v>11.87</v>
      </c>
      <c r="AC64" s="196">
        <v>0</v>
      </c>
      <c r="AD64" s="196">
        <v>0</v>
      </c>
      <c r="AE64" s="196">
        <v>0</v>
      </c>
      <c r="AF64" s="196">
        <v>0</v>
      </c>
      <c r="AG64" s="196">
        <v>0</v>
      </c>
      <c r="AH64" s="196">
        <v>0</v>
      </c>
      <c r="AI64" s="196">
        <v>84.02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>
        <v>0</v>
      </c>
      <c r="AP64" s="196">
        <v>117.5</v>
      </c>
      <c r="AQ64" s="196">
        <v>38.08</v>
      </c>
      <c r="AR64" s="196">
        <v>47.1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489.9</v>
      </c>
      <c r="L65" s="196">
        <v>0.96</v>
      </c>
      <c r="M65" s="196">
        <v>61.3</v>
      </c>
      <c r="N65" s="196">
        <v>49.87</v>
      </c>
      <c r="O65" s="196">
        <v>70.45</v>
      </c>
      <c r="P65" s="196">
        <v>23.44</v>
      </c>
      <c r="Q65" s="196">
        <v>0</v>
      </c>
      <c r="R65" s="196">
        <v>17.899999999999999</v>
      </c>
      <c r="S65" s="196">
        <v>0</v>
      </c>
      <c r="T65" s="196">
        <v>0</v>
      </c>
      <c r="U65" s="196">
        <v>59.71</v>
      </c>
      <c r="V65" s="196">
        <v>7.66</v>
      </c>
      <c r="W65" s="196">
        <v>14.69</v>
      </c>
      <c r="X65" s="196">
        <v>56.69</v>
      </c>
      <c r="Y65" s="196">
        <v>0</v>
      </c>
      <c r="Z65">
        <v>0</v>
      </c>
      <c r="AA65" s="196">
        <v>0</v>
      </c>
      <c r="AB65" s="196">
        <v>11.87</v>
      </c>
      <c r="AC65" s="196">
        <v>0</v>
      </c>
      <c r="AD65" s="196">
        <v>0</v>
      </c>
      <c r="AE65" s="196">
        <v>0</v>
      </c>
      <c r="AF65" s="196">
        <v>0</v>
      </c>
      <c r="AG65" s="196">
        <v>0</v>
      </c>
      <c r="AH65" s="196">
        <v>0</v>
      </c>
      <c r="AI65" s="196">
        <v>84.02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>
        <v>0</v>
      </c>
      <c r="AP65" s="196">
        <v>117.5</v>
      </c>
      <c r="AQ65" s="196">
        <v>38.08</v>
      </c>
      <c r="AR65" s="196">
        <v>47.1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489.9</v>
      </c>
      <c r="L66" s="196">
        <v>0.96</v>
      </c>
      <c r="M66" s="196">
        <v>61.3</v>
      </c>
      <c r="N66" s="196">
        <v>49.87</v>
      </c>
      <c r="O66" s="196">
        <v>70.45</v>
      </c>
      <c r="P66" s="196">
        <v>23.44</v>
      </c>
      <c r="Q66" s="196">
        <v>0</v>
      </c>
      <c r="R66" s="196">
        <v>17.899999999999999</v>
      </c>
      <c r="S66" s="196">
        <v>0</v>
      </c>
      <c r="T66" s="196">
        <v>0</v>
      </c>
      <c r="U66" s="196">
        <v>59.71</v>
      </c>
      <c r="V66" s="196">
        <v>7.66</v>
      </c>
      <c r="W66" s="196">
        <v>14.69</v>
      </c>
      <c r="X66" s="196">
        <v>56.69</v>
      </c>
      <c r="Y66" s="196">
        <v>0</v>
      </c>
      <c r="Z66">
        <v>0</v>
      </c>
      <c r="AA66" s="196">
        <v>0</v>
      </c>
      <c r="AB66" s="196">
        <v>11.87</v>
      </c>
      <c r="AC66" s="196">
        <v>0</v>
      </c>
      <c r="AD66" s="196">
        <v>0</v>
      </c>
      <c r="AE66" s="196">
        <v>0</v>
      </c>
      <c r="AF66" s="196">
        <v>0</v>
      </c>
      <c r="AG66" s="196">
        <v>0</v>
      </c>
      <c r="AH66" s="196">
        <v>0</v>
      </c>
      <c r="AI66" s="196">
        <v>84.02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>
        <v>0</v>
      </c>
      <c r="AP66" s="196">
        <v>117.5</v>
      </c>
      <c r="AQ66" s="196">
        <v>38.08</v>
      </c>
      <c r="AR66" s="196">
        <v>47.1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492.48</v>
      </c>
      <c r="L67" s="196">
        <v>2.88</v>
      </c>
      <c r="M67" s="196">
        <v>61.3</v>
      </c>
      <c r="N67" s="196">
        <v>49.87</v>
      </c>
      <c r="O67" s="196">
        <v>70.45</v>
      </c>
      <c r="P67" s="196">
        <v>23.44</v>
      </c>
      <c r="Q67" s="196">
        <v>0</v>
      </c>
      <c r="R67" s="196">
        <v>17.899999999999999</v>
      </c>
      <c r="S67" s="196">
        <v>0</v>
      </c>
      <c r="T67" s="196">
        <v>0</v>
      </c>
      <c r="U67" s="196">
        <v>59.71</v>
      </c>
      <c r="V67" s="196">
        <v>7.66</v>
      </c>
      <c r="W67" s="196">
        <v>14.69</v>
      </c>
      <c r="X67" s="196">
        <v>56.69</v>
      </c>
      <c r="Y67" s="196">
        <v>0</v>
      </c>
      <c r="Z67">
        <v>0</v>
      </c>
      <c r="AA67" s="196">
        <v>0</v>
      </c>
      <c r="AB67" s="196">
        <v>11.87</v>
      </c>
      <c r="AC67" s="196">
        <v>0</v>
      </c>
      <c r="AD67" s="196">
        <v>0</v>
      </c>
      <c r="AE67" s="196">
        <v>0</v>
      </c>
      <c r="AF67" s="196">
        <v>0</v>
      </c>
      <c r="AG67" s="196">
        <v>0</v>
      </c>
      <c r="AH67" s="196">
        <v>0</v>
      </c>
      <c r="AI67" s="196">
        <v>99.61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>
        <v>0</v>
      </c>
      <c r="AP67" s="196">
        <v>117.5</v>
      </c>
      <c r="AQ67" s="196">
        <v>38.08</v>
      </c>
      <c r="AR67" s="196">
        <v>45.66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466.21</v>
      </c>
      <c r="L68" s="196">
        <v>2.64</v>
      </c>
      <c r="M68" s="196">
        <v>61.3</v>
      </c>
      <c r="N68" s="196">
        <v>49.87</v>
      </c>
      <c r="O68" s="196">
        <v>70.45</v>
      </c>
      <c r="P68" s="196">
        <v>23.44</v>
      </c>
      <c r="Q68" s="196">
        <v>0</v>
      </c>
      <c r="R68" s="196">
        <v>17.899999999999999</v>
      </c>
      <c r="S68" s="196">
        <v>0</v>
      </c>
      <c r="T68" s="196">
        <v>0</v>
      </c>
      <c r="U68" s="196">
        <v>59.71</v>
      </c>
      <c r="V68" s="196">
        <v>7.66</v>
      </c>
      <c r="W68" s="196">
        <v>14.69</v>
      </c>
      <c r="X68" s="196">
        <v>56.69</v>
      </c>
      <c r="Y68" s="196">
        <v>0</v>
      </c>
      <c r="Z68">
        <v>0</v>
      </c>
      <c r="AA68" s="196">
        <v>0</v>
      </c>
      <c r="AB68" s="196">
        <v>11.87</v>
      </c>
      <c r="AC68" s="196">
        <v>0</v>
      </c>
      <c r="AD68" s="196">
        <v>0</v>
      </c>
      <c r="AE68" s="196">
        <v>0</v>
      </c>
      <c r="AF68" s="196">
        <v>0</v>
      </c>
      <c r="AG68" s="196">
        <v>0</v>
      </c>
      <c r="AH68" s="196">
        <v>0</v>
      </c>
      <c r="AI68" s="196">
        <v>99.61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>
        <v>0</v>
      </c>
      <c r="AP68" s="196">
        <v>117.5</v>
      </c>
      <c r="AQ68" s="196">
        <v>38.08</v>
      </c>
      <c r="AR68" s="196">
        <v>36.03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489.9</v>
      </c>
      <c r="L69" s="196">
        <v>2.88</v>
      </c>
      <c r="M69" s="196">
        <v>61.3</v>
      </c>
      <c r="N69" s="196">
        <v>49.87</v>
      </c>
      <c r="O69" s="196">
        <v>70.45</v>
      </c>
      <c r="P69" s="196">
        <v>23.44</v>
      </c>
      <c r="Q69" s="196">
        <v>0</v>
      </c>
      <c r="R69" s="196">
        <v>16.63</v>
      </c>
      <c r="S69" s="196">
        <v>0</v>
      </c>
      <c r="T69" s="196">
        <v>0</v>
      </c>
      <c r="U69" s="196">
        <v>59.71</v>
      </c>
      <c r="V69" s="196">
        <v>8.1</v>
      </c>
      <c r="W69" s="196">
        <v>14.7</v>
      </c>
      <c r="X69" s="196">
        <v>56.69</v>
      </c>
      <c r="Y69" s="196">
        <v>0</v>
      </c>
      <c r="Z69">
        <v>0</v>
      </c>
      <c r="AA69" s="196">
        <v>0</v>
      </c>
      <c r="AB69" s="196">
        <v>11.87</v>
      </c>
      <c r="AC69" s="196">
        <v>0</v>
      </c>
      <c r="AD69" s="196">
        <v>0</v>
      </c>
      <c r="AE69" s="196">
        <v>0</v>
      </c>
      <c r="AF69" s="196">
        <v>0</v>
      </c>
      <c r="AG69" s="196">
        <v>0</v>
      </c>
      <c r="AH69" s="196">
        <v>0</v>
      </c>
      <c r="AI69" s="196">
        <v>99.61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>
        <v>0</v>
      </c>
      <c r="AP69" s="196">
        <v>117.5</v>
      </c>
      <c r="AQ69" s="196">
        <v>38.08</v>
      </c>
      <c r="AR69" s="196">
        <v>18.059999999999999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489.9</v>
      </c>
      <c r="L70" s="196">
        <v>2.88</v>
      </c>
      <c r="M70" s="196">
        <v>61.3</v>
      </c>
      <c r="N70" s="196">
        <v>49.87</v>
      </c>
      <c r="O70" s="196">
        <v>70.45</v>
      </c>
      <c r="P70" s="196">
        <v>23.44</v>
      </c>
      <c r="Q70" s="196">
        <v>0</v>
      </c>
      <c r="R70" s="196">
        <v>17.899999999999999</v>
      </c>
      <c r="S70" s="196">
        <v>0</v>
      </c>
      <c r="T70" s="196">
        <v>0</v>
      </c>
      <c r="U70" s="196">
        <v>59.71</v>
      </c>
      <c r="V70" s="196">
        <v>9.1300000000000008</v>
      </c>
      <c r="W70" s="196">
        <v>14.7</v>
      </c>
      <c r="X70" s="196">
        <v>56.69</v>
      </c>
      <c r="Y70" s="196">
        <v>0</v>
      </c>
      <c r="Z70">
        <v>0</v>
      </c>
      <c r="AA70" s="196">
        <v>0</v>
      </c>
      <c r="AB70" s="196">
        <v>11.87</v>
      </c>
      <c r="AC70" s="196">
        <v>0</v>
      </c>
      <c r="AD70" s="196">
        <v>0</v>
      </c>
      <c r="AE70" s="196">
        <v>0</v>
      </c>
      <c r="AF70" s="196">
        <v>0</v>
      </c>
      <c r="AG70" s="196">
        <v>0</v>
      </c>
      <c r="AH70" s="196">
        <v>0</v>
      </c>
      <c r="AI70" s="196">
        <v>99.61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>
        <v>0</v>
      </c>
      <c r="AP70" s="196">
        <v>117.5</v>
      </c>
      <c r="AQ70" s="196">
        <v>38.08</v>
      </c>
      <c r="AR70" s="196">
        <v>8.5500000000000007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489.67</v>
      </c>
      <c r="L71" s="196">
        <v>2.88</v>
      </c>
      <c r="M71" s="196">
        <v>61.3</v>
      </c>
      <c r="N71" s="196">
        <v>49.87</v>
      </c>
      <c r="O71" s="196">
        <v>70.45</v>
      </c>
      <c r="P71" s="196">
        <v>23.44</v>
      </c>
      <c r="Q71" s="196">
        <v>0</v>
      </c>
      <c r="R71" s="196">
        <v>17.899999999999999</v>
      </c>
      <c r="S71" s="196">
        <v>0</v>
      </c>
      <c r="T71" s="196">
        <v>0</v>
      </c>
      <c r="U71" s="196">
        <v>59.71</v>
      </c>
      <c r="V71" s="196">
        <v>8.9</v>
      </c>
      <c r="W71" s="196">
        <v>14.71</v>
      </c>
      <c r="X71" s="196">
        <v>56.69</v>
      </c>
      <c r="Y71" s="196">
        <v>0</v>
      </c>
      <c r="Z71">
        <v>0</v>
      </c>
      <c r="AA71" s="196">
        <v>0</v>
      </c>
      <c r="AB71" s="196">
        <v>11.87</v>
      </c>
      <c r="AC71" s="196">
        <v>0</v>
      </c>
      <c r="AD71" s="196">
        <v>0</v>
      </c>
      <c r="AE71" s="196">
        <v>0</v>
      </c>
      <c r="AF71" s="196">
        <v>0</v>
      </c>
      <c r="AG71" s="196">
        <v>0</v>
      </c>
      <c r="AH71" s="196">
        <v>0</v>
      </c>
      <c r="AI71" s="196">
        <v>99.61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>
        <v>0</v>
      </c>
      <c r="AP71" s="196">
        <v>117.5</v>
      </c>
      <c r="AQ71" s="196">
        <v>38.08</v>
      </c>
      <c r="AR71" s="196">
        <v>4.16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489.67</v>
      </c>
      <c r="L72" s="196">
        <v>2.88</v>
      </c>
      <c r="M72" s="196">
        <v>61.3</v>
      </c>
      <c r="N72" s="196">
        <v>49.87</v>
      </c>
      <c r="O72" s="196">
        <v>70.45</v>
      </c>
      <c r="P72" s="196">
        <v>23.44</v>
      </c>
      <c r="Q72" s="196">
        <v>0</v>
      </c>
      <c r="R72" s="196">
        <v>17.899999999999999</v>
      </c>
      <c r="S72" s="196">
        <v>0</v>
      </c>
      <c r="T72" s="196">
        <v>0</v>
      </c>
      <c r="U72" s="196">
        <v>59.71</v>
      </c>
      <c r="V72" s="196">
        <v>8.9</v>
      </c>
      <c r="W72" s="196">
        <v>14.71</v>
      </c>
      <c r="X72" s="196">
        <v>56.69</v>
      </c>
      <c r="Y72" s="196">
        <v>0</v>
      </c>
      <c r="Z72">
        <v>0</v>
      </c>
      <c r="AA72" s="196">
        <v>0</v>
      </c>
      <c r="AB72" s="196">
        <v>11.87</v>
      </c>
      <c r="AC72" s="196">
        <v>0</v>
      </c>
      <c r="AD72" s="196">
        <v>0</v>
      </c>
      <c r="AE72" s="196">
        <v>0</v>
      </c>
      <c r="AF72" s="196">
        <v>0</v>
      </c>
      <c r="AG72" s="196">
        <v>0</v>
      </c>
      <c r="AH72" s="196">
        <v>0</v>
      </c>
      <c r="AI72" s="196">
        <v>99.61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>
        <v>0</v>
      </c>
      <c r="AP72" s="196">
        <v>117.5</v>
      </c>
      <c r="AQ72" s="196">
        <v>38.08</v>
      </c>
      <c r="AR72" s="196">
        <v>0.72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489.67</v>
      </c>
      <c r="L73" s="196">
        <v>2.88</v>
      </c>
      <c r="M73" s="196">
        <v>61.3</v>
      </c>
      <c r="N73" s="196">
        <v>49.87</v>
      </c>
      <c r="O73" s="196">
        <v>70.45</v>
      </c>
      <c r="P73" s="196">
        <v>23.44</v>
      </c>
      <c r="Q73" s="196">
        <v>0</v>
      </c>
      <c r="R73" s="196">
        <v>17.899999999999999</v>
      </c>
      <c r="S73" s="196">
        <v>0</v>
      </c>
      <c r="T73" s="196">
        <v>0</v>
      </c>
      <c r="U73" s="196">
        <v>59.71</v>
      </c>
      <c r="V73" s="196">
        <v>8.9</v>
      </c>
      <c r="W73" s="196">
        <v>14.71</v>
      </c>
      <c r="X73" s="196">
        <v>56.69</v>
      </c>
      <c r="Y73" s="196">
        <v>0</v>
      </c>
      <c r="Z73">
        <v>0</v>
      </c>
      <c r="AA73" s="196">
        <v>0</v>
      </c>
      <c r="AB73" s="196">
        <v>11.87</v>
      </c>
      <c r="AC73" s="196">
        <v>0</v>
      </c>
      <c r="AD73" s="196">
        <v>0</v>
      </c>
      <c r="AE73" s="196">
        <v>0</v>
      </c>
      <c r="AF73" s="196">
        <v>0</v>
      </c>
      <c r="AG73" s="196">
        <v>0</v>
      </c>
      <c r="AH73" s="196">
        <v>0</v>
      </c>
      <c r="AI73" s="196">
        <v>135.04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>
        <v>0</v>
      </c>
      <c r="AP73" s="196">
        <v>117.5</v>
      </c>
      <c r="AQ73" s="196">
        <v>38.08</v>
      </c>
      <c r="AR73" s="196">
        <v>0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489.67</v>
      </c>
      <c r="L74" s="196">
        <v>2.88</v>
      </c>
      <c r="M74" s="196">
        <v>61.3</v>
      </c>
      <c r="N74" s="196">
        <v>49.87</v>
      </c>
      <c r="O74" s="196">
        <v>70.45</v>
      </c>
      <c r="P74" s="196">
        <v>23.44</v>
      </c>
      <c r="Q74" s="196">
        <v>0</v>
      </c>
      <c r="R74" s="196">
        <v>17.899999999999999</v>
      </c>
      <c r="S74" s="196">
        <v>0</v>
      </c>
      <c r="T74" s="196">
        <v>0</v>
      </c>
      <c r="U74" s="196">
        <v>59.71</v>
      </c>
      <c r="V74" s="196">
        <v>8.9</v>
      </c>
      <c r="W74" s="196">
        <v>14.71</v>
      </c>
      <c r="X74" s="196">
        <v>56.69</v>
      </c>
      <c r="Y74" s="196">
        <v>0</v>
      </c>
      <c r="Z74">
        <v>0</v>
      </c>
      <c r="AA74" s="196">
        <v>0</v>
      </c>
      <c r="AB74" s="196">
        <v>11.87</v>
      </c>
      <c r="AC74" s="196">
        <v>0</v>
      </c>
      <c r="AD74" s="196">
        <v>0</v>
      </c>
      <c r="AE74" s="196">
        <v>0</v>
      </c>
      <c r="AF74" s="196">
        <v>0</v>
      </c>
      <c r="AG74" s="196">
        <v>0</v>
      </c>
      <c r="AH74" s="196">
        <v>0</v>
      </c>
      <c r="AI74" s="196">
        <v>135.04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>
        <v>0</v>
      </c>
      <c r="AP74" s="196">
        <v>117.5</v>
      </c>
      <c r="AQ74" s="196">
        <v>38.08</v>
      </c>
      <c r="AR74" s="196">
        <v>0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489.67</v>
      </c>
      <c r="L75" s="196">
        <v>2.88</v>
      </c>
      <c r="M75" s="196">
        <v>61.3</v>
      </c>
      <c r="N75" s="196">
        <v>49.87</v>
      </c>
      <c r="O75" s="196">
        <v>70.45</v>
      </c>
      <c r="P75" s="196">
        <v>23.44</v>
      </c>
      <c r="Q75" s="196">
        <v>0</v>
      </c>
      <c r="R75" s="196">
        <v>17.899999999999999</v>
      </c>
      <c r="S75" s="196">
        <v>0</v>
      </c>
      <c r="T75" s="196">
        <v>0</v>
      </c>
      <c r="U75" s="196">
        <v>59.71</v>
      </c>
      <c r="V75" s="196">
        <v>8.98</v>
      </c>
      <c r="W75" s="196">
        <v>14.71</v>
      </c>
      <c r="X75" s="196">
        <v>56.69</v>
      </c>
      <c r="Y75" s="196">
        <v>0</v>
      </c>
      <c r="Z75">
        <v>0</v>
      </c>
      <c r="AA75" s="196">
        <v>15.26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0</v>
      </c>
      <c r="AH75" s="196">
        <v>0</v>
      </c>
      <c r="AI75" s="196">
        <v>137.22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>
        <v>0</v>
      </c>
      <c r="AP75" s="196">
        <v>117.5</v>
      </c>
      <c r="AQ75" s="196">
        <v>38.08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489.67</v>
      </c>
      <c r="L76" s="196">
        <v>2.88</v>
      </c>
      <c r="M76" s="196">
        <v>61.3</v>
      </c>
      <c r="N76" s="196">
        <v>49.87</v>
      </c>
      <c r="O76" s="196">
        <v>70.45</v>
      </c>
      <c r="P76" s="196">
        <v>23.44</v>
      </c>
      <c r="Q76" s="196">
        <v>0</v>
      </c>
      <c r="R76" s="196">
        <v>17.899999999999999</v>
      </c>
      <c r="S76" s="196">
        <v>0</v>
      </c>
      <c r="T76" s="196">
        <v>0</v>
      </c>
      <c r="U76" s="196">
        <v>59.71</v>
      </c>
      <c r="V76" s="196">
        <v>8.98</v>
      </c>
      <c r="W76" s="196">
        <v>14.71</v>
      </c>
      <c r="X76" s="196">
        <v>56.69</v>
      </c>
      <c r="Y76" s="196">
        <v>0</v>
      </c>
      <c r="Z76">
        <v>0</v>
      </c>
      <c r="AA76" s="196">
        <v>15.26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0</v>
      </c>
      <c r="AH76" s="196">
        <v>0</v>
      </c>
      <c r="AI76" s="196">
        <v>137.22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>
        <v>0</v>
      </c>
      <c r="AP76" s="196">
        <v>117.5</v>
      </c>
      <c r="AQ76" s="196">
        <v>38.08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489.67</v>
      </c>
      <c r="L77" s="196">
        <v>2.88</v>
      </c>
      <c r="M77" s="196">
        <v>61.3</v>
      </c>
      <c r="N77" s="196">
        <v>49.87</v>
      </c>
      <c r="O77" s="196">
        <v>70.45</v>
      </c>
      <c r="P77" s="196">
        <v>23.44</v>
      </c>
      <c r="Q77" s="196">
        <v>0</v>
      </c>
      <c r="R77" s="196">
        <v>17.899999999999999</v>
      </c>
      <c r="S77" s="196">
        <v>0</v>
      </c>
      <c r="T77" s="196">
        <v>0</v>
      </c>
      <c r="U77" s="196">
        <v>59.71</v>
      </c>
      <c r="V77" s="196">
        <v>8.98</v>
      </c>
      <c r="W77" s="196">
        <v>14.71</v>
      </c>
      <c r="X77" s="196">
        <v>59.25</v>
      </c>
      <c r="Y77" s="196">
        <v>0</v>
      </c>
      <c r="Z77">
        <v>0</v>
      </c>
      <c r="AA77" s="196">
        <v>15.26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0</v>
      </c>
      <c r="AH77" s="196">
        <v>0</v>
      </c>
      <c r="AI77" s="196">
        <v>137.22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>
        <v>0</v>
      </c>
      <c r="AP77" s="196">
        <v>117.5</v>
      </c>
      <c r="AQ77" s="196">
        <v>38.08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489.67</v>
      </c>
      <c r="L78" s="196">
        <v>2.88</v>
      </c>
      <c r="M78" s="196">
        <v>61.3</v>
      </c>
      <c r="N78" s="196">
        <v>49.87</v>
      </c>
      <c r="O78" s="196">
        <v>70.45</v>
      </c>
      <c r="P78" s="196">
        <v>23.44</v>
      </c>
      <c r="Q78" s="196">
        <v>0</v>
      </c>
      <c r="R78" s="196">
        <v>17.899999999999999</v>
      </c>
      <c r="S78" s="196">
        <v>0</v>
      </c>
      <c r="T78" s="196">
        <v>0</v>
      </c>
      <c r="U78" s="196">
        <v>59.71</v>
      </c>
      <c r="V78" s="196">
        <v>8.98</v>
      </c>
      <c r="W78" s="196">
        <v>14.71</v>
      </c>
      <c r="X78" s="196">
        <v>62.71</v>
      </c>
      <c r="Y78" s="196">
        <v>0</v>
      </c>
      <c r="Z78">
        <v>0</v>
      </c>
      <c r="AA78" s="196">
        <v>15.26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0</v>
      </c>
      <c r="AH78" s="196">
        <v>0</v>
      </c>
      <c r="AI78" s="196">
        <v>137.22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>
        <v>0</v>
      </c>
      <c r="AP78" s="196">
        <v>117.5</v>
      </c>
      <c r="AQ78" s="196">
        <v>38.08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489.67</v>
      </c>
      <c r="L79" s="196">
        <v>2.77</v>
      </c>
      <c r="M79" s="196">
        <v>61.3</v>
      </c>
      <c r="N79" s="196">
        <v>49.87</v>
      </c>
      <c r="O79" s="196">
        <v>52.6</v>
      </c>
      <c r="P79" s="196">
        <v>23.44</v>
      </c>
      <c r="Q79" s="196">
        <v>0</v>
      </c>
      <c r="R79" s="196">
        <v>17.899999999999999</v>
      </c>
      <c r="S79" s="196">
        <v>0</v>
      </c>
      <c r="T79" s="196">
        <v>0</v>
      </c>
      <c r="U79" s="196">
        <v>59.71</v>
      </c>
      <c r="V79" s="196">
        <v>8.98</v>
      </c>
      <c r="W79" s="196">
        <v>14.71</v>
      </c>
      <c r="X79" s="196">
        <v>62.29</v>
      </c>
      <c r="Y79" s="196">
        <v>0</v>
      </c>
      <c r="Z79">
        <v>0</v>
      </c>
      <c r="AA79" s="196">
        <v>15.69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0</v>
      </c>
      <c r="AH79" s="196">
        <v>0</v>
      </c>
      <c r="AI79" s="196">
        <v>149.61000000000001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>
        <v>0</v>
      </c>
      <c r="AP79" s="196">
        <v>117.5</v>
      </c>
      <c r="AQ79" s="196">
        <v>38.08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489.67</v>
      </c>
      <c r="L80" s="196">
        <v>2.77</v>
      </c>
      <c r="M80" s="196">
        <v>61.3</v>
      </c>
      <c r="N80" s="196">
        <v>49.87</v>
      </c>
      <c r="O80" s="196">
        <v>52.6</v>
      </c>
      <c r="P80" s="196">
        <v>23.44</v>
      </c>
      <c r="Q80" s="196">
        <v>0</v>
      </c>
      <c r="R80" s="196">
        <v>17.899999999999999</v>
      </c>
      <c r="S80" s="196">
        <v>0</v>
      </c>
      <c r="T80" s="196">
        <v>0</v>
      </c>
      <c r="U80" s="196">
        <v>59.71</v>
      </c>
      <c r="V80" s="196">
        <v>8.98</v>
      </c>
      <c r="W80" s="196">
        <v>14.71</v>
      </c>
      <c r="X80" s="196">
        <v>62.29</v>
      </c>
      <c r="Y80" s="196">
        <v>0</v>
      </c>
      <c r="Z80">
        <v>0</v>
      </c>
      <c r="AA80" s="196">
        <v>15.69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0</v>
      </c>
      <c r="AH80" s="196">
        <v>0</v>
      </c>
      <c r="AI80" s="196">
        <v>149.61000000000001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>
        <v>0</v>
      </c>
      <c r="AP80" s="196">
        <v>117.5</v>
      </c>
      <c r="AQ80" s="196">
        <v>38.08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489.9</v>
      </c>
      <c r="L81" s="196">
        <v>2.88</v>
      </c>
      <c r="M81" s="196">
        <v>61.3</v>
      </c>
      <c r="N81" s="196">
        <v>49.87</v>
      </c>
      <c r="O81" s="196">
        <v>52.6</v>
      </c>
      <c r="P81" s="196">
        <v>23.44</v>
      </c>
      <c r="Q81" s="196">
        <v>0</v>
      </c>
      <c r="R81" s="196">
        <v>17.899999999999999</v>
      </c>
      <c r="S81" s="196">
        <v>0</v>
      </c>
      <c r="T81" s="196">
        <v>0</v>
      </c>
      <c r="U81" s="196">
        <v>59.71</v>
      </c>
      <c r="V81" s="196">
        <v>7.66</v>
      </c>
      <c r="W81" s="196">
        <v>14.69</v>
      </c>
      <c r="X81" s="196">
        <v>62.29</v>
      </c>
      <c r="Y81" s="196">
        <v>0</v>
      </c>
      <c r="Z81">
        <v>0</v>
      </c>
      <c r="AA81" s="196">
        <v>14.82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0</v>
      </c>
      <c r="AH81" s="196">
        <v>0</v>
      </c>
      <c r="AI81" s="196">
        <v>99.61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>
        <v>0</v>
      </c>
      <c r="AP81" s="196">
        <v>117.5</v>
      </c>
      <c r="AQ81" s="196">
        <v>38.08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489.89</v>
      </c>
      <c r="L82" s="196">
        <v>2.88</v>
      </c>
      <c r="M82" s="196">
        <v>61.3</v>
      </c>
      <c r="N82" s="196">
        <v>49.87</v>
      </c>
      <c r="O82" s="196">
        <v>52.6</v>
      </c>
      <c r="P82" s="196">
        <v>23.44</v>
      </c>
      <c r="Q82" s="196">
        <v>0</v>
      </c>
      <c r="R82" s="196">
        <v>17.899999999999999</v>
      </c>
      <c r="S82" s="196">
        <v>0</v>
      </c>
      <c r="T82" s="196">
        <v>0</v>
      </c>
      <c r="U82" s="196">
        <v>59.71</v>
      </c>
      <c r="V82" s="196">
        <v>7.66</v>
      </c>
      <c r="W82" s="196">
        <v>14.69</v>
      </c>
      <c r="X82" s="196">
        <v>62.29</v>
      </c>
      <c r="Y82" s="196">
        <v>0</v>
      </c>
      <c r="Z82">
        <v>0</v>
      </c>
      <c r="AA82" s="196">
        <v>14.82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0</v>
      </c>
      <c r="AH82" s="196">
        <v>0</v>
      </c>
      <c r="AI82" s="196">
        <v>99.61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>
        <v>0</v>
      </c>
      <c r="AP82" s="196">
        <v>117.5</v>
      </c>
      <c r="AQ82" s="196">
        <v>38.08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489.9</v>
      </c>
      <c r="L83" s="196">
        <v>2.88</v>
      </c>
      <c r="M83" s="196">
        <v>61.3</v>
      </c>
      <c r="N83" s="196">
        <v>49.87</v>
      </c>
      <c r="O83" s="196">
        <v>52.6</v>
      </c>
      <c r="P83" s="196">
        <v>23.44</v>
      </c>
      <c r="Q83" s="196">
        <v>0</v>
      </c>
      <c r="R83" s="196">
        <v>17.899999999999999</v>
      </c>
      <c r="S83" s="196">
        <v>0</v>
      </c>
      <c r="T83" s="196">
        <v>0</v>
      </c>
      <c r="U83" s="196">
        <v>59.71</v>
      </c>
      <c r="V83" s="196">
        <v>7.66</v>
      </c>
      <c r="W83" s="196">
        <v>14.69</v>
      </c>
      <c r="X83" s="196">
        <v>62.29</v>
      </c>
      <c r="Y83" s="196">
        <v>0</v>
      </c>
      <c r="Z83">
        <v>0</v>
      </c>
      <c r="AA83" s="196">
        <v>14.82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0</v>
      </c>
      <c r="AH83" s="196">
        <v>0</v>
      </c>
      <c r="AI83" s="196">
        <v>99.61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>
        <v>0</v>
      </c>
      <c r="AP83" s="196">
        <v>117.5</v>
      </c>
      <c r="AQ83" s="196">
        <v>38.08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489.9</v>
      </c>
      <c r="L84" s="196">
        <v>2.88</v>
      </c>
      <c r="M84" s="196">
        <v>61.3</v>
      </c>
      <c r="N84" s="196">
        <v>49.87</v>
      </c>
      <c r="O84" s="196">
        <v>52.6</v>
      </c>
      <c r="P84" s="196">
        <v>23.44</v>
      </c>
      <c r="Q84" s="196">
        <v>0</v>
      </c>
      <c r="R84" s="196">
        <v>17.899999999999999</v>
      </c>
      <c r="S84" s="196">
        <v>0</v>
      </c>
      <c r="T84" s="196">
        <v>0</v>
      </c>
      <c r="U84" s="196">
        <v>59.71</v>
      </c>
      <c r="V84" s="196">
        <v>7.66</v>
      </c>
      <c r="W84" s="196">
        <v>14.69</v>
      </c>
      <c r="X84" s="196">
        <v>62.29</v>
      </c>
      <c r="Y84" s="196">
        <v>0</v>
      </c>
      <c r="Z84">
        <v>0</v>
      </c>
      <c r="AA84" s="196">
        <v>14.82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0</v>
      </c>
      <c r="AH84" s="196">
        <v>0</v>
      </c>
      <c r="AI84" s="196">
        <v>99.61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>
        <v>0</v>
      </c>
      <c r="AP84" s="196">
        <v>117.5</v>
      </c>
      <c r="AQ84" s="196">
        <v>38.08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489.9</v>
      </c>
      <c r="L85" s="196">
        <v>2.88</v>
      </c>
      <c r="M85" s="196">
        <v>61.3</v>
      </c>
      <c r="N85" s="196">
        <v>49.87</v>
      </c>
      <c r="O85" s="196">
        <v>52.6</v>
      </c>
      <c r="P85" s="196">
        <v>23.44</v>
      </c>
      <c r="Q85" s="196">
        <v>0</v>
      </c>
      <c r="R85" s="196">
        <v>17.899999999999999</v>
      </c>
      <c r="S85" s="196">
        <v>0</v>
      </c>
      <c r="T85" s="196">
        <v>0</v>
      </c>
      <c r="U85" s="196">
        <v>59.71</v>
      </c>
      <c r="V85" s="196">
        <v>7.66</v>
      </c>
      <c r="W85" s="196">
        <v>14.69</v>
      </c>
      <c r="X85" s="196">
        <v>62.28</v>
      </c>
      <c r="Y85" s="196">
        <v>0</v>
      </c>
      <c r="Z85">
        <v>0</v>
      </c>
      <c r="AA85" s="196">
        <v>14.82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0</v>
      </c>
      <c r="AH85" s="196">
        <v>0</v>
      </c>
      <c r="AI85" s="196">
        <v>99.61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>
        <v>0</v>
      </c>
      <c r="AP85" s="196">
        <v>117.5</v>
      </c>
      <c r="AQ85" s="196">
        <v>38.090000000000003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489.9</v>
      </c>
      <c r="L86" s="196">
        <v>2.88</v>
      </c>
      <c r="M86" s="196">
        <v>61.3</v>
      </c>
      <c r="N86" s="196">
        <v>49.87</v>
      </c>
      <c r="O86" s="196">
        <v>52.6</v>
      </c>
      <c r="P86" s="196">
        <v>23.44</v>
      </c>
      <c r="Q86" s="196">
        <v>0</v>
      </c>
      <c r="R86" s="196">
        <v>17.899999999999999</v>
      </c>
      <c r="S86" s="196">
        <v>0</v>
      </c>
      <c r="T86" s="196">
        <v>0</v>
      </c>
      <c r="U86" s="196">
        <v>59.71</v>
      </c>
      <c r="V86" s="196">
        <v>7.66</v>
      </c>
      <c r="W86" s="196">
        <v>14.69</v>
      </c>
      <c r="X86" s="196">
        <v>62.28</v>
      </c>
      <c r="Y86" s="196">
        <v>0</v>
      </c>
      <c r="Z86">
        <v>0</v>
      </c>
      <c r="AA86" s="196">
        <v>14.82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0</v>
      </c>
      <c r="AH86" s="196">
        <v>0</v>
      </c>
      <c r="AI86" s="196">
        <v>99.61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>
        <v>0</v>
      </c>
      <c r="AP86" s="196">
        <v>117.5</v>
      </c>
      <c r="AQ86" s="196">
        <v>38.090000000000003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489.9</v>
      </c>
      <c r="L87" s="196">
        <v>2.88</v>
      </c>
      <c r="M87" s="196">
        <v>61.3</v>
      </c>
      <c r="N87" s="196">
        <v>49.87</v>
      </c>
      <c r="O87" s="196">
        <v>62.11</v>
      </c>
      <c r="P87" s="196">
        <v>23.44</v>
      </c>
      <c r="Q87" s="196">
        <v>0</v>
      </c>
      <c r="R87" s="196">
        <v>17.899999999999999</v>
      </c>
      <c r="S87" s="196">
        <v>0</v>
      </c>
      <c r="T87" s="196">
        <v>0</v>
      </c>
      <c r="U87" s="196">
        <v>59.71</v>
      </c>
      <c r="V87" s="196">
        <v>7.66</v>
      </c>
      <c r="W87" s="196">
        <v>14.69</v>
      </c>
      <c r="X87" s="196">
        <v>62.28</v>
      </c>
      <c r="Y87" s="196">
        <v>0</v>
      </c>
      <c r="Z87">
        <v>0</v>
      </c>
      <c r="AA87" s="196">
        <v>14.82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0</v>
      </c>
      <c r="AH87" s="196">
        <v>0</v>
      </c>
      <c r="AI87" s="196">
        <v>99.61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>
        <v>0</v>
      </c>
      <c r="AP87" s="196">
        <v>117.5</v>
      </c>
      <c r="AQ87" s="196">
        <v>38.090000000000003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489.9</v>
      </c>
      <c r="L88" s="196">
        <v>2.88</v>
      </c>
      <c r="M88" s="196">
        <v>61.3</v>
      </c>
      <c r="N88" s="196">
        <v>49.87</v>
      </c>
      <c r="O88" s="196">
        <v>73.290000000000006</v>
      </c>
      <c r="P88" s="196">
        <v>23.44</v>
      </c>
      <c r="Q88" s="196">
        <v>0</v>
      </c>
      <c r="R88" s="196">
        <v>17.899999999999999</v>
      </c>
      <c r="S88" s="196">
        <v>0</v>
      </c>
      <c r="T88" s="196">
        <v>0</v>
      </c>
      <c r="U88" s="196">
        <v>59.71</v>
      </c>
      <c r="V88" s="196">
        <v>7.66</v>
      </c>
      <c r="W88" s="196">
        <v>14.69</v>
      </c>
      <c r="X88" s="196">
        <v>62.28</v>
      </c>
      <c r="Y88" s="196">
        <v>0</v>
      </c>
      <c r="Z88">
        <v>0</v>
      </c>
      <c r="AA88" s="196">
        <v>14.82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0</v>
      </c>
      <c r="AH88" s="196">
        <v>0</v>
      </c>
      <c r="AI88" s="196">
        <v>99.61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>
        <v>0</v>
      </c>
      <c r="AP88" s="196">
        <v>117.5</v>
      </c>
      <c r="AQ88" s="196">
        <v>38.090000000000003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489.9</v>
      </c>
      <c r="L89" s="196">
        <v>2.88</v>
      </c>
      <c r="M89" s="196">
        <v>61.3</v>
      </c>
      <c r="N89" s="196">
        <v>49.87</v>
      </c>
      <c r="O89" s="196">
        <v>73.290000000000006</v>
      </c>
      <c r="P89" s="196">
        <v>23.44</v>
      </c>
      <c r="Q89" s="196">
        <v>0</v>
      </c>
      <c r="R89" s="196">
        <v>17.899999999999999</v>
      </c>
      <c r="S89" s="196">
        <v>0</v>
      </c>
      <c r="T89" s="196">
        <v>0</v>
      </c>
      <c r="U89" s="196">
        <v>59.71</v>
      </c>
      <c r="V89" s="196">
        <v>7.66</v>
      </c>
      <c r="W89" s="196">
        <v>14.69</v>
      </c>
      <c r="X89" s="196">
        <v>62.28</v>
      </c>
      <c r="Y89" s="196">
        <v>0</v>
      </c>
      <c r="Z89">
        <v>0</v>
      </c>
      <c r="AA89" s="196">
        <v>14.82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0</v>
      </c>
      <c r="AH89" s="196">
        <v>0</v>
      </c>
      <c r="AI89" s="196">
        <v>99.61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>
        <v>0</v>
      </c>
      <c r="AP89" s="196">
        <v>117.5</v>
      </c>
      <c r="AQ89" s="196">
        <v>38.090000000000003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489.9</v>
      </c>
      <c r="L90" s="196">
        <v>2.88</v>
      </c>
      <c r="M90" s="196">
        <v>61.3</v>
      </c>
      <c r="N90" s="196">
        <v>49.87</v>
      </c>
      <c r="O90" s="196">
        <v>73.290000000000006</v>
      </c>
      <c r="P90" s="196">
        <v>23.44</v>
      </c>
      <c r="Q90" s="196">
        <v>0</v>
      </c>
      <c r="R90" s="196">
        <v>17.899999999999999</v>
      </c>
      <c r="S90" s="196">
        <v>0</v>
      </c>
      <c r="T90" s="196">
        <v>0</v>
      </c>
      <c r="U90" s="196">
        <v>59.71</v>
      </c>
      <c r="V90" s="196">
        <v>7.66</v>
      </c>
      <c r="W90" s="196">
        <v>14.69</v>
      </c>
      <c r="X90" s="196">
        <v>62.28</v>
      </c>
      <c r="Y90" s="196">
        <v>0</v>
      </c>
      <c r="Z90">
        <v>0</v>
      </c>
      <c r="AA90" s="196">
        <v>14.82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0</v>
      </c>
      <c r="AH90" s="196">
        <v>0</v>
      </c>
      <c r="AI90" s="196">
        <v>99.61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>
        <v>0</v>
      </c>
      <c r="AP90" s="196">
        <v>117.5</v>
      </c>
      <c r="AQ90" s="196">
        <v>38.090000000000003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489.9</v>
      </c>
      <c r="L91" s="196">
        <v>2.88</v>
      </c>
      <c r="M91" s="196">
        <v>61.3</v>
      </c>
      <c r="N91" s="196">
        <v>49.87</v>
      </c>
      <c r="O91" s="196">
        <v>73.290000000000006</v>
      </c>
      <c r="P91" s="196">
        <v>23.44</v>
      </c>
      <c r="Q91" s="196">
        <v>0</v>
      </c>
      <c r="R91" s="196">
        <v>17.899999999999999</v>
      </c>
      <c r="S91" s="196">
        <v>0</v>
      </c>
      <c r="T91" s="196">
        <v>0</v>
      </c>
      <c r="U91" s="196">
        <v>59.71</v>
      </c>
      <c r="V91" s="196">
        <v>7.66</v>
      </c>
      <c r="W91" s="196">
        <v>14.69</v>
      </c>
      <c r="X91" s="196">
        <v>62.28</v>
      </c>
      <c r="Y91" s="196">
        <v>0</v>
      </c>
      <c r="Z91">
        <v>0</v>
      </c>
      <c r="AA91" s="196">
        <v>14.82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0</v>
      </c>
      <c r="AH91" s="196">
        <v>0</v>
      </c>
      <c r="AI91" s="196">
        <v>99.61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>
        <v>0</v>
      </c>
      <c r="AP91" s="196">
        <v>117.5</v>
      </c>
      <c r="AQ91" s="196">
        <v>38.090000000000003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489.9</v>
      </c>
      <c r="L92" s="196">
        <v>2.88</v>
      </c>
      <c r="M92" s="196">
        <v>61.3</v>
      </c>
      <c r="N92" s="196">
        <v>49.87</v>
      </c>
      <c r="O92" s="196">
        <v>73.290000000000006</v>
      </c>
      <c r="P92" s="196">
        <v>23.44</v>
      </c>
      <c r="Q92" s="196">
        <v>0</v>
      </c>
      <c r="R92" s="196">
        <v>17.899999999999999</v>
      </c>
      <c r="S92" s="196">
        <v>0</v>
      </c>
      <c r="T92" s="196">
        <v>0</v>
      </c>
      <c r="U92" s="196">
        <v>59.71</v>
      </c>
      <c r="V92" s="196">
        <v>7.66</v>
      </c>
      <c r="W92" s="196">
        <v>14.69</v>
      </c>
      <c r="X92" s="196">
        <v>62.28</v>
      </c>
      <c r="Y92" s="196">
        <v>0</v>
      </c>
      <c r="Z92">
        <v>0</v>
      </c>
      <c r="AA92" s="196">
        <v>14.82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0</v>
      </c>
      <c r="AH92" s="196">
        <v>0</v>
      </c>
      <c r="AI92" s="196">
        <v>99.61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>
        <v>0</v>
      </c>
      <c r="AP92" s="196">
        <v>117.5</v>
      </c>
      <c r="AQ92" s="196">
        <v>38.090000000000003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489.9</v>
      </c>
      <c r="L93" s="196">
        <v>0.96</v>
      </c>
      <c r="M93" s="196">
        <v>61.3</v>
      </c>
      <c r="N93" s="196">
        <v>49.87</v>
      </c>
      <c r="O93" s="196">
        <v>73.290000000000006</v>
      </c>
      <c r="P93" s="196">
        <v>23.44</v>
      </c>
      <c r="Q93" s="196">
        <v>0</v>
      </c>
      <c r="R93" s="196">
        <v>17.899999999999999</v>
      </c>
      <c r="S93" s="196">
        <v>0</v>
      </c>
      <c r="T93" s="196">
        <v>0</v>
      </c>
      <c r="U93" s="196">
        <v>59.71</v>
      </c>
      <c r="V93" s="196">
        <v>7.66</v>
      </c>
      <c r="W93" s="196">
        <v>14.69</v>
      </c>
      <c r="X93" s="196">
        <v>62.28</v>
      </c>
      <c r="Y93" s="196">
        <v>0</v>
      </c>
      <c r="Z93">
        <v>0</v>
      </c>
      <c r="AA93" s="196">
        <v>14.82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0</v>
      </c>
      <c r="AH93" s="196">
        <v>0</v>
      </c>
      <c r="AI93" s="196">
        <v>85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>
        <v>0</v>
      </c>
      <c r="AP93" s="196">
        <v>117.5</v>
      </c>
      <c r="AQ93" s="196">
        <v>38.090000000000003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456.62</v>
      </c>
      <c r="L94" s="196">
        <v>0.96</v>
      </c>
      <c r="M94" s="196">
        <v>61.3</v>
      </c>
      <c r="N94" s="196">
        <v>49.87</v>
      </c>
      <c r="O94" s="196">
        <v>73.290000000000006</v>
      </c>
      <c r="P94" s="196">
        <v>23.44</v>
      </c>
      <c r="Q94" s="196">
        <v>0</v>
      </c>
      <c r="R94" s="196">
        <v>17.899999999999999</v>
      </c>
      <c r="S94" s="196">
        <v>0</v>
      </c>
      <c r="T94" s="196">
        <v>0</v>
      </c>
      <c r="U94" s="196">
        <v>59.71</v>
      </c>
      <c r="V94" s="196">
        <v>7.66</v>
      </c>
      <c r="W94" s="196">
        <v>14.69</v>
      </c>
      <c r="X94" s="196">
        <v>62.28</v>
      </c>
      <c r="Y94" s="196">
        <v>0</v>
      </c>
      <c r="Z94">
        <v>0</v>
      </c>
      <c r="AA94" s="196">
        <v>14.82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0</v>
      </c>
      <c r="AH94" s="196">
        <v>0</v>
      </c>
      <c r="AI94" s="196">
        <v>85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>
        <v>0</v>
      </c>
      <c r="AP94" s="196">
        <v>117.5</v>
      </c>
      <c r="AQ94" s="196">
        <v>38.090000000000003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408.56</v>
      </c>
      <c r="L95" s="196">
        <v>0.96</v>
      </c>
      <c r="M95" s="196">
        <v>61.3</v>
      </c>
      <c r="N95" s="196">
        <v>49.87</v>
      </c>
      <c r="O95" s="196">
        <v>73.290000000000006</v>
      </c>
      <c r="P95" s="196">
        <v>23.44</v>
      </c>
      <c r="Q95" s="196">
        <v>0</v>
      </c>
      <c r="R95" s="196">
        <v>17.899999999999999</v>
      </c>
      <c r="S95" s="196">
        <v>0</v>
      </c>
      <c r="T95" s="196">
        <v>0</v>
      </c>
      <c r="U95" s="196">
        <v>59.71</v>
      </c>
      <c r="V95" s="196">
        <v>7.66</v>
      </c>
      <c r="W95" s="196">
        <v>14.69</v>
      </c>
      <c r="X95" s="196">
        <v>62.28</v>
      </c>
      <c r="Y95" s="196">
        <v>0</v>
      </c>
      <c r="Z95">
        <v>0</v>
      </c>
      <c r="AA95" s="196">
        <v>14.82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0</v>
      </c>
      <c r="AH95" s="196">
        <v>0</v>
      </c>
      <c r="AI95" s="196">
        <v>85</v>
      </c>
      <c r="AJ95" s="196">
        <v>0</v>
      </c>
      <c r="AK95" s="196">
        <v>0</v>
      </c>
      <c r="AL95" s="196">
        <v>0</v>
      </c>
      <c r="AM95" s="196">
        <v>0</v>
      </c>
      <c r="AN95" s="196">
        <v>0</v>
      </c>
      <c r="AO95">
        <v>0</v>
      </c>
      <c r="AP95" s="196">
        <v>117.5</v>
      </c>
      <c r="AQ95" s="196">
        <v>38.090000000000003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360.49</v>
      </c>
      <c r="L96" s="196">
        <v>0.96</v>
      </c>
      <c r="M96" s="196">
        <v>61.3</v>
      </c>
      <c r="N96" s="196">
        <v>49.87</v>
      </c>
      <c r="O96" s="196">
        <v>73.290000000000006</v>
      </c>
      <c r="P96" s="196">
        <v>23.44</v>
      </c>
      <c r="Q96" s="196">
        <v>0</v>
      </c>
      <c r="R96" s="196">
        <v>17.899999999999999</v>
      </c>
      <c r="S96" s="196">
        <v>0</v>
      </c>
      <c r="T96" s="196">
        <v>0</v>
      </c>
      <c r="U96" s="196">
        <v>59.71</v>
      </c>
      <c r="V96" s="196">
        <v>7.66</v>
      </c>
      <c r="W96" s="196">
        <v>14.69</v>
      </c>
      <c r="X96" s="196">
        <v>62.28</v>
      </c>
      <c r="Y96" s="196">
        <v>0</v>
      </c>
      <c r="Z96">
        <v>0</v>
      </c>
      <c r="AA96" s="196">
        <v>14.82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0</v>
      </c>
      <c r="AH96" s="196">
        <v>0</v>
      </c>
      <c r="AI96" s="196">
        <v>85</v>
      </c>
      <c r="AJ96" s="196">
        <v>0</v>
      </c>
      <c r="AK96" s="196">
        <v>0</v>
      </c>
      <c r="AL96" s="196">
        <v>0</v>
      </c>
      <c r="AM96" s="196">
        <v>0</v>
      </c>
      <c r="AN96" s="196">
        <v>0</v>
      </c>
      <c r="AO96">
        <v>0</v>
      </c>
      <c r="AP96" s="196">
        <v>117.5</v>
      </c>
      <c r="AQ96" s="196">
        <v>38.090000000000003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312.43</v>
      </c>
      <c r="L97" s="196">
        <v>0.96</v>
      </c>
      <c r="M97" s="196">
        <v>61.3</v>
      </c>
      <c r="N97" s="196">
        <v>49.87</v>
      </c>
      <c r="O97" s="196">
        <v>73.290000000000006</v>
      </c>
      <c r="P97" s="196">
        <v>23.44</v>
      </c>
      <c r="Q97" s="196">
        <v>0</v>
      </c>
      <c r="R97" s="196">
        <v>17.899999999999999</v>
      </c>
      <c r="S97" s="196">
        <v>0</v>
      </c>
      <c r="T97" s="196">
        <v>0</v>
      </c>
      <c r="U97" s="196">
        <v>59.71</v>
      </c>
      <c r="V97" s="196">
        <v>7.66</v>
      </c>
      <c r="W97" s="196">
        <v>14.69</v>
      </c>
      <c r="X97" s="196">
        <v>62.28</v>
      </c>
      <c r="Y97" s="196">
        <v>0</v>
      </c>
      <c r="Z97">
        <v>0</v>
      </c>
      <c r="AA97" s="196">
        <v>14.82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0</v>
      </c>
      <c r="AH97" s="196">
        <v>0</v>
      </c>
      <c r="AI97" s="196">
        <v>85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>
        <v>0</v>
      </c>
      <c r="AP97" s="196">
        <v>117.5</v>
      </c>
      <c r="AQ97" s="196">
        <v>38.090000000000003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269.17</v>
      </c>
      <c r="L98" s="196">
        <v>0.96</v>
      </c>
      <c r="M98" s="196">
        <v>61.3</v>
      </c>
      <c r="N98" s="196">
        <v>49.87</v>
      </c>
      <c r="O98" s="196">
        <v>73.290000000000006</v>
      </c>
      <c r="P98" s="196">
        <v>23.44</v>
      </c>
      <c r="Q98" s="196">
        <v>0</v>
      </c>
      <c r="R98" s="196">
        <v>17.899999999999999</v>
      </c>
      <c r="S98" s="196">
        <v>0</v>
      </c>
      <c r="T98" s="196">
        <v>0</v>
      </c>
      <c r="U98" s="196">
        <v>59.71</v>
      </c>
      <c r="V98" s="196">
        <v>7.66</v>
      </c>
      <c r="W98" s="196">
        <v>14.69</v>
      </c>
      <c r="X98" s="196">
        <v>62.28</v>
      </c>
      <c r="Y98" s="196">
        <v>0</v>
      </c>
      <c r="Z98">
        <v>0</v>
      </c>
      <c r="AA98" s="196">
        <v>14.82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0</v>
      </c>
      <c r="AH98" s="196">
        <v>0</v>
      </c>
      <c r="AI98" s="196">
        <v>85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>
        <v>0</v>
      </c>
      <c r="AP98" s="196">
        <v>117.5</v>
      </c>
      <c r="AQ98" s="196">
        <v>38.090000000000003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9.4377250000000004</v>
      </c>
      <c r="L99">
        <f t="shared" si="0"/>
        <v>3.5404999999999999E-2</v>
      </c>
      <c r="M99">
        <f t="shared" si="0"/>
        <v>1.4712000000000025</v>
      </c>
      <c r="N99">
        <f t="shared" si="0"/>
        <v>1.1968799999999982</v>
      </c>
      <c r="O99">
        <f t="shared" si="0"/>
        <v>1.6608249999999987</v>
      </c>
      <c r="P99">
        <f t="shared" si="0"/>
        <v>0.56256000000000095</v>
      </c>
      <c r="Q99">
        <f t="shared" si="0"/>
        <v>2.3499999999999999E-4</v>
      </c>
      <c r="R99">
        <f t="shared" si="0"/>
        <v>0.36769750000000034</v>
      </c>
      <c r="S99">
        <f t="shared" si="0"/>
        <v>7.8249999999999999E-4</v>
      </c>
      <c r="T99">
        <f t="shared" si="0"/>
        <v>0</v>
      </c>
      <c r="U99">
        <f t="shared" si="0"/>
        <v>1.4330400000000005</v>
      </c>
      <c r="V99">
        <f t="shared" si="0"/>
        <v>0.16371249999999998</v>
      </c>
      <c r="W99">
        <f t="shared" si="0"/>
        <v>0.33285500000000068</v>
      </c>
      <c r="X99">
        <f t="shared" si="0"/>
        <v>1.3273749999999995</v>
      </c>
      <c r="Y99">
        <f t="shared" si="0"/>
        <v>0</v>
      </c>
      <c r="Z99">
        <f t="shared" si="0"/>
        <v>0</v>
      </c>
      <c r="AA99">
        <f t="shared" si="0"/>
        <v>8.9794999999999972E-2</v>
      </c>
      <c r="AB99">
        <f t="shared" si="0"/>
        <v>0.21047000000000007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2.1996100000000003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2.6060650000000001</v>
      </c>
      <c r="AQ99">
        <f t="shared" ref="AQ99:AT99" si="1">SUM(AQ3:AQ98)/4000</f>
        <v>0.79410499999999995</v>
      </c>
      <c r="AR99">
        <f t="shared" si="1"/>
        <v>0.44431749999999975</v>
      </c>
      <c r="AS99">
        <f t="shared" si="1"/>
        <v>0</v>
      </c>
      <c r="AT99">
        <f t="shared" si="1"/>
        <v>0</v>
      </c>
      <c r="AU99">
        <f t="shared" ref="AU99:CR99" si="2">SUM(AU3:AU98)/4000</f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81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5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76.900000000000006</v>
      </c>
      <c r="L3" s="196">
        <v>10.57</v>
      </c>
      <c r="M3" s="196">
        <v>0</v>
      </c>
      <c r="N3" s="196">
        <v>28.84</v>
      </c>
      <c r="O3" s="196">
        <v>48.43</v>
      </c>
      <c r="P3" s="196">
        <v>58.78</v>
      </c>
      <c r="Q3" s="196">
        <v>1.92</v>
      </c>
      <c r="R3" s="196">
        <v>5</v>
      </c>
      <c r="S3" s="196">
        <v>2.89</v>
      </c>
      <c r="T3" s="196">
        <v>0</v>
      </c>
      <c r="U3" s="196">
        <v>318.14999999999998</v>
      </c>
      <c r="V3" s="196">
        <v>1.0900000000000001</v>
      </c>
      <c r="W3" s="196">
        <v>4.8099999999999996</v>
      </c>
      <c r="X3" s="196">
        <v>17.3</v>
      </c>
      <c r="Y3" s="196">
        <v>0</v>
      </c>
      <c r="Z3">
        <v>0</v>
      </c>
      <c r="AA3" s="196">
        <v>0</v>
      </c>
      <c r="AB3" s="196">
        <v>6.26</v>
      </c>
      <c r="AC3" s="196">
        <v>0</v>
      </c>
      <c r="AD3" s="196">
        <v>0</v>
      </c>
      <c r="AE3" s="196">
        <v>0</v>
      </c>
      <c r="AF3" s="196">
        <v>0</v>
      </c>
      <c r="AG3" s="196">
        <v>0</v>
      </c>
      <c r="AH3" s="196">
        <v>0</v>
      </c>
      <c r="AI3" s="196">
        <v>48.59</v>
      </c>
      <c r="AJ3" s="196">
        <v>0</v>
      </c>
      <c r="AK3" s="196">
        <v>0</v>
      </c>
      <c r="AL3" s="196">
        <v>0</v>
      </c>
      <c r="AM3" s="196">
        <v>0</v>
      </c>
      <c r="AN3" s="196">
        <v>0</v>
      </c>
      <c r="AO3">
        <v>0</v>
      </c>
      <c r="AP3" s="196">
        <v>32.68</v>
      </c>
      <c r="AQ3" s="196">
        <v>9.61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76.900000000000006</v>
      </c>
      <c r="L4" s="196">
        <v>10.57</v>
      </c>
      <c r="M4" s="196">
        <v>0</v>
      </c>
      <c r="N4" s="196">
        <v>28.84</v>
      </c>
      <c r="O4" s="196">
        <v>48.43</v>
      </c>
      <c r="P4" s="196">
        <v>58.78</v>
      </c>
      <c r="Q4" s="196">
        <v>1.92</v>
      </c>
      <c r="R4" s="196">
        <v>4.8099999999999996</v>
      </c>
      <c r="S4" s="196">
        <v>2.89</v>
      </c>
      <c r="T4" s="196">
        <v>0</v>
      </c>
      <c r="U4" s="196">
        <v>318.14999999999998</v>
      </c>
      <c r="V4" s="196">
        <v>0</v>
      </c>
      <c r="W4" s="196">
        <v>4.8099999999999996</v>
      </c>
      <c r="X4" s="196">
        <v>17.3</v>
      </c>
      <c r="Y4" s="196">
        <v>0</v>
      </c>
      <c r="Z4">
        <v>0</v>
      </c>
      <c r="AA4" s="196">
        <v>0</v>
      </c>
      <c r="AB4" s="196">
        <v>6.26</v>
      </c>
      <c r="AC4" s="196">
        <v>0</v>
      </c>
      <c r="AD4" s="196">
        <v>0</v>
      </c>
      <c r="AE4" s="196">
        <v>0</v>
      </c>
      <c r="AF4" s="196">
        <v>0</v>
      </c>
      <c r="AG4" s="196">
        <v>0</v>
      </c>
      <c r="AH4" s="196">
        <v>0</v>
      </c>
      <c r="AI4" s="196">
        <v>48.59</v>
      </c>
      <c r="AJ4" s="196">
        <v>0</v>
      </c>
      <c r="AK4" s="196">
        <v>0</v>
      </c>
      <c r="AL4" s="196">
        <v>0</v>
      </c>
      <c r="AM4" s="196">
        <v>0</v>
      </c>
      <c r="AN4" s="196">
        <v>0</v>
      </c>
      <c r="AO4">
        <v>0</v>
      </c>
      <c r="AP4" s="196">
        <v>32.68</v>
      </c>
      <c r="AQ4" s="196">
        <v>9.61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76.900000000000006</v>
      </c>
      <c r="L5" s="196">
        <v>10.57</v>
      </c>
      <c r="M5" s="196">
        <v>0</v>
      </c>
      <c r="N5" s="196">
        <v>28.84</v>
      </c>
      <c r="O5" s="196">
        <v>48.43</v>
      </c>
      <c r="P5" s="196">
        <v>58.78</v>
      </c>
      <c r="Q5" s="196">
        <v>1.92</v>
      </c>
      <c r="R5" s="196">
        <v>4.8099999999999996</v>
      </c>
      <c r="S5" s="196">
        <v>2.89</v>
      </c>
      <c r="T5" s="196">
        <v>0</v>
      </c>
      <c r="U5" s="196">
        <v>318.14999999999998</v>
      </c>
      <c r="V5" s="196">
        <v>0</v>
      </c>
      <c r="W5" s="196">
        <v>4.8099999999999996</v>
      </c>
      <c r="X5" s="196">
        <v>17.3</v>
      </c>
      <c r="Y5" s="196">
        <v>0</v>
      </c>
      <c r="Z5">
        <v>0</v>
      </c>
      <c r="AA5" s="196">
        <v>0</v>
      </c>
      <c r="AB5" s="196">
        <v>6.26</v>
      </c>
      <c r="AC5" s="196">
        <v>0</v>
      </c>
      <c r="AD5" s="196">
        <v>0</v>
      </c>
      <c r="AE5" s="196">
        <v>0</v>
      </c>
      <c r="AF5" s="196">
        <v>0</v>
      </c>
      <c r="AG5" s="196">
        <v>0</v>
      </c>
      <c r="AH5" s="196">
        <v>0</v>
      </c>
      <c r="AI5" s="196">
        <v>48.59</v>
      </c>
      <c r="AJ5" s="196">
        <v>0</v>
      </c>
      <c r="AK5" s="196">
        <v>0</v>
      </c>
      <c r="AL5" s="196">
        <v>0</v>
      </c>
      <c r="AM5" s="196">
        <v>0</v>
      </c>
      <c r="AN5" s="196">
        <v>0</v>
      </c>
      <c r="AO5">
        <v>0</v>
      </c>
      <c r="AP5" s="196">
        <v>32.68</v>
      </c>
      <c r="AQ5" s="196">
        <v>9.61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76.900000000000006</v>
      </c>
      <c r="L6" s="196">
        <v>10.57</v>
      </c>
      <c r="M6" s="196">
        <v>0</v>
      </c>
      <c r="N6" s="196">
        <v>28.84</v>
      </c>
      <c r="O6" s="196">
        <v>48.43</v>
      </c>
      <c r="P6" s="196">
        <v>58.78</v>
      </c>
      <c r="Q6" s="196">
        <v>1.92</v>
      </c>
      <c r="R6" s="196">
        <v>4.8099999999999996</v>
      </c>
      <c r="S6" s="196">
        <v>2.89</v>
      </c>
      <c r="T6" s="196">
        <v>0</v>
      </c>
      <c r="U6" s="196">
        <v>318.14999999999998</v>
      </c>
      <c r="V6" s="196">
        <v>0</v>
      </c>
      <c r="W6" s="196">
        <v>4.8099999999999996</v>
      </c>
      <c r="X6" s="196">
        <v>17.3</v>
      </c>
      <c r="Y6" s="196">
        <v>0</v>
      </c>
      <c r="Z6">
        <v>0</v>
      </c>
      <c r="AA6" s="196">
        <v>0</v>
      </c>
      <c r="AB6" s="196">
        <v>6.26</v>
      </c>
      <c r="AC6" s="196">
        <v>0</v>
      </c>
      <c r="AD6" s="196">
        <v>0</v>
      </c>
      <c r="AE6" s="196">
        <v>0</v>
      </c>
      <c r="AF6" s="196">
        <v>0</v>
      </c>
      <c r="AG6" s="196">
        <v>0</v>
      </c>
      <c r="AH6" s="196">
        <v>0</v>
      </c>
      <c r="AI6" s="196">
        <v>48.59</v>
      </c>
      <c r="AJ6" s="196">
        <v>0</v>
      </c>
      <c r="AK6" s="196">
        <v>0</v>
      </c>
      <c r="AL6" s="196">
        <v>0</v>
      </c>
      <c r="AM6" s="196">
        <v>0</v>
      </c>
      <c r="AN6" s="196">
        <v>0</v>
      </c>
      <c r="AO6">
        <v>0</v>
      </c>
      <c r="AP6" s="196">
        <v>32.68</v>
      </c>
      <c r="AQ6" s="196">
        <v>9.61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76.900000000000006</v>
      </c>
      <c r="L7" s="196">
        <v>10.57</v>
      </c>
      <c r="M7" s="196">
        <v>0</v>
      </c>
      <c r="N7" s="196">
        <v>28.84</v>
      </c>
      <c r="O7" s="196">
        <v>48.43</v>
      </c>
      <c r="P7" s="196">
        <v>58.78</v>
      </c>
      <c r="Q7" s="196">
        <v>1.92</v>
      </c>
      <c r="R7" s="196">
        <v>4.8099999999999996</v>
      </c>
      <c r="S7" s="196">
        <v>2.89</v>
      </c>
      <c r="T7" s="196">
        <v>0</v>
      </c>
      <c r="U7" s="196">
        <v>318.14999999999998</v>
      </c>
      <c r="V7" s="196">
        <v>0</v>
      </c>
      <c r="W7" s="196">
        <v>4.8099999999999996</v>
      </c>
      <c r="X7" s="196">
        <v>17.3</v>
      </c>
      <c r="Y7" s="196">
        <v>0</v>
      </c>
      <c r="Z7">
        <v>0</v>
      </c>
      <c r="AA7" s="196">
        <v>0</v>
      </c>
      <c r="AB7" s="196">
        <v>6.26</v>
      </c>
      <c r="AC7" s="196">
        <v>0</v>
      </c>
      <c r="AD7" s="196">
        <v>0</v>
      </c>
      <c r="AE7" s="196">
        <v>0</v>
      </c>
      <c r="AF7" s="196">
        <v>0</v>
      </c>
      <c r="AG7" s="196">
        <v>0</v>
      </c>
      <c r="AH7" s="196">
        <v>0</v>
      </c>
      <c r="AI7" s="196">
        <v>48.59</v>
      </c>
      <c r="AJ7" s="196">
        <v>0</v>
      </c>
      <c r="AK7" s="196">
        <v>0</v>
      </c>
      <c r="AL7" s="196">
        <v>0</v>
      </c>
      <c r="AM7" s="196">
        <v>0</v>
      </c>
      <c r="AN7" s="196">
        <v>0</v>
      </c>
      <c r="AO7">
        <v>0</v>
      </c>
      <c r="AP7" s="196">
        <v>32.68</v>
      </c>
      <c r="AQ7" s="196">
        <v>9.61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76.900000000000006</v>
      </c>
      <c r="L8" s="196">
        <v>10.57</v>
      </c>
      <c r="M8" s="196">
        <v>0</v>
      </c>
      <c r="N8" s="196">
        <v>28.84</v>
      </c>
      <c r="O8" s="196">
        <v>48.43</v>
      </c>
      <c r="P8" s="196">
        <v>58.78</v>
      </c>
      <c r="Q8" s="196">
        <v>1.92</v>
      </c>
      <c r="R8" s="196">
        <v>4.8099999999999996</v>
      </c>
      <c r="S8" s="196">
        <v>2.89</v>
      </c>
      <c r="T8" s="196">
        <v>0</v>
      </c>
      <c r="U8" s="196">
        <v>318.14999999999998</v>
      </c>
      <c r="V8" s="196">
        <v>0</v>
      </c>
      <c r="W8" s="196">
        <v>4.8099999999999996</v>
      </c>
      <c r="X8" s="196">
        <v>17.3</v>
      </c>
      <c r="Y8" s="196">
        <v>0</v>
      </c>
      <c r="Z8">
        <v>0</v>
      </c>
      <c r="AA8" s="196">
        <v>0</v>
      </c>
      <c r="AB8" s="196">
        <v>6.26</v>
      </c>
      <c r="AC8" s="196">
        <v>0</v>
      </c>
      <c r="AD8" s="196">
        <v>0</v>
      </c>
      <c r="AE8" s="196">
        <v>0</v>
      </c>
      <c r="AF8" s="196">
        <v>0</v>
      </c>
      <c r="AG8" s="196">
        <v>0</v>
      </c>
      <c r="AH8" s="196">
        <v>0</v>
      </c>
      <c r="AI8" s="196">
        <v>48.59</v>
      </c>
      <c r="AJ8" s="196">
        <v>0</v>
      </c>
      <c r="AK8" s="196">
        <v>0</v>
      </c>
      <c r="AL8" s="196">
        <v>0</v>
      </c>
      <c r="AM8" s="196">
        <v>0</v>
      </c>
      <c r="AN8" s="196">
        <v>0</v>
      </c>
      <c r="AO8">
        <v>0</v>
      </c>
      <c r="AP8" s="196">
        <v>32.68</v>
      </c>
      <c r="AQ8" s="196">
        <v>9.61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76.900000000000006</v>
      </c>
      <c r="L9" s="196">
        <v>10.57</v>
      </c>
      <c r="M9" s="196">
        <v>0</v>
      </c>
      <c r="N9" s="196">
        <v>28.84</v>
      </c>
      <c r="O9" s="196">
        <v>48.43</v>
      </c>
      <c r="P9" s="196">
        <v>58.78</v>
      </c>
      <c r="Q9" s="196">
        <v>1.92</v>
      </c>
      <c r="R9" s="196">
        <v>4.8099999999999996</v>
      </c>
      <c r="S9" s="196">
        <v>2.89</v>
      </c>
      <c r="T9" s="196">
        <v>0</v>
      </c>
      <c r="U9" s="196">
        <v>318.14999999999998</v>
      </c>
      <c r="V9" s="196">
        <v>0</v>
      </c>
      <c r="W9" s="196">
        <v>4.8099999999999996</v>
      </c>
      <c r="X9" s="196">
        <v>17.3</v>
      </c>
      <c r="Y9" s="196">
        <v>0</v>
      </c>
      <c r="Z9">
        <v>0</v>
      </c>
      <c r="AA9" s="196">
        <v>0</v>
      </c>
      <c r="AB9" s="196">
        <v>6.26</v>
      </c>
      <c r="AC9" s="196">
        <v>0</v>
      </c>
      <c r="AD9" s="196">
        <v>0</v>
      </c>
      <c r="AE9" s="196">
        <v>0</v>
      </c>
      <c r="AF9" s="196">
        <v>0</v>
      </c>
      <c r="AG9" s="196">
        <v>0</v>
      </c>
      <c r="AH9" s="196">
        <v>0</v>
      </c>
      <c r="AI9" s="196">
        <v>48.59</v>
      </c>
      <c r="AJ9" s="196">
        <v>0</v>
      </c>
      <c r="AK9" s="196">
        <v>0</v>
      </c>
      <c r="AL9" s="196">
        <v>0</v>
      </c>
      <c r="AM9" s="196">
        <v>0</v>
      </c>
      <c r="AN9" s="196">
        <v>0</v>
      </c>
      <c r="AO9">
        <v>0</v>
      </c>
      <c r="AP9" s="196">
        <v>32.68</v>
      </c>
      <c r="AQ9" s="196">
        <v>9.61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76.900000000000006</v>
      </c>
      <c r="L10" s="196">
        <v>10.57</v>
      </c>
      <c r="M10" s="196">
        <v>0</v>
      </c>
      <c r="N10" s="196">
        <v>28.84</v>
      </c>
      <c r="O10" s="196">
        <v>48.43</v>
      </c>
      <c r="P10" s="196">
        <v>58.78</v>
      </c>
      <c r="Q10" s="196">
        <v>1.92</v>
      </c>
      <c r="R10" s="196">
        <v>4.8099999999999996</v>
      </c>
      <c r="S10" s="196">
        <v>2.89</v>
      </c>
      <c r="T10" s="196">
        <v>0</v>
      </c>
      <c r="U10" s="196">
        <v>318.14999999999998</v>
      </c>
      <c r="V10" s="196">
        <v>0</v>
      </c>
      <c r="W10" s="196">
        <v>4.8099999999999996</v>
      </c>
      <c r="X10" s="196">
        <v>17.3</v>
      </c>
      <c r="Y10" s="196">
        <v>0</v>
      </c>
      <c r="Z10">
        <v>0</v>
      </c>
      <c r="AA10" s="196">
        <v>0</v>
      </c>
      <c r="AB10" s="196">
        <v>6.26</v>
      </c>
      <c r="AC10" s="196">
        <v>0</v>
      </c>
      <c r="AD10" s="196">
        <v>0</v>
      </c>
      <c r="AE10" s="196">
        <v>0</v>
      </c>
      <c r="AF10" s="196">
        <v>0</v>
      </c>
      <c r="AG10" s="196">
        <v>0</v>
      </c>
      <c r="AH10" s="196">
        <v>0</v>
      </c>
      <c r="AI10" s="196">
        <v>48.59</v>
      </c>
      <c r="AJ10" s="196">
        <v>0</v>
      </c>
      <c r="AK10" s="196">
        <v>0</v>
      </c>
      <c r="AL10" s="196">
        <v>0</v>
      </c>
      <c r="AM10" s="196">
        <v>0</v>
      </c>
      <c r="AN10" s="196">
        <v>0</v>
      </c>
      <c r="AO10">
        <v>0</v>
      </c>
      <c r="AP10" s="196">
        <v>32.68</v>
      </c>
      <c r="AQ10" s="196">
        <v>9.61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76.900000000000006</v>
      </c>
      <c r="L11" s="196">
        <v>10.57</v>
      </c>
      <c r="M11" s="196">
        <v>0</v>
      </c>
      <c r="N11" s="196">
        <v>28.84</v>
      </c>
      <c r="O11" s="196">
        <v>48.43</v>
      </c>
      <c r="P11" s="196">
        <v>58.78</v>
      </c>
      <c r="Q11" s="196">
        <v>1.92</v>
      </c>
      <c r="R11" s="196">
        <v>4.8099999999999996</v>
      </c>
      <c r="S11" s="196">
        <v>2.89</v>
      </c>
      <c r="T11" s="196">
        <v>0</v>
      </c>
      <c r="U11" s="196">
        <v>318.14999999999998</v>
      </c>
      <c r="V11" s="196">
        <v>0</v>
      </c>
      <c r="W11" s="196">
        <v>4.8099999999999996</v>
      </c>
      <c r="X11" s="196">
        <v>17.3</v>
      </c>
      <c r="Y11" s="196">
        <v>0</v>
      </c>
      <c r="Z11">
        <v>0</v>
      </c>
      <c r="AA11" s="196">
        <v>0</v>
      </c>
      <c r="AB11" s="196">
        <v>6.26</v>
      </c>
      <c r="AC11" s="196">
        <v>0</v>
      </c>
      <c r="AD11" s="196">
        <v>0</v>
      </c>
      <c r="AE11" s="196">
        <v>0</v>
      </c>
      <c r="AF11" s="196">
        <v>0</v>
      </c>
      <c r="AG11" s="196">
        <v>0</v>
      </c>
      <c r="AH11" s="196">
        <v>0</v>
      </c>
      <c r="AI11" s="196">
        <v>48.59</v>
      </c>
      <c r="AJ11" s="196">
        <v>0</v>
      </c>
      <c r="AK11" s="196">
        <v>0</v>
      </c>
      <c r="AL11" s="196">
        <v>0</v>
      </c>
      <c r="AM11" s="196">
        <v>0</v>
      </c>
      <c r="AN11" s="196">
        <v>0</v>
      </c>
      <c r="AO11">
        <v>0</v>
      </c>
      <c r="AP11" s="196">
        <v>32.68</v>
      </c>
      <c r="AQ11" s="196">
        <v>9.61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76.900000000000006</v>
      </c>
      <c r="L12" s="196">
        <v>10.57</v>
      </c>
      <c r="M12" s="196">
        <v>0</v>
      </c>
      <c r="N12" s="196">
        <v>28.84</v>
      </c>
      <c r="O12" s="196">
        <v>48.43</v>
      </c>
      <c r="P12" s="196">
        <v>58.78</v>
      </c>
      <c r="Q12" s="196">
        <v>1.92</v>
      </c>
      <c r="R12" s="196">
        <v>4.8099999999999996</v>
      </c>
      <c r="S12" s="196">
        <v>2.89</v>
      </c>
      <c r="T12" s="196">
        <v>0</v>
      </c>
      <c r="U12" s="196">
        <v>318.14999999999998</v>
      </c>
      <c r="V12" s="196">
        <v>0</v>
      </c>
      <c r="W12" s="196">
        <v>4.8099999999999996</v>
      </c>
      <c r="X12" s="196">
        <v>17.3</v>
      </c>
      <c r="Y12" s="196">
        <v>0</v>
      </c>
      <c r="Z12">
        <v>0</v>
      </c>
      <c r="AA12" s="196">
        <v>0</v>
      </c>
      <c r="AB12" s="196">
        <v>6.26</v>
      </c>
      <c r="AC12" s="196">
        <v>0</v>
      </c>
      <c r="AD12" s="196">
        <v>0</v>
      </c>
      <c r="AE12" s="196">
        <v>0</v>
      </c>
      <c r="AF12" s="196">
        <v>0</v>
      </c>
      <c r="AG12" s="196">
        <v>0</v>
      </c>
      <c r="AH12" s="196">
        <v>0</v>
      </c>
      <c r="AI12" s="196">
        <v>48.59</v>
      </c>
      <c r="AJ12" s="196">
        <v>0</v>
      </c>
      <c r="AK12" s="196">
        <v>0</v>
      </c>
      <c r="AL12" s="196">
        <v>0</v>
      </c>
      <c r="AM12" s="196">
        <v>0</v>
      </c>
      <c r="AN12" s="196">
        <v>0</v>
      </c>
      <c r="AO12">
        <v>0</v>
      </c>
      <c r="AP12" s="196">
        <v>32.68</v>
      </c>
      <c r="AQ12" s="196">
        <v>9.61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76.900000000000006</v>
      </c>
      <c r="L13" s="196">
        <v>10.57</v>
      </c>
      <c r="M13" s="196">
        <v>0</v>
      </c>
      <c r="N13" s="196">
        <v>28.84</v>
      </c>
      <c r="O13" s="196">
        <v>48.43</v>
      </c>
      <c r="P13" s="196">
        <v>58.78</v>
      </c>
      <c r="Q13" s="196">
        <v>1.92</v>
      </c>
      <c r="R13" s="196">
        <v>4.8099999999999996</v>
      </c>
      <c r="S13" s="196">
        <v>2.89</v>
      </c>
      <c r="T13" s="196">
        <v>0</v>
      </c>
      <c r="U13" s="196">
        <v>318.14999999999998</v>
      </c>
      <c r="V13" s="196">
        <v>0</v>
      </c>
      <c r="W13" s="196">
        <v>4.8099999999999996</v>
      </c>
      <c r="X13" s="196">
        <v>17.3</v>
      </c>
      <c r="Y13" s="196">
        <v>0</v>
      </c>
      <c r="Z13">
        <v>0</v>
      </c>
      <c r="AA13" s="196">
        <v>0</v>
      </c>
      <c r="AB13" s="196">
        <v>6.26</v>
      </c>
      <c r="AC13" s="196">
        <v>0</v>
      </c>
      <c r="AD13" s="196">
        <v>0</v>
      </c>
      <c r="AE13" s="196">
        <v>0</v>
      </c>
      <c r="AF13" s="196">
        <v>0</v>
      </c>
      <c r="AG13" s="196">
        <v>0</v>
      </c>
      <c r="AH13" s="196">
        <v>0</v>
      </c>
      <c r="AI13" s="196">
        <v>48.59</v>
      </c>
      <c r="AJ13" s="196">
        <v>0</v>
      </c>
      <c r="AK13" s="196">
        <v>0</v>
      </c>
      <c r="AL13" s="196">
        <v>0</v>
      </c>
      <c r="AM13" s="196">
        <v>0</v>
      </c>
      <c r="AN13" s="196">
        <v>0</v>
      </c>
      <c r="AO13">
        <v>0</v>
      </c>
      <c r="AP13" s="196">
        <v>32.68</v>
      </c>
      <c r="AQ13" s="196">
        <v>9.61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76.900000000000006</v>
      </c>
      <c r="L14" s="196">
        <v>10.57</v>
      </c>
      <c r="M14" s="196">
        <v>0</v>
      </c>
      <c r="N14" s="196">
        <v>28.84</v>
      </c>
      <c r="O14" s="196">
        <v>48.43</v>
      </c>
      <c r="P14" s="196">
        <v>58.78</v>
      </c>
      <c r="Q14" s="196">
        <v>1.92</v>
      </c>
      <c r="R14" s="196">
        <v>4.8099999999999996</v>
      </c>
      <c r="S14" s="196">
        <v>2.89</v>
      </c>
      <c r="T14" s="196">
        <v>0</v>
      </c>
      <c r="U14" s="196">
        <v>318.14999999999998</v>
      </c>
      <c r="V14" s="196">
        <v>0</v>
      </c>
      <c r="W14" s="196">
        <v>4.8099999999999996</v>
      </c>
      <c r="X14" s="196">
        <v>17.3</v>
      </c>
      <c r="Y14" s="196">
        <v>0</v>
      </c>
      <c r="Z14">
        <v>0</v>
      </c>
      <c r="AA14" s="196">
        <v>0</v>
      </c>
      <c r="AB14" s="196">
        <v>6.26</v>
      </c>
      <c r="AC14" s="196">
        <v>0</v>
      </c>
      <c r="AD14" s="196">
        <v>0</v>
      </c>
      <c r="AE14" s="196">
        <v>0</v>
      </c>
      <c r="AF14" s="196">
        <v>0</v>
      </c>
      <c r="AG14" s="196">
        <v>0</v>
      </c>
      <c r="AH14" s="196">
        <v>0</v>
      </c>
      <c r="AI14" s="196">
        <v>48.59</v>
      </c>
      <c r="AJ14" s="196">
        <v>0</v>
      </c>
      <c r="AK14" s="196">
        <v>0</v>
      </c>
      <c r="AL14" s="196">
        <v>0</v>
      </c>
      <c r="AM14" s="196">
        <v>0</v>
      </c>
      <c r="AN14" s="196">
        <v>0</v>
      </c>
      <c r="AO14">
        <v>0</v>
      </c>
      <c r="AP14" s="196">
        <v>32.68</v>
      </c>
      <c r="AQ14" s="196">
        <v>9.61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76.900000000000006</v>
      </c>
      <c r="L15" s="196">
        <v>10.57</v>
      </c>
      <c r="M15" s="196">
        <v>0</v>
      </c>
      <c r="N15" s="196">
        <v>28.84</v>
      </c>
      <c r="O15" s="196">
        <v>48.43</v>
      </c>
      <c r="P15" s="196">
        <v>58.78</v>
      </c>
      <c r="Q15" s="196">
        <v>1.92</v>
      </c>
      <c r="R15" s="196">
        <v>4.8099999999999996</v>
      </c>
      <c r="S15" s="196">
        <v>2.89</v>
      </c>
      <c r="T15" s="196">
        <v>0</v>
      </c>
      <c r="U15" s="196">
        <v>318.14999999999998</v>
      </c>
      <c r="V15" s="196">
        <v>0</v>
      </c>
      <c r="W15" s="196">
        <v>4.8099999999999996</v>
      </c>
      <c r="X15" s="196">
        <v>17.3</v>
      </c>
      <c r="Y15" s="196">
        <v>0</v>
      </c>
      <c r="Z15">
        <v>0</v>
      </c>
      <c r="AA15" s="196">
        <v>0</v>
      </c>
      <c r="AB15" s="196">
        <v>6.26</v>
      </c>
      <c r="AC15" s="196">
        <v>0</v>
      </c>
      <c r="AD15" s="196">
        <v>0</v>
      </c>
      <c r="AE15" s="196">
        <v>0</v>
      </c>
      <c r="AF15" s="196">
        <v>0</v>
      </c>
      <c r="AG15" s="196">
        <v>0</v>
      </c>
      <c r="AH15" s="196">
        <v>0</v>
      </c>
      <c r="AI15" s="196">
        <v>48.59</v>
      </c>
      <c r="AJ15" s="196">
        <v>0</v>
      </c>
      <c r="AK15" s="196">
        <v>0</v>
      </c>
      <c r="AL15" s="196">
        <v>0</v>
      </c>
      <c r="AM15" s="196">
        <v>0</v>
      </c>
      <c r="AN15" s="196">
        <v>0</v>
      </c>
      <c r="AO15">
        <v>0</v>
      </c>
      <c r="AP15" s="196">
        <v>32.68</v>
      </c>
      <c r="AQ15" s="196">
        <v>9.61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76.900000000000006</v>
      </c>
      <c r="L16" s="196">
        <v>10.57</v>
      </c>
      <c r="M16" s="196">
        <v>0</v>
      </c>
      <c r="N16" s="196">
        <v>28.84</v>
      </c>
      <c r="O16" s="196">
        <v>48.43</v>
      </c>
      <c r="P16" s="196">
        <v>58.78</v>
      </c>
      <c r="Q16" s="196">
        <v>1.92</v>
      </c>
      <c r="R16" s="196">
        <v>4.8099999999999996</v>
      </c>
      <c r="S16" s="196">
        <v>2.89</v>
      </c>
      <c r="T16" s="196">
        <v>0</v>
      </c>
      <c r="U16" s="196">
        <v>318.14999999999998</v>
      </c>
      <c r="V16" s="196">
        <v>0</v>
      </c>
      <c r="W16" s="196">
        <v>4.8099999999999996</v>
      </c>
      <c r="X16" s="196">
        <v>17.3</v>
      </c>
      <c r="Y16" s="196">
        <v>0</v>
      </c>
      <c r="Z16">
        <v>0</v>
      </c>
      <c r="AA16" s="196">
        <v>0</v>
      </c>
      <c r="AB16" s="196">
        <v>6.26</v>
      </c>
      <c r="AC16" s="196">
        <v>0</v>
      </c>
      <c r="AD16" s="196">
        <v>0</v>
      </c>
      <c r="AE16" s="196">
        <v>0</v>
      </c>
      <c r="AF16" s="196">
        <v>0</v>
      </c>
      <c r="AG16" s="196">
        <v>0</v>
      </c>
      <c r="AH16" s="196">
        <v>0</v>
      </c>
      <c r="AI16" s="196">
        <v>48.59</v>
      </c>
      <c r="AJ16" s="196">
        <v>0</v>
      </c>
      <c r="AK16" s="196">
        <v>0</v>
      </c>
      <c r="AL16" s="196">
        <v>0</v>
      </c>
      <c r="AM16" s="196">
        <v>0</v>
      </c>
      <c r="AN16" s="196">
        <v>0</v>
      </c>
      <c r="AO16">
        <v>0</v>
      </c>
      <c r="AP16" s="196">
        <v>32.68</v>
      </c>
      <c r="AQ16" s="196">
        <v>9.61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76.900000000000006</v>
      </c>
      <c r="L17" s="196">
        <v>10.57</v>
      </c>
      <c r="M17" s="196">
        <v>0</v>
      </c>
      <c r="N17" s="196">
        <v>28.84</v>
      </c>
      <c r="O17" s="196">
        <v>48.43</v>
      </c>
      <c r="P17" s="196">
        <v>58.78</v>
      </c>
      <c r="Q17" s="196">
        <v>1.92</v>
      </c>
      <c r="R17" s="196">
        <v>4.8099999999999996</v>
      </c>
      <c r="S17" s="196">
        <v>2.89</v>
      </c>
      <c r="T17" s="196">
        <v>0</v>
      </c>
      <c r="U17" s="196">
        <v>318.14999999999998</v>
      </c>
      <c r="V17" s="196">
        <v>0</v>
      </c>
      <c r="W17" s="196">
        <v>4.8099999999999996</v>
      </c>
      <c r="X17" s="196">
        <v>17.3</v>
      </c>
      <c r="Y17" s="196">
        <v>0</v>
      </c>
      <c r="Z17">
        <v>0</v>
      </c>
      <c r="AA17" s="196">
        <v>0</v>
      </c>
      <c r="AB17" s="196">
        <v>6.26</v>
      </c>
      <c r="AC17" s="196">
        <v>0</v>
      </c>
      <c r="AD17" s="196">
        <v>0</v>
      </c>
      <c r="AE17" s="196">
        <v>0</v>
      </c>
      <c r="AF17" s="196">
        <v>0</v>
      </c>
      <c r="AG17" s="196">
        <v>0</v>
      </c>
      <c r="AH17" s="196">
        <v>0</v>
      </c>
      <c r="AI17" s="196">
        <v>48.59</v>
      </c>
      <c r="AJ17" s="196">
        <v>0</v>
      </c>
      <c r="AK17" s="196">
        <v>0</v>
      </c>
      <c r="AL17" s="196">
        <v>0</v>
      </c>
      <c r="AM17" s="196">
        <v>0</v>
      </c>
      <c r="AN17" s="196">
        <v>0</v>
      </c>
      <c r="AO17">
        <v>0</v>
      </c>
      <c r="AP17" s="196">
        <v>32.68</v>
      </c>
      <c r="AQ17" s="196">
        <v>9.61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76.900000000000006</v>
      </c>
      <c r="L18" s="196">
        <v>10.57</v>
      </c>
      <c r="M18" s="196">
        <v>0</v>
      </c>
      <c r="N18" s="196">
        <v>28.84</v>
      </c>
      <c r="O18" s="196">
        <v>48.43</v>
      </c>
      <c r="P18" s="196">
        <v>58.78</v>
      </c>
      <c r="Q18" s="196">
        <v>1.92</v>
      </c>
      <c r="R18" s="196">
        <v>4.8099999999999996</v>
      </c>
      <c r="S18" s="196">
        <v>2.89</v>
      </c>
      <c r="T18" s="196">
        <v>0</v>
      </c>
      <c r="U18" s="196">
        <v>318.14999999999998</v>
      </c>
      <c r="V18" s="196">
        <v>0</v>
      </c>
      <c r="W18" s="196">
        <v>4.8099999999999996</v>
      </c>
      <c r="X18" s="196">
        <v>17.3</v>
      </c>
      <c r="Y18" s="196">
        <v>0</v>
      </c>
      <c r="Z18">
        <v>0</v>
      </c>
      <c r="AA18" s="196">
        <v>0</v>
      </c>
      <c r="AB18" s="196">
        <v>6.26</v>
      </c>
      <c r="AC18" s="196">
        <v>0</v>
      </c>
      <c r="AD18" s="196">
        <v>0</v>
      </c>
      <c r="AE18" s="196">
        <v>0</v>
      </c>
      <c r="AF18" s="196">
        <v>0</v>
      </c>
      <c r="AG18" s="196">
        <v>0</v>
      </c>
      <c r="AH18" s="196">
        <v>0</v>
      </c>
      <c r="AI18" s="196">
        <v>48.59</v>
      </c>
      <c r="AJ18" s="196">
        <v>0</v>
      </c>
      <c r="AK18" s="196">
        <v>0</v>
      </c>
      <c r="AL18" s="196">
        <v>0</v>
      </c>
      <c r="AM18" s="196">
        <v>0</v>
      </c>
      <c r="AN18" s="196">
        <v>0</v>
      </c>
      <c r="AO18">
        <v>0</v>
      </c>
      <c r="AP18" s="196">
        <v>32.68</v>
      </c>
      <c r="AQ18" s="196">
        <v>9.61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76.900000000000006</v>
      </c>
      <c r="L19" s="196">
        <v>10.57</v>
      </c>
      <c r="M19" s="196">
        <v>0</v>
      </c>
      <c r="N19" s="196">
        <v>28.84</v>
      </c>
      <c r="O19" s="196">
        <v>48.43</v>
      </c>
      <c r="P19" s="196">
        <v>58.78</v>
      </c>
      <c r="Q19" s="196">
        <v>1.92</v>
      </c>
      <c r="R19" s="196">
        <v>4.8099999999999996</v>
      </c>
      <c r="S19" s="196">
        <v>2.89</v>
      </c>
      <c r="T19" s="196">
        <v>0</v>
      </c>
      <c r="U19" s="196">
        <v>318.14999999999998</v>
      </c>
      <c r="V19" s="196">
        <v>0</v>
      </c>
      <c r="W19" s="196">
        <v>4.8099999999999996</v>
      </c>
      <c r="X19" s="196">
        <v>17.3</v>
      </c>
      <c r="Y19" s="196">
        <v>0</v>
      </c>
      <c r="Z19">
        <v>0</v>
      </c>
      <c r="AA19" s="196">
        <v>0</v>
      </c>
      <c r="AB19" s="196">
        <v>6.26</v>
      </c>
      <c r="AC19" s="196">
        <v>0</v>
      </c>
      <c r="AD19" s="196">
        <v>0</v>
      </c>
      <c r="AE19" s="196">
        <v>0</v>
      </c>
      <c r="AF19" s="196">
        <v>0</v>
      </c>
      <c r="AG19" s="196">
        <v>0</v>
      </c>
      <c r="AH19" s="196">
        <v>0</v>
      </c>
      <c r="AI19" s="196">
        <v>48.59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>
        <v>0</v>
      </c>
      <c r="AP19" s="196">
        <v>32.68</v>
      </c>
      <c r="AQ19" s="196">
        <v>9.61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76.900000000000006</v>
      </c>
      <c r="L20" s="196">
        <v>10.57</v>
      </c>
      <c r="M20" s="196">
        <v>0</v>
      </c>
      <c r="N20" s="196">
        <v>28.84</v>
      </c>
      <c r="O20" s="196">
        <v>48.43</v>
      </c>
      <c r="P20" s="196">
        <v>58.78</v>
      </c>
      <c r="Q20" s="196">
        <v>1.92</v>
      </c>
      <c r="R20" s="196">
        <v>4.8099999999999996</v>
      </c>
      <c r="S20" s="196">
        <v>2.89</v>
      </c>
      <c r="T20" s="196">
        <v>0</v>
      </c>
      <c r="U20" s="196">
        <v>318.14999999999998</v>
      </c>
      <c r="V20" s="196">
        <v>0</v>
      </c>
      <c r="W20" s="196">
        <v>4.8099999999999996</v>
      </c>
      <c r="X20" s="196">
        <v>17.3</v>
      </c>
      <c r="Y20" s="196">
        <v>0</v>
      </c>
      <c r="Z20">
        <v>0</v>
      </c>
      <c r="AA20" s="196">
        <v>0</v>
      </c>
      <c r="AB20" s="196">
        <v>6.26</v>
      </c>
      <c r="AC20" s="196">
        <v>0</v>
      </c>
      <c r="AD20" s="196">
        <v>0</v>
      </c>
      <c r="AE20" s="196">
        <v>0</v>
      </c>
      <c r="AF20" s="196">
        <v>0</v>
      </c>
      <c r="AG20" s="196">
        <v>0</v>
      </c>
      <c r="AH20" s="196">
        <v>0</v>
      </c>
      <c r="AI20" s="196">
        <v>48.59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>
        <v>0</v>
      </c>
      <c r="AP20" s="196">
        <v>32.68</v>
      </c>
      <c r="AQ20" s="196">
        <v>9.61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76.900000000000006</v>
      </c>
      <c r="L21" s="196">
        <v>10.57</v>
      </c>
      <c r="M21" s="196">
        <v>0</v>
      </c>
      <c r="N21" s="196">
        <v>28.84</v>
      </c>
      <c r="O21" s="196">
        <v>48.43</v>
      </c>
      <c r="P21" s="196">
        <v>58.78</v>
      </c>
      <c r="Q21" s="196">
        <v>1.92</v>
      </c>
      <c r="R21" s="196">
        <v>4.8099999999999996</v>
      </c>
      <c r="S21" s="196">
        <v>2.89</v>
      </c>
      <c r="T21" s="196">
        <v>0</v>
      </c>
      <c r="U21" s="196">
        <v>318.14999999999998</v>
      </c>
      <c r="V21" s="196">
        <v>0</v>
      </c>
      <c r="W21" s="196">
        <v>4.8099999999999996</v>
      </c>
      <c r="X21" s="196">
        <v>17.3</v>
      </c>
      <c r="Y21" s="196">
        <v>0</v>
      </c>
      <c r="Z21">
        <v>0</v>
      </c>
      <c r="AA21" s="196">
        <v>0</v>
      </c>
      <c r="AB21" s="196">
        <v>6.26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48.59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>
        <v>0</v>
      </c>
      <c r="AP21" s="196">
        <v>32.68</v>
      </c>
      <c r="AQ21" s="196">
        <v>9.61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76.900000000000006</v>
      </c>
      <c r="L22" s="196">
        <v>10.57</v>
      </c>
      <c r="M22" s="196">
        <v>0</v>
      </c>
      <c r="N22" s="196">
        <v>28.84</v>
      </c>
      <c r="O22" s="196">
        <v>48.43</v>
      </c>
      <c r="P22" s="196">
        <v>58.78</v>
      </c>
      <c r="Q22" s="196">
        <v>1.92</v>
      </c>
      <c r="R22" s="196">
        <v>4.8099999999999996</v>
      </c>
      <c r="S22" s="196">
        <v>2.89</v>
      </c>
      <c r="T22" s="196">
        <v>0</v>
      </c>
      <c r="U22" s="196">
        <v>318.14999999999998</v>
      </c>
      <c r="V22" s="196">
        <v>0</v>
      </c>
      <c r="W22" s="196">
        <v>4.8099999999999996</v>
      </c>
      <c r="X22" s="196">
        <v>17.3</v>
      </c>
      <c r="Y22" s="196">
        <v>0</v>
      </c>
      <c r="Z22">
        <v>0</v>
      </c>
      <c r="AA22" s="196">
        <v>0</v>
      </c>
      <c r="AB22" s="196">
        <v>6.26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48.59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>
        <v>0</v>
      </c>
      <c r="AP22" s="196">
        <v>32.68</v>
      </c>
      <c r="AQ22" s="196">
        <v>9.61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76.900000000000006</v>
      </c>
      <c r="L23" s="196">
        <v>10.57</v>
      </c>
      <c r="M23" s="196">
        <v>0</v>
      </c>
      <c r="N23" s="196">
        <v>28.84</v>
      </c>
      <c r="O23" s="196">
        <v>48.43</v>
      </c>
      <c r="P23" s="196">
        <v>58.78</v>
      </c>
      <c r="Q23" s="196">
        <v>1.92</v>
      </c>
      <c r="R23" s="196">
        <v>3.94</v>
      </c>
      <c r="S23" s="196">
        <v>2.89</v>
      </c>
      <c r="T23" s="196">
        <v>0</v>
      </c>
      <c r="U23" s="196">
        <v>318.14999999999998</v>
      </c>
      <c r="V23" s="196">
        <v>0</v>
      </c>
      <c r="W23" s="196">
        <v>4.8099999999999996</v>
      </c>
      <c r="X23" s="196">
        <v>16.02</v>
      </c>
      <c r="Y23" s="196">
        <v>0</v>
      </c>
      <c r="Z23">
        <v>0</v>
      </c>
      <c r="AA23" s="196">
        <v>0</v>
      </c>
      <c r="AB23" s="196">
        <v>6.26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48.59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>
        <v>0</v>
      </c>
      <c r="AP23" s="196">
        <v>32.68</v>
      </c>
      <c r="AQ23" s="196">
        <v>9.61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75.97</v>
      </c>
      <c r="L24" s="196">
        <v>10.57</v>
      </c>
      <c r="M24" s="196">
        <v>0</v>
      </c>
      <c r="N24" s="196">
        <v>28.84</v>
      </c>
      <c r="O24" s="196">
        <v>48.43</v>
      </c>
      <c r="P24" s="196">
        <v>58.78</v>
      </c>
      <c r="Q24" s="196">
        <v>1.92</v>
      </c>
      <c r="R24" s="196">
        <v>4.8099999999999996</v>
      </c>
      <c r="S24" s="196">
        <v>2.89</v>
      </c>
      <c r="T24" s="196">
        <v>0</v>
      </c>
      <c r="U24" s="196">
        <v>318.14999999999998</v>
      </c>
      <c r="V24" s="196">
        <v>0</v>
      </c>
      <c r="W24" s="196">
        <v>4.8099999999999996</v>
      </c>
      <c r="X24" s="196">
        <v>17.3</v>
      </c>
      <c r="Y24" s="196">
        <v>0</v>
      </c>
      <c r="Z24">
        <v>0</v>
      </c>
      <c r="AA24" s="196">
        <v>0</v>
      </c>
      <c r="AB24" s="196">
        <v>6.26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48.59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>
        <v>0</v>
      </c>
      <c r="AP24" s="196">
        <v>32.68</v>
      </c>
      <c r="AQ24" s="196">
        <v>9.61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76.900000000000006</v>
      </c>
      <c r="L25" s="196">
        <v>10.57</v>
      </c>
      <c r="M25" s="196">
        <v>0</v>
      </c>
      <c r="N25" s="196">
        <v>28.84</v>
      </c>
      <c r="O25" s="196">
        <v>48.43</v>
      </c>
      <c r="P25" s="196">
        <v>58.78</v>
      </c>
      <c r="Q25" s="196">
        <v>1.92</v>
      </c>
      <c r="R25" s="196">
        <v>4.8099999999999996</v>
      </c>
      <c r="S25" s="196">
        <v>2.89</v>
      </c>
      <c r="T25" s="196">
        <v>0</v>
      </c>
      <c r="U25" s="196">
        <v>318.14999999999998</v>
      </c>
      <c r="V25" s="196">
        <v>0</v>
      </c>
      <c r="W25" s="196">
        <v>4.8099999999999996</v>
      </c>
      <c r="X25" s="196">
        <v>17.3</v>
      </c>
      <c r="Y25" s="196">
        <v>0</v>
      </c>
      <c r="Z25">
        <v>0</v>
      </c>
      <c r="AA25" s="196">
        <v>0</v>
      </c>
      <c r="AB25" s="196">
        <v>6.26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48.59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>
        <v>0</v>
      </c>
      <c r="AP25" s="196">
        <v>32.68</v>
      </c>
      <c r="AQ25" s="196">
        <v>9.61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76.900000000000006</v>
      </c>
      <c r="L26" s="196">
        <v>10.57</v>
      </c>
      <c r="M26" s="196">
        <v>0</v>
      </c>
      <c r="N26" s="196">
        <v>28.84</v>
      </c>
      <c r="O26" s="196">
        <v>48.43</v>
      </c>
      <c r="P26" s="196">
        <v>58.78</v>
      </c>
      <c r="Q26" s="196">
        <v>1.92</v>
      </c>
      <c r="R26" s="196">
        <v>4.8099999999999996</v>
      </c>
      <c r="S26" s="196">
        <v>2.89</v>
      </c>
      <c r="T26" s="196">
        <v>0</v>
      </c>
      <c r="U26" s="196">
        <v>318.14999999999998</v>
      </c>
      <c r="V26" s="196">
        <v>0</v>
      </c>
      <c r="W26" s="196">
        <v>4.8099999999999996</v>
      </c>
      <c r="X26" s="196">
        <v>17.3</v>
      </c>
      <c r="Y26" s="196">
        <v>0</v>
      </c>
      <c r="Z26">
        <v>0</v>
      </c>
      <c r="AA26" s="196">
        <v>0</v>
      </c>
      <c r="AB26" s="196">
        <v>6.26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48.59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>
        <v>0</v>
      </c>
      <c r="AP26" s="196">
        <v>32.68</v>
      </c>
      <c r="AQ26" s="196">
        <v>9.61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76.900000000000006</v>
      </c>
      <c r="L27" s="196">
        <v>10.57</v>
      </c>
      <c r="M27" s="196">
        <v>0</v>
      </c>
      <c r="N27" s="196">
        <v>28.84</v>
      </c>
      <c r="O27" s="196">
        <v>48.43</v>
      </c>
      <c r="P27" s="196">
        <v>58.78</v>
      </c>
      <c r="Q27" s="196">
        <v>1.92</v>
      </c>
      <c r="R27" s="196">
        <v>4.8099999999999996</v>
      </c>
      <c r="S27" s="196">
        <v>2.89</v>
      </c>
      <c r="T27" s="196">
        <v>0</v>
      </c>
      <c r="U27" s="196">
        <v>318.14999999999998</v>
      </c>
      <c r="V27" s="196">
        <v>0</v>
      </c>
      <c r="W27" s="196">
        <v>8.5</v>
      </c>
      <c r="X27" s="196">
        <v>32.78</v>
      </c>
      <c r="Y27" s="196">
        <v>0</v>
      </c>
      <c r="Z27">
        <v>0</v>
      </c>
      <c r="AA27" s="196">
        <v>0</v>
      </c>
      <c r="AB27" s="196">
        <v>6.26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48.59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>
        <v>0</v>
      </c>
      <c r="AP27" s="196">
        <v>32.68</v>
      </c>
      <c r="AQ27" s="196">
        <v>9.61</v>
      </c>
      <c r="AR27" s="196">
        <v>0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69.599999999999994</v>
      </c>
      <c r="L28" s="196">
        <v>10.57</v>
      </c>
      <c r="M28" s="196">
        <v>0</v>
      </c>
      <c r="N28" s="196">
        <v>28.84</v>
      </c>
      <c r="O28" s="196">
        <v>48.43</v>
      </c>
      <c r="P28" s="196">
        <v>58.78</v>
      </c>
      <c r="Q28" s="196">
        <v>1.92</v>
      </c>
      <c r="R28" s="196">
        <v>4.8099999999999996</v>
      </c>
      <c r="S28" s="196">
        <v>2.89</v>
      </c>
      <c r="T28" s="196">
        <v>0</v>
      </c>
      <c r="U28" s="196">
        <v>318.14999999999998</v>
      </c>
      <c r="V28" s="196">
        <v>0</v>
      </c>
      <c r="W28" s="196">
        <v>8.5</v>
      </c>
      <c r="X28" s="196">
        <v>32.78</v>
      </c>
      <c r="Y28" s="196">
        <v>0</v>
      </c>
      <c r="Z28">
        <v>0</v>
      </c>
      <c r="AA28" s="196">
        <v>0</v>
      </c>
      <c r="AB28" s="196">
        <v>6.26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48.59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>
        <v>0</v>
      </c>
      <c r="AP28" s="196">
        <v>48.06</v>
      </c>
      <c r="AQ28" s="196">
        <v>9.61</v>
      </c>
      <c r="AR28" s="196">
        <v>0.82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76.900000000000006</v>
      </c>
      <c r="L29" s="196">
        <v>10.57</v>
      </c>
      <c r="M29" s="196">
        <v>0</v>
      </c>
      <c r="N29" s="196">
        <v>28.84</v>
      </c>
      <c r="O29" s="196">
        <v>48.43</v>
      </c>
      <c r="P29" s="196">
        <v>58.78</v>
      </c>
      <c r="Q29" s="196">
        <v>1.92</v>
      </c>
      <c r="R29" s="196">
        <v>4.8099999999999996</v>
      </c>
      <c r="S29" s="196">
        <v>2.89</v>
      </c>
      <c r="T29" s="196">
        <v>0</v>
      </c>
      <c r="U29" s="196">
        <v>318.14999999999998</v>
      </c>
      <c r="V29" s="196">
        <v>4.42</v>
      </c>
      <c r="W29" s="196">
        <v>8.5</v>
      </c>
      <c r="X29" s="196">
        <v>32.78</v>
      </c>
      <c r="Y29" s="196">
        <v>0</v>
      </c>
      <c r="Z29">
        <v>0</v>
      </c>
      <c r="AA29" s="196">
        <v>0</v>
      </c>
      <c r="AB29" s="196">
        <v>6.26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48.59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>
        <v>0</v>
      </c>
      <c r="AP29" s="196">
        <v>67.94</v>
      </c>
      <c r="AQ29" s="196">
        <v>9.61</v>
      </c>
      <c r="AR29" s="196">
        <v>2.93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76.900000000000006</v>
      </c>
      <c r="L30" s="196">
        <v>10.57</v>
      </c>
      <c r="M30" s="196">
        <v>0</v>
      </c>
      <c r="N30" s="196">
        <v>28.84</v>
      </c>
      <c r="O30" s="196">
        <v>48.43</v>
      </c>
      <c r="P30" s="196">
        <v>58.78</v>
      </c>
      <c r="Q30" s="196">
        <v>1.92</v>
      </c>
      <c r="R30" s="196">
        <v>4.05</v>
      </c>
      <c r="S30" s="196">
        <v>2.89</v>
      </c>
      <c r="T30" s="196">
        <v>0</v>
      </c>
      <c r="U30" s="196">
        <v>318.14999999999998</v>
      </c>
      <c r="V30" s="196">
        <v>4.43</v>
      </c>
      <c r="W30" s="196">
        <v>8.5</v>
      </c>
      <c r="X30" s="196">
        <v>32.78</v>
      </c>
      <c r="Y30" s="196">
        <v>0</v>
      </c>
      <c r="Z30">
        <v>0</v>
      </c>
      <c r="AA30" s="196">
        <v>0</v>
      </c>
      <c r="AB30" s="196">
        <v>6.26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48.59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>
        <v>0</v>
      </c>
      <c r="AP30" s="196">
        <v>67.94</v>
      </c>
      <c r="AQ30" s="196">
        <v>9.61</v>
      </c>
      <c r="AR30" s="196">
        <v>8.19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96.13</v>
      </c>
      <c r="L31" s="196">
        <v>21.15</v>
      </c>
      <c r="M31" s="196">
        <v>0</v>
      </c>
      <c r="N31" s="196">
        <v>28.84</v>
      </c>
      <c r="O31" s="196">
        <v>48.43</v>
      </c>
      <c r="P31" s="196">
        <v>58.78</v>
      </c>
      <c r="Q31" s="196">
        <v>2.67</v>
      </c>
      <c r="R31" s="196">
        <v>10.35</v>
      </c>
      <c r="S31" s="196">
        <v>6.26</v>
      </c>
      <c r="T31" s="196">
        <v>0</v>
      </c>
      <c r="U31" s="196">
        <v>318.14999999999998</v>
      </c>
      <c r="V31" s="196">
        <v>4.43</v>
      </c>
      <c r="W31" s="196">
        <v>8.5</v>
      </c>
      <c r="X31" s="196">
        <v>32.78</v>
      </c>
      <c r="Y31" s="196">
        <v>0</v>
      </c>
      <c r="Z31">
        <v>0</v>
      </c>
      <c r="AA31" s="196">
        <v>0</v>
      </c>
      <c r="AB31" s="196">
        <v>6.26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48.59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>
        <v>0</v>
      </c>
      <c r="AP31" s="196">
        <v>67.94</v>
      </c>
      <c r="AQ31" s="196">
        <v>22.02</v>
      </c>
      <c r="AR31" s="196">
        <v>15.44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96.13</v>
      </c>
      <c r="L32" s="196">
        <v>21.15</v>
      </c>
      <c r="M32" s="196">
        <v>0</v>
      </c>
      <c r="N32" s="196">
        <v>28.84</v>
      </c>
      <c r="O32" s="196">
        <v>48.43</v>
      </c>
      <c r="P32" s="196">
        <v>58.78</v>
      </c>
      <c r="Q32" s="196">
        <v>2.67</v>
      </c>
      <c r="R32" s="196">
        <v>10.35</v>
      </c>
      <c r="S32" s="196">
        <v>6.44</v>
      </c>
      <c r="T32" s="196">
        <v>0</v>
      </c>
      <c r="U32" s="196">
        <v>318.14999999999998</v>
      </c>
      <c r="V32" s="196">
        <v>4.43</v>
      </c>
      <c r="W32" s="196">
        <v>8.5</v>
      </c>
      <c r="X32" s="196">
        <v>32.78</v>
      </c>
      <c r="Y32" s="196">
        <v>0</v>
      </c>
      <c r="Z32">
        <v>0</v>
      </c>
      <c r="AA32" s="196">
        <v>0</v>
      </c>
      <c r="AB32" s="196">
        <v>6.5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48.59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>
        <v>0</v>
      </c>
      <c r="AP32" s="196">
        <v>67.94</v>
      </c>
      <c r="AQ32" s="196">
        <v>22.02</v>
      </c>
      <c r="AR32" s="196">
        <v>17.84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153.6</v>
      </c>
      <c r="L33" s="196">
        <v>21.15</v>
      </c>
      <c r="M33" s="196">
        <v>0</v>
      </c>
      <c r="N33" s="196">
        <v>28.84</v>
      </c>
      <c r="O33" s="196">
        <v>48.43</v>
      </c>
      <c r="P33" s="196">
        <v>58.78</v>
      </c>
      <c r="Q33" s="196">
        <v>2.66</v>
      </c>
      <c r="R33" s="196">
        <v>10.35</v>
      </c>
      <c r="S33" s="196">
        <v>6.44</v>
      </c>
      <c r="T33" s="196">
        <v>0</v>
      </c>
      <c r="U33" s="196">
        <v>318.14999999999998</v>
      </c>
      <c r="V33" s="196">
        <v>4.43</v>
      </c>
      <c r="W33" s="196">
        <v>8.5</v>
      </c>
      <c r="X33" s="196">
        <v>32.78</v>
      </c>
      <c r="Y33" s="196">
        <v>0</v>
      </c>
      <c r="Z33">
        <v>0</v>
      </c>
      <c r="AA33" s="196">
        <v>0</v>
      </c>
      <c r="AB33" s="196">
        <v>6.5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48.59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>
        <v>0</v>
      </c>
      <c r="AP33" s="196">
        <v>67.94</v>
      </c>
      <c r="AQ33" s="196">
        <v>22.02</v>
      </c>
      <c r="AR33" s="196">
        <v>20.85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157.72999999999999</v>
      </c>
      <c r="L34" s="196">
        <v>21.15</v>
      </c>
      <c r="M34" s="196">
        <v>0</v>
      </c>
      <c r="N34" s="196">
        <v>28.84</v>
      </c>
      <c r="O34" s="196">
        <v>48.43</v>
      </c>
      <c r="P34" s="196">
        <v>58.78</v>
      </c>
      <c r="Q34" s="196">
        <v>2.66</v>
      </c>
      <c r="R34" s="196">
        <v>10.35</v>
      </c>
      <c r="S34" s="196">
        <v>6.44</v>
      </c>
      <c r="T34" s="196">
        <v>0</v>
      </c>
      <c r="U34" s="196">
        <v>318.14999999999998</v>
      </c>
      <c r="V34" s="196">
        <v>4.43</v>
      </c>
      <c r="W34" s="196">
        <v>8.5</v>
      </c>
      <c r="X34" s="196">
        <v>32.78</v>
      </c>
      <c r="Y34" s="196">
        <v>0</v>
      </c>
      <c r="Z34">
        <v>0</v>
      </c>
      <c r="AA34" s="196">
        <v>0</v>
      </c>
      <c r="AB34" s="196">
        <v>6.5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48.59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>
        <v>0</v>
      </c>
      <c r="AP34" s="196">
        <v>67.94</v>
      </c>
      <c r="AQ34" s="196">
        <v>22.02</v>
      </c>
      <c r="AR34" s="196">
        <v>20.85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157.72999999999999</v>
      </c>
      <c r="L35" s="196">
        <v>21.15</v>
      </c>
      <c r="M35" s="196">
        <v>0</v>
      </c>
      <c r="N35" s="196">
        <v>28.84</v>
      </c>
      <c r="O35" s="196">
        <v>48.43</v>
      </c>
      <c r="P35" s="196">
        <v>58.78</v>
      </c>
      <c r="Q35" s="196">
        <v>2.66</v>
      </c>
      <c r="R35" s="196">
        <v>10.35</v>
      </c>
      <c r="S35" s="196">
        <v>6.44</v>
      </c>
      <c r="T35" s="196">
        <v>0</v>
      </c>
      <c r="U35" s="196">
        <v>318.14999999999998</v>
      </c>
      <c r="V35" s="196">
        <v>4.43</v>
      </c>
      <c r="W35" s="196">
        <v>8.5</v>
      </c>
      <c r="X35" s="196">
        <v>32.78</v>
      </c>
      <c r="Y35" s="196">
        <v>0</v>
      </c>
      <c r="Z35">
        <v>0</v>
      </c>
      <c r="AA35" s="196">
        <v>0</v>
      </c>
      <c r="AB35" s="196">
        <v>6.5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48.59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>
        <v>0</v>
      </c>
      <c r="AP35" s="196">
        <v>67.94</v>
      </c>
      <c r="AQ35" s="196">
        <v>22.02</v>
      </c>
      <c r="AR35" s="196">
        <v>20.85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157.81</v>
      </c>
      <c r="L36" s="196">
        <v>21.15</v>
      </c>
      <c r="M36" s="196">
        <v>0</v>
      </c>
      <c r="N36" s="196">
        <v>28.84</v>
      </c>
      <c r="O36" s="196">
        <v>48.43</v>
      </c>
      <c r="P36" s="196">
        <v>58.78</v>
      </c>
      <c r="Q36" s="196">
        <v>2.66</v>
      </c>
      <c r="R36" s="196">
        <v>10.35</v>
      </c>
      <c r="S36" s="196">
        <v>6.44</v>
      </c>
      <c r="T36" s="196">
        <v>0</v>
      </c>
      <c r="U36" s="196">
        <v>318.14999999999998</v>
      </c>
      <c r="V36" s="196">
        <v>4.43</v>
      </c>
      <c r="W36" s="196">
        <v>8.5</v>
      </c>
      <c r="X36" s="196">
        <v>32.78</v>
      </c>
      <c r="Y36" s="196">
        <v>0</v>
      </c>
      <c r="Z36">
        <v>0</v>
      </c>
      <c r="AA36" s="196">
        <v>0</v>
      </c>
      <c r="AB36" s="196">
        <v>6.5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48.59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>
        <v>0</v>
      </c>
      <c r="AP36" s="196">
        <v>67.94</v>
      </c>
      <c r="AQ36" s="196">
        <v>22.02</v>
      </c>
      <c r="AR36" s="196">
        <v>20.85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83.17</v>
      </c>
      <c r="L37" s="196">
        <v>21.15</v>
      </c>
      <c r="M37" s="196">
        <v>0</v>
      </c>
      <c r="N37" s="196">
        <v>28.84</v>
      </c>
      <c r="O37" s="196">
        <v>48.43</v>
      </c>
      <c r="P37" s="196">
        <v>58.78</v>
      </c>
      <c r="Q37" s="196">
        <v>2.66</v>
      </c>
      <c r="R37" s="196">
        <v>10.35</v>
      </c>
      <c r="S37" s="196">
        <v>6.44</v>
      </c>
      <c r="T37" s="196">
        <v>0</v>
      </c>
      <c r="U37" s="196">
        <v>318.14999999999998</v>
      </c>
      <c r="V37" s="196">
        <v>4.43</v>
      </c>
      <c r="W37" s="196">
        <v>8.5</v>
      </c>
      <c r="X37" s="196">
        <v>32.78</v>
      </c>
      <c r="Y37" s="196">
        <v>0</v>
      </c>
      <c r="Z37">
        <v>0</v>
      </c>
      <c r="AA37" s="196">
        <v>0</v>
      </c>
      <c r="AB37" s="196">
        <v>6.5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48.59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>
        <v>0</v>
      </c>
      <c r="AP37" s="196">
        <v>67.94</v>
      </c>
      <c r="AQ37" s="196">
        <v>22.02</v>
      </c>
      <c r="AR37" s="196">
        <v>23.35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83.17</v>
      </c>
      <c r="L38" s="196">
        <v>21.15</v>
      </c>
      <c r="M38" s="196">
        <v>0</v>
      </c>
      <c r="N38" s="196">
        <v>28.84</v>
      </c>
      <c r="O38" s="196">
        <v>48.43</v>
      </c>
      <c r="P38" s="196">
        <v>58.78</v>
      </c>
      <c r="Q38" s="196">
        <v>2.66</v>
      </c>
      <c r="R38" s="196">
        <v>10.35</v>
      </c>
      <c r="S38" s="196">
        <v>6.44</v>
      </c>
      <c r="T38" s="196">
        <v>0</v>
      </c>
      <c r="U38" s="196">
        <v>318.14999999999998</v>
      </c>
      <c r="V38" s="196">
        <v>4.43</v>
      </c>
      <c r="W38" s="196">
        <v>8.5</v>
      </c>
      <c r="X38" s="196">
        <v>32.78</v>
      </c>
      <c r="Y38" s="196">
        <v>0</v>
      </c>
      <c r="Z38">
        <v>0</v>
      </c>
      <c r="AA38" s="196">
        <v>0</v>
      </c>
      <c r="AB38" s="196">
        <v>6.5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48.59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>
        <v>0</v>
      </c>
      <c r="AP38" s="196">
        <v>67.94</v>
      </c>
      <c r="AQ38" s="196">
        <v>22.02</v>
      </c>
      <c r="AR38" s="196">
        <v>23.35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77.09</v>
      </c>
      <c r="L39" s="196">
        <v>21.15</v>
      </c>
      <c r="M39" s="196">
        <v>0</v>
      </c>
      <c r="N39" s="196">
        <v>28.84</v>
      </c>
      <c r="O39" s="196">
        <v>48.43</v>
      </c>
      <c r="P39" s="196">
        <v>58.78</v>
      </c>
      <c r="Q39" s="196">
        <v>2.66</v>
      </c>
      <c r="R39" s="196">
        <v>10.35</v>
      </c>
      <c r="S39" s="196">
        <v>6.44</v>
      </c>
      <c r="T39" s="196">
        <v>0</v>
      </c>
      <c r="U39" s="196">
        <v>318.14999999999998</v>
      </c>
      <c r="V39" s="196">
        <v>4.43</v>
      </c>
      <c r="W39" s="196">
        <v>8.5</v>
      </c>
      <c r="X39" s="196">
        <v>32.78</v>
      </c>
      <c r="Y39" s="196">
        <v>0</v>
      </c>
      <c r="Z39">
        <v>0</v>
      </c>
      <c r="AA39" s="196">
        <v>0</v>
      </c>
      <c r="AB39" s="196">
        <v>6.5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48.59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>
        <v>0</v>
      </c>
      <c r="AP39" s="196">
        <v>67.94</v>
      </c>
      <c r="AQ39" s="196">
        <v>22.02</v>
      </c>
      <c r="AR39" s="196">
        <v>23.35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76.900000000000006</v>
      </c>
      <c r="L40" s="196">
        <v>21.15</v>
      </c>
      <c r="M40" s="196">
        <v>0</v>
      </c>
      <c r="N40" s="196">
        <v>28.84</v>
      </c>
      <c r="O40" s="196">
        <v>48.43</v>
      </c>
      <c r="P40" s="196">
        <v>58.78</v>
      </c>
      <c r="Q40" s="196">
        <v>2.66</v>
      </c>
      <c r="R40" s="196">
        <v>10.35</v>
      </c>
      <c r="S40" s="196">
        <v>6.44</v>
      </c>
      <c r="T40" s="196">
        <v>0</v>
      </c>
      <c r="U40" s="196">
        <v>318.14999999999998</v>
      </c>
      <c r="V40" s="196">
        <v>4.43</v>
      </c>
      <c r="W40" s="196">
        <v>8.5</v>
      </c>
      <c r="X40" s="196">
        <v>32.78</v>
      </c>
      <c r="Y40" s="196">
        <v>0</v>
      </c>
      <c r="Z40">
        <v>0</v>
      </c>
      <c r="AA40" s="196">
        <v>0</v>
      </c>
      <c r="AB40" s="196">
        <v>6.5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48.59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>
        <v>0</v>
      </c>
      <c r="AP40" s="196">
        <v>67.94</v>
      </c>
      <c r="AQ40" s="196">
        <v>22.02</v>
      </c>
      <c r="AR40" s="196">
        <v>23.65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115.36</v>
      </c>
      <c r="L41" s="196">
        <v>21.15</v>
      </c>
      <c r="M41" s="196">
        <v>0</v>
      </c>
      <c r="N41" s="196">
        <v>28.84</v>
      </c>
      <c r="O41" s="196">
        <v>48.43</v>
      </c>
      <c r="P41" s="196">
        <v>58.78</v>
      </c>
      <c r="Q41" s="196">
        <v>2.66</v>
      </c>
      <c r="R41" s="196">
        <v>10.35</v>
      </c>
      <c r="S41" s="196">
        <v>6.44</v>
      </c>
      <c r="T41" s="196">
        <v>0</v>
      </c>
      <c r="U41" s="196">
        <v>318.14999999999998</v>
      </c>
      <c r="V41" s="196">
        <v>4.43</v>
      </c>
      <c r="W41" s="196">
        <v>8.5</v>
      </c>
      <c r="X41" s="196">
        <v>32.78</v>
      </c>
      <c r="Y41" s="196">
        <v>0</v>
      </c>
      <c r="Z41">
        <v>0</v>
      </c>
      <c r="AA41" s="196">
        <v>0</v>
      </c>
      <c r="AB41" s="196">
        <v>6.5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48.59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>
        <v>0</v>
      </c>
      <c r="AP41" s="196">
        <v>67.94</v>
      </c>
      <c r="AQ41" s="196">
        <v>22.02</v>
      </c>
      <c r="AR41" s="196">
        <v>23.65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112.47</v>
      </c>
      <c r="L42" s="196">
        <v>21.15</v>
      </c>
      <c r="M42" s="196">
        <v>0</v>
      </c>
      <c r="N42" s="196">
        <v>28.84</v>
      </c>
      <c r="O42" s="196">
        <v>48.43</v>
      </c>
      <c r="P42" s="196">
        <v>58.78</v>
      </c>
      <c r="Q42" s="196">
        <v>2.66</v>
      </c>
      <c r="R42" s="196">
        <v>10.35</v>
      </c>
      <c r="S42" s="196">
        <v>6.44</v>
      </c>
      <c r="T42" s="196">
        <v>0</v>
      </c>
      <c r="U42" s="196">
        <v>318.14999999999998</v>
      </c>
      <c r="V42" s="196">
        <v>4.43</v>
      </c>
      <c r="W42" s="196">
        <v>8.5</v>
      </c>
      <c r="X42" s="196">
        <v>32.78</v>
      </c>
      <c r="Y42" s="196">
        <v>0</v>
      </c>
      <c r="Z42">
        <v>0</v>
      </c>
      <c r="AA42" s="196">
        <v>0</v>
      </c>
      <c r="AB42" s="196">
        <v>6.5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48.59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>
        <v>0</v>
      </c>
      <c r="AP42" s="196">
        <v>67.94</v>
      </c>
      <c r="AQ42" s="196">
        <v>22.02</v>
      </c>
      <c r="AR42" s="196">
        <v>23.65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76.900000000000006</v>
      </c>
      <c r="L43" s="196">
        <v>10.57</v>
      </c>
      <c r="M43" s="196">
        <v>0</v>
      </c>
      <c r="N43" s="196">
        <v>28.84</v>
      </c>
      <c r="O43" s="196">
        <v>48.43</v>
      </c>
      <c r="P43" s="196">
        <v>58.78</v>
      </c>
      <c r="Q43" s="196">
        <v>2</v>
      </c>
      <c r="R43" s="196">
        <v>4.8099999999999996</v>
      </c>
      <c r="S43" s="196">
        <v>3</v>
      </c>
      <c r="T43" s="196">
        <v>0</v>
      </c>
      <c r="U43" s="196">
        <v>318.14999999999998</v>
      </c>
      <c r="V43" s="196">
        <v>4.43</v>
      </c>
      <c r="W43" s="196">
        <v>8.5</v>
      </c>
      <c r="X43" s="196">
        <v>32.78</v>
      </c>
      <c r="Y43" s="196">
        <v>0</v>
      </c>
      <c r="Z43">
        <v>0</v>
      </c>
      <c r="AA43" s="196">
        <v>0</v>
      </c>
      <c r="AB43" s="196">
        <v>6.5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48.59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>
        <v>0</v>
      </c>
      <c r="AP43" s="196">
        <v>67.94</v>
      </c>
      <c r="AQ43" s="196">
        <v>9.61</v>
      </c>
      <c r="AR43" s="196">
        <v>23.65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76.900000000000006</v>
      </c>
      <c r="L44" s="196">
        <v>10.57</v>
      </c>
      <c r="M44" s="196">
        <v>0</v>
      </c>
      <c r="N44" s="196">
        <v>28.84</v>
      </c>
      <c r="O44" s="196">
        <v>48.43</v>
      </c>
      <c r="P44" s="196">
        <v>58.78</v>
      </c>
      <c r="Q44" s="196">
        <v>1.92</v>
      </c>
      <c r="R44" s="196">
        <v>4.8099999999999996</v>
      </c>
      <c r="S44" s="196">
        <v>2.89</v>
      </c>
      <c r="T44" s="196">
        <v>0</v>
      </c>
      <c r="U44" s="196">
        <v>318.14999999999998</v>
      </c>
      <c r="V44" s="196">
        <v>4.43</v>
      </c>
      <c r="W44" s="196">
        <v>8.5</v>
      </c>
      <c r="X44" s="196">
        <v>32.78</v>
      </c>
      <c r="Y44" s="196">
        <v>0</v>
      </c>
      <c r="Z44">
        <v>0</v>
      </c>
      <c r="AA44" s="196">
        <v>0</v>
      </c>
      <c r="AB44" s="196">
        <v>6.5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48.59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>
        <v>0</v>
      </c>
      <c r="AP44" s="196">
        <v>67.94</v>
      </c>
      <c r="AQ44" s="196">
        <v>9.61</v>
      </c>
      <c r="AR44" s="196">
        <v>23.65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76.900000000000006</v>
      </c>
      <c r="L45" s="196">
        <v>10.57</v>
      </c>
      <c r="M45" s="196">
        <v>0</v>
      </c>
      <c r="N45" s="196">
        <v>28.84</v>
      </c>
      <c r="O45" s="196">
        <v>48.43</v>
      </c>
      <c r="P45" s="196">
        <v>58.78</v>
      </c>
      <c r="Q45" s="196">
        <v>1.92</v>
      </c>
      <c r="R45" s="196">
        <v>4.8099999999999996</v>
      </c>
      <c r="S45" s="196">
        <v>2.89</v>
      </c>
      <c r="T45" s="196">
        <v>0</v>
      </c>
      <c r="U45" s="196">
        <v>318.14999999999998</v>
      </c>
      <c r="V45" s="196">
        <v>4.43</v>
      </c>
      <c r="W45" s="196">
        <v>8.5</v>
      </c>
      <c r="X45" s="196">
        <v>32.78</v>
      </c>
      <c r="Y45" s="196">
        <v>0</v>
      </c>
      <c r="Z45">
        <v>0</v>
      </c>
      <c r="AA45" s="196">
        <v>0</v>
      </c>
      <c r="AB45" s="196">
        <v>6.5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48.59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>
        <v>0</v>
      </c>
      <c r="AP45" s="196">
        <v>67.94</v>
      </c>
      <c r="AQ45" s="196">
        <v>9.61</v>
      </c>
      <c r="AR45" s="196">
        <v>23.65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76.900000000000006</v>
      </c>
      <c r="L46" s="196">
        <v>10.57</v>
      </c>
      <c r="M46" s="196">
        <v>0</v>
      </c>
      <c r="N46" s="196">
        <v>28.84</v>
      </c>
      <c r="O46" s="196">
        <v>48.43</v>
      </c>
      <c r="P46" s="196">
        <v>58.78</v>
      </c>
      <c r="Q46" s="196">
        <v>1.92</v>
      </c>
      <c r="R46" s="196">
        <v>4.8099999999999996</v>
      </c>
      <c r="S46" s="196">
        <v>2.89</v>
      </c>
      <c r="T46" s="196">
        <v>0</v>
      </c>
      <c r="U46" s="196">
        <v>318.14999999999998</v>
      </c>
      <c r="V46" s="196">
        <v>4.43</v>
      </c>
      <c r="W46" s="196">
        <v>8.5</v>
      </c>
      <c r="X46" s="196">
        <v>32.78</v>
      </c>
      <c r="Y46" s="196">
        <v>0</v>
      </c>
      <c r="Z46">
        <v>0</v>
      </c>
      <c r="AA46" s="196">
        <v>0</v>
      </c>
      <c r="AB46" s="196">
        <v>6.5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48.59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>
        <v>0</v>
      </c>
      <c r="AP46" s="196">
        <v>67.94</v>
      </c>
      <c r="AQ46" s="196">
        <v>9.61</v>
      </c>
      <c r="AR46" s="196">
        <v>23.65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76.900000000000006</v>
      </c>
      <c r="L47" s="196">
        <v>10.57</v>
      </c>
      <c r="M47" s="196">
        <v>0</v>
      </c>
      <c r="N47" s="196">
        <v>28.84</v>
      </c>
      <c r="O47" s="196">
        <v>48.43</v>
      </c>
      <c r="P47" s="196">
        <v>58.78</v>
      </c>
      <c r="Q47" s="196">
        <v>1.92</v>
      </c>
      <c r="R47" s="196">
        <v>4.8099999999999996</v>
      </c>
      <c r="S47" s="196">
        <v>2.89</v>
      </c>
      <c r="T47" s="196">
        <v>0</v>
      </c>
      <c r="U47" s="196">
        <v>318.14999999999998</v>
      </c>
      <c r="V47" s="196">
        <v>4.43</v>
      </c>
      <c r="W47" s="196">
        <v>8.5</v>
      </c>
      <c r="X47" s="196">
        <v>32.78</v>
      </c>
      <c r="Y47" s="196">
        <v>0</v>
      </c>
      <c r="Z47">
        <v>0</v>
      </c>
      <c r="AA47" s="196">
        <v>0</v>
      </c>
      <c r="AB47" s="196">
        <v>6.5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48.59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>
        <v>0</v>
      </c>
      <c r="AP47" s="196">
        <v>67.94</v>
      </c>
      <c r="AQ47" s="196">
        <v>9.61</v>
      </c>
      <c r="AR47" s="196">
        <v>23.65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76.900000000000006</v>
      </c>
      <c r="L48" s="196">
        <v>10.57</v>
      </c>
      <c r="M48" s="196">
        <v>0</v>
      </c>
      <c r="N48" s="196">
        <v>28.84</v>
      </c>
      <c r="O48" s="196">
        <v>48.43</v>
      </c>
      <c r="P48" s="196">
        <v>58.78</v>
      </c>
      <c r="Q48" s="196">
        <v>1.92</v>
      </c>
      <c r="R48" s="196">
        <v>4.8099999999999996</v>
      </c>
      <c r="S48" s="196">
        <v>2.89</v>
      </c>
      <c r="T48" s="196">
        <v>0</v>
      </c>
      <c r="U48" s="196">
        <v>318.14999999999998</v>
      </c>
      <c r="V48" s="196">
        <v>4.43</v>
      </c>
      <c r="W48" s="196">
        <v>8.5</v>
      </c>
      <c r="X48" s="196">
        <v>32.78</v>
      </c>
      <c r="Y48" s="196">
        <v>0</v>
      </c>
      <c r="Z48">
        <v>0</v>
      </c>
      <c r="AA48" s="196">
        <v>0</v>
      </c>
      <c r="AB48" s="196">
        <v>6.5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48.59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>
        <v>0</v>
      </c>
      <c r="AP48" s="196">
        <v>67.94</v>
      </c>
      <c r="AQ48" s="196">
        <v>9.61</v>
      </c>
      <c r="AR48" s="196">
        <v>23.65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76.900000000000006</v>
      </c>
      <c r="L49" s="196">
        <v>10.57</v>
      </c>
      <c r="M49" s="196">
        <v>0</v>
      </c>
      <c r="N49" s="196">
        <v>28.84</v>
      </c>
      <c r="O49" s="196">
        <v>48.43</v>
      </c>
      <c r="P49" s="196">
        <v>58.78</v>
      </c>
      <c r="Q49" s="196">
        <v>1.92</v>
      </c>
      <c r="R49" s="196">
        <v>4.8099999999999996</v>
      </c>
      <c r="S49" s="196">
        <v>2.89</v>
      </c>
      <c r="T49" s="196">
        <v>0</v>
      </c>
      <c r="U49" s="196">
        <v>318.14999999999998</v>
      </c>
      <c r="V49" s="196">
        <v>4.43</v>
      </c>
      <c r="W49" s="196">
        <v>8.5</v>
      </c>
      <c r="X49" s="196">
        <v>32.78</v>
      </c>
      <c r="Y49" s="196">
        <v>0</v>
      </c>
      <c r="Z49">
        <v>0</v>
      </c>
      <c r="AA49" s="196">
        <v>0</v>
      </c>
      <c r="AB49" s="196">
        <v>6.5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48.59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>
        <v>0</v>
      </c>
      <c r="AP49" s="196">
        <v>67.94</v>
      </c>
      <c r="AQ49" s="196">
        <v>9.61</v>
      </c>
      <c r="AR49" s="196">
        <v>23.65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76.900000000000006</v>
      </c>
      <c r="L50" s="196">
        <v>10.57</v>
      </c>
      <c r="M50" s="196">
        <v>0</v>
      </c>
      <c r="N50" s="196">
        <v>28.84</v>
      </c>
      <c r="O50" s="196">
        <v>48.43</v>
      </c>
      <c r="P50" s="196">
        <v>58.78</v>
      </c>
      <c r="Q50" s="196">
        <v>1.92</v>
      </c>
      <c r="R50" s="196">
        <v>4.8099999999999996</v>
      </c>
      <c r="S50" s="196">
        <v>2.89</v>
      </c>
      <c r="T50" s="196">
        <v>0</v>
      </c>
      <c r="U50" s="196">
        <v>318.14999999999998</v>
      </c>
      <c r="V50" s="196">
        <v>4.43</v>
      </c>
      <c r="W50" s="196">
        <v>8.5</v>
      </c>
      <c r="X50" s="196">
        <v>32.78</v>
      </c>
      <c r="Y50" s="196">
        <v>0</v>
      </c>
      <c r="Z50">
        <v>0</v>
      </c>
      <c r="AA50" s="196">
        <v>0</v>
      </c>
      <c r="AB50" s="196">
        <v>6.5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48.59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>
        <v>0</v>
      </c>
      <c r="AP50" s="196">
        <v>67.94</v>
      </c>
      <c r="AQ50" s="196">
        <v>9.61</v>
      </c>
      <c r="AR50" s="196">
        <v>23.65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76.900000000000006</v>
      </c>
      <c r="L51" s="196">
        <v>10.57</v>
      </c>
      <c r="M51" s="196">
        <v>0</v>
      </c>
      <c r="N51" s="196">
        <v>28.84</v>
      </c>
      <c r="O51" s="196">
        <v>48.43</v>
      </c>
      <c r="P51" s="196">
        <v>58.78</v>
      </c>
      <c r="Q51" s="196">
        <v>1.92</v>
      </c>
      <c r="R51" s="196">
        <v>4.8099999999999996</v>
      </c>
      <c r="S51" s="196">
        <v>2.89</v>
      </c>
      <c r="T51" s="196">
        <v>0</v>
      </c>
      <c r="U51" s="196">
        <v>318.14999999999998</v>
      </c>
      <c r="V51" s="196">
        <v>4.43</v>
      </c>
      <c r="W51" s="196">
        <v>8.5</v>
      </c>
      <c r="X51" s="196">
        <v>32.78</v>
      </c>
      <c r="Y51" s="196">
        <v>0</v>
      </c>
      <c r="Z51">
        <v>0</v>
      </c>
      <c r="AA51" s="196">
        <v>0</v>
      </c>
      <c r="AB51" s="196">
        <v>6.5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48.59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>
        <v>0</v>
      </c>
      <c r="AP51" s="196">
        <v>67.94</v>
      </c>
      <c r="AQ51" s="196">
        <v>9.61</v>
      </c>
      <c r="AR51" s="196">
        <v>23.65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76.900000000000006</v>
      </c>
      <c r="L52" s="196">
        <v>10.57</v>
      </c>
      <c r="M52" s="196">
        <v>0</v>
      </c>
      <c r="N52" s="196">
        <v>28.84</v>
      </c>
      <c r="O52" s="196">
        <v>48.43</v>
      </c>
      <c r="P52" s="196">
        <v>58.78</v>
      </c>
      <c r="Q52" s="196">
        <v>1.92</v>
      </c>
      <c r="R52" s="196">
        <v>4.8099999999999996</v>
      </c>
      <c r="S52" s="196">
        <v>2.89</v>
      </c>
      <c r="T52" s="196">
        <v>0</v>
      </c>
      <c r="U52" s="196">
        <v>318.14999999999998</v>
      </c>
      <c r="V52" s="196">
        <v>4.43</v>
      </c>
      <c r="W52" s="196">
        <v>8.5</v>
      </c>
      <c r="X52" s="196">
        <v>32.78</v>
      </c>
      <c r="Y52" s="196">
        <v>0</v>
      </c>
      <c r="Z52">
        <v>0</v>
      </c>
      <c r="AA52" s="196">
        <v>0</v>
      </c>
      <c r="AB52" s="196">
        <v>6.5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48.59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>
        <v>0</v>
      </c>
      <c r="AP52" s="196">
        <v>67.94</v>
      </c>
      <c r="AQ52" s="196">
        <v>9.61</v>
      </c>
      <c r="AR52" s="196">
        <v>23.65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76.900000000000006</v>
      </c>
      <c r="L53" s="196">
        <v>10.57</v>
      </c>
      <c r="M53" s="196">
        <v>0</v>
      </c>
      <c r="N53" s="196">
        <v>28.84</v>
      </c>
      <c r="O53" s="196">
        <v>48.43</v>
      </c>
      <c r="P53" s="196">
        <v>58.78</v>
      </c>
      <c r="Q53" s="196">
        <v>1.92</v>
      </c>
      <c r="R53" s="196">
        <v>4.8099999999999996</v>
      </c>
      <c r="S53" s="196">
        <v>2.89</v>
      </c>
      <c r="T53" s="196">
        <v>0</v>
      </c>
      <c r="U53" s="196">
        <v>318.14999999999998</v>
      </c>
      <c r="V53" s="196">
        <v>0</v>
      </c>
      <c r="W53" s="196">
        <v>8.5</v>
      </c>
      <c r="X53" s="196">
        <v>32.78</v>
      </c>
      <c r="Y53" s="196">
        <v>0</v>
      </c>
      <c r="Z53">
        <v>0</v>
      </c>
      <c r="AA53" s="196">
        <v>0</v>
      </c>
      <c r="AB53" s="196">
        <v>6.5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48.59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>
        <v>0</v>
      </c>
      <c r="AP53" s="196">
        <v>55.95</v>
      </c>
      <c r="AQ53" s="196">
        <v>9.61</v>
      </c>
      <c r="AR53" s="196">
        <v>23.65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76.900000000000006</v>
      </c>
      <c r="L54" s="196">
        <v>10.57</v>
      </c>
      <c r="M54" s="196">
        <v>0</v>
      </c>
      <c r="N54" s="196">
        <v>28.84</v>
      </c>
      <c r="O54" s="196">
        <v>48.43</v>
      </c>
      <c r="P54" s="196">
        <v>58.78</v>
      </c>
      <c r="Q54" s="196">
        <v>1.92</v>
      </c>
      <c r="R54" s="196">
        <v>4.8099999999999996</v>
      </c>
      <c r="S54" s="196">
        <v>2.89</v>
      </c>
      <c r="T54" s="196">
        <v>0</v>
      </c>
      <c r="U54" s="196">
        <v>318.14999999999998</v>
      </c>
      <c r="V54" s="196">
        <v>0</v>
      </c>
      <c r="W54" s="196">
        <v>8.5</v>
      </c>
      <c r="X54" s="196">
        <v>32.78</v>
      </c>
      <c r="Y54" s="196">
        <v>0</v>
      </c>
      <c r="Z54">
        <v>0</v>
      </c>
      <c r="AA54" s="196">
        <v>0</v>
      </c>
      <c r="AB54" s="196">
        <v>6.5</v>
      </c>
      <c r="AC54" s="196">
        <v>0</v>
      </c>
      <c r="AD54" s="196">
        <v>0</v>
      </c>
      <c r="AE54" s="196">
        <v>0</v>
      </c>
      <c r="AF54" s="196">
        <v>0</v>
      </c>
      <c r="AG54" s="196">
        <v>0</v>
      </c>
      <c r="AH54" s="196">
        <v>0</v>
      </c>
      <c r="AI54" s="196">
        <v>48.59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>
        <v>0</v>
      </c>
      <c r="AP54" s="196">
        <v>41.89</v>
      </c>
      <c r="AQ54" s="196">
        <v>9.61</v>
      </c>
      <c r="AR54" s="196">
        <v>23.65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76.900000000000006</v>
      </c>
      <c r="L55" s="196">
        <v>10.57</v>
      </c>
      <c r="M55" s="196">
        <v>0</v>
      </c>
      <c r="N55" s="196">
        <v>28.84</v>
      </c>
      <c r="O55" s="196">
        <v>48.43</v>
      </c>
      <c r="P55" s="196">
        <v>58.78</v>
      </c>
      <c r="Q55" s="196">
        <v>1.92</v>
      </c>
      <c r="R55" s="196">
        <v>4.8099999999999996</v>
      </c>
      <c r="S55" s="196">
        <v>2.89</v>
      </c>
      <c r="T55" s="196">
        <v>0</v>
      </c>
      <c r="U55" s="196">
        <v>318.14999999999998</v>
      </c>
      <c r="V55" s="196">
        <v>1.5</v>
      </c>
      <c r="W55" s="196">
        <v>8.5</v>
      </c>
      <c r="X55" s="196">
        <v>32.78</v>
      </c>
      <c r="Y55" s="196">
        <v>0</v>
      </c>
      <c r="Z55">
        <v>0</v>
      </c>
      <c r="AA55" s="196">
        <v>0</v>
      </c>
      <c r="AB55" s="196">
        <v>6.5</v>
      </c>
      <c r="AC55" s="196">
        <v>0</v>
      </c>
      <c r="AD55" s="196">
        <v>0</v>
      </c>
      <c r="AE55" s="196">
        <v>0</v>
      </c>
      <c r="AF55" s="196">
        <v>0</v>
      </c>
      <c r="AG55" s="196">
        <v>0</v>
      </c>
      <c r="AH55" s="196">
        <v>0</v>
      </c>
      <c r="AI55" s="196">
        <v>48.59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>
        <v>0</v>
      </c>
      <c r="AP55" s="196">
        <v>31.61</v>
      </c>
      <c r="AQ55" s="196">
        <v>9.61</v>
      </c>
      <c r="AR55" s="196">
        <v>23.65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76.900000000000006</v>
      </c>
      <c r="L56" s="196">
        <v>10.57</v>
      </c>
      <c r="M56" s="196">
        <v>0</v>
      </c>
      <c r="N56" s="196">
        <v>28.84</v>
      </c>
      <c r="O56" s="196">
        <v>48.43</v>
      </c>
      <c r="P56" s="196">
        <v>58.78</v>
      </c>
      <c r="Q56" s="196">
        <v>1.92</v>
      </c>
      <c r="R56" s="196">
        <v>4.8099999999999996</v>
      </c>
      <c r="S56" s="196">
        <v>2.89</v>
      </c>
      <c r="T56" s="196">
        <v>0</v>
      </c>
      <c r="U56" s="196">
        <v>318.14999999999998</v>
      </c>
      <c r="V56" s="196">
        <v>0</v>
      </c>
      <c r="W56" s="196">
        <v>8.5</v>
      </c>
      <c r="X56" s="196">
        <v>32.78</v>
      </c>
      <c r="Y56" s="196">
        <v>0</v>
      </c>
      <c r="Z56">
        <v>0</v>
      </c>
      <c r="AA56" s="196">
        <v>0</v>
      </c>
      <c r="AB56" s="196">
        <v>6.5</v>
      </c>
      <c r="AC56" s="196">
        <v>0</v>
      </c>
      <c r="AD56" s="196">
        <v>0</v>
      </c>
      <c r="AE56" s="196">
        <v>0</v>
      </c>
      <c r="AF56" s="196">
        <v>0</v>
      </c>
      <c r="AG56" s="196">
        <v>0</v>
      </c>
      <c r="AH56" s="196">
        <v>0</v>
      </c>
      <c r="AI56" s="196">
        <v>48.59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>
        <v>0</v>
      </c>
      <c r="AP56" s="196">
        <v>31.6</v>
      </c>
      <c r="AQ56" s="196">
        <v>9.61</v>
      </c>
      <c r="AR56" s="196">
        <v>23.65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76.900000000000006</v>
      </c>
      <c r="L57" s="196">
        <v>10.57</v>
      </c>
      <c r="M57" s="196">
        <v>0</v>
      </c>
      <c r="N57" s="196">
        <v>28.84</v>
      </c>
      <c r="O57" s="196">
        <v>48.43</v>
      </c>
      <c r="P57" s="196">
        <v>58.78</v>
      </c>
      <c r="Q57" s="196">
        <v>1.92</v>
      </c>
      <c r="R57" s="196">
        <v>4.8099999999999996</v>
      </c>
      <c r="S57" s="196">
        <v>2.89</v>
      </c>
      <c r="T57" s="196">
        <v>0</v>
      </c>
      <c r="U57" s="196">
        <v>318.14999999999998</v>
      </c>
      <c r="V57" s="196">
        <v>0</v>
      </c>
      <c r="W57" s="196">
        <v>8.5</v>
      </c>
      <c r="X57" s="196">
        <v>32.78</v>
      </c>
      <c r="Y57" s="196">
        <v>0</v>
      </c>
      <c r="Z57">
        <v>0</v>
      </c>
      <c r="AA57" s="196">
        <v>0</v>
      </c>
      <c r="AB57" s="196">
        <v>6.5</v>
      </c>
      <c r="AC57" s="196">
        <v>0</v>
      </c>
      <c r="AD57" s="196">
        <v>0</v>
      </c>
      <c r="AE57" s="196">
        <v>0</v>
      </c>
      <c r="AF57" s="196">
        <v>0</v>
      </c>
      <c r="AG57" s="196">
        <v>0</v>
      </c>
      <c r="AH57" s="196">
        <v>0</v>
      </c>
      <c r="AI57" s="196">
        <v>48.59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>
        <v>0</v>
      </c>
      <c r="AP57" s="196">
        <v>41.34</v>
      </c>
      <c r="AQ57" s="196">
        <v>9.61</v>
      </c>
      <c r="AR57" s="196">
        <v>23.65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76.900000000000006</v>
      </c>
      <c r="L58" s="196">
        <v>10.57</v>
      </c>
      <c r="M58" s="196">
        <v>0</v>
      </c>
      <c r="N58" s="196">
        <v>28.84</v>
      </c>
      <c r="O58" s="196">
        <v>48.43</v>
      </c>
      <c r="P58" s="196">
        <v>58.78</v>
      </c>
      <c r="Q58" s="196">
        <v>1.92</v>
      </c>
      <c r="R58" s="196">
        <v>4.8099999999999996</v>
      </c>
      <c r="S58" s="196">
        <v>2.89</v>
      </c>
      <c r="T58" s="196">
        <v>0</v>
      </c>
      <c r="U58" s="196">
        <v>318.14999999999998</v>
      </c>
      <c r="V58" s="196">
        <v>0</v>
      </c>
      <c r="W58" s="196">
        <v>8.5</v>
      </c>
      <c r="X58" s="196">
        <v>32.78</v>
      </c>
      <c r="Y58" s="196">
        <v>0</v>
      </c>
      <c r="Z58">
        <v>0</v>
      </c>
      <c r="AA58" s="196">
        <v>0</v>
      </c>
      <c r="AB58" s="196">
        <v>6.5</v>
      </c>
      <c r="AC58" s="196">
        <v>0</v>
      </c>
      <c r="AD58" s="196">
        <v>0</v>
      </c>
      <c r="AE58" s="196">
        <v>0</v>
      </c>
      <c r="AF58" s="196">
        <v>0</v>
      </c>
      <c r="AG58" s="196">
        <v>0</v>
      </c>
      <c r="AH58" s="196">
        <v>0</v>
      </c>
      <c r="AI58" s="196">
        <v>48.59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>
        <v>0</v>
      </c>
      <c r="AP58" s="196">
        <v>41.34</v>
      </c>
      <c r="AQ58" s="196">
        <v>9.61</v>
      </c>
      <c r="AR58" s="196">
        <v>23.65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76.900000000000006</v>
      </c>
      <c r="L59" s="196">
        <v>10.57</v>
      </c>
      <c r="M59" s="196">
        <v>0</v>
      </c>
      <c r="N59" s="196">
        <v>28.84</v>
      </c>
      <c r="O59" s="196">
        <v>48.43</v>
      </c>
      <c r="P59" s="196">
        <v>58.78</v>
      </c>
      <c r="Q59" s="196">
        <v>1.92</v>
      </c>
      <c r="R59" s="196">
        <v>4.8099999999999996</v>
      </c>
      <c r="S59" s="196">
        <v>2.89</v>
      </c>
      <c r="T59" s="196">
        <v>0</v>
      </c>
      <c r="U59" s="196">
        <v>318.14999999999998</v>
      </c>
      <c r="V59" s="196">
        <v>0</v>
      </c>
      <c r="W59" s="196">
        <v>8.5</v>
      </c>
      <c r="X59" s="196">
        <v>32.78</v>
      </c>
      <c r="Y59" s="196">
        <v>0</v>
      </c>
      <c r="Z59">
        <v>0</v>
      </c>
      <c r="AA59" s="196">
        <v>0</v>
      </c>
      <c r="AB59" s="196">
        <v>6.5</v>
      </c>
      <c r="AC59" s="196">
        <v>0</v>
      </c>
      <c r="AD59" s="196">
        <v>0</v>
      </c>
      <c r="AE59" s="196">
        <v>0</v>
      </c>
      <c r="AF59" s="196">
        <v>0</v>
      </c>
      <c r="AG59" s="196">
        <v>0</v>
      </c>
      <c r="AH59" s="196">
        <v>0</v>
      </c>
      <c r="AI59" s="196">
        <v>48.59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>
        <v>0</v>
      </c>
      <c r="AP59" s="196">
        <v>41.34</v>
      </c>
      <c r="AQ59" s="196">
        <v>9.61</v>
      </c>
      <c r="AR59" s="196">
        <v>23.65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76.900000000000006</v>
      </c>
      <c r="L60" s="196">
        <v>10.57</v>
      </c>
      <c r="M60" s="196">
        <v>0</v>
      </c>
      <c r="N60" s="196">
        <v>28.84</v>
      </c>
      <c r="O60" s="196">
        <v>48.43</v>
      </c>
      <c r="P60" s="196">
        <v>58.78</v>
      </c>
      <c r="Q60" s="196">
        <v>1.92</v>
      </c>
      <c r="R60" s="196">
        <v>4.8099999999999996</v>
      </c>
      <c r="S60" s="196">
        <v>2.89</v>
      </c>
      <c r="T60" s="196">
        <v>0</v>
      </c>
      <c r="U60" s="196">
        <v>318.14999999999998</v>
      </c>
      <c r="V60" s="196">
        <v>0</v>
      </c>
      <c r="W60" s="196">
        <v>8.5</v>
      </c>
      <c r="X60" s="196">
        <v>32.78</v>
      </c>
      <c r="Y60" s="196">
        <v>0</v>
      </c>
      <c r="Z60">
        <v>0</v>
      </c>
      <c r="AA60" s="196">
        <v>0</v>
      </c>
      <c r="AB60" s="196">
        <v>6.5</v>
      </c>
      <c r="AC60" s="196">
        <v>0</v>
      </c>
      <c r="AD60" s="196">
        <v>0</v>
      </c>
      <c r="AE60" s="196">
        <v>0</v>
      </c>
      <c r="AF60" s="196">
        <v>0</v>
      </c>
      <c r="AG60" s="196">
        <v>0</v>
      </c>
      <c r="AH60" s="196">
        <v>0</v>
      </c>
      <c r="AI60" s="196">
        <v>48.59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>
        <v>0</v>
      </c>
      <c r="AP60" s="196">
        <v>67.94</v>
      </c>
      <c r="AQ60" s="196">
        <v>9.61</v>
      </c>
      <c r="AR60" s="196">
        <v>23.65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76.900000000000006</v>
      </c>
      <c r="L61" s="196">
        <v>10.57</v>
      </c>
      <c r="M61" s="196">
        <v>0</v>
      </c>
      <c r="N61" s="196">
        <v>28.84</v>
      </c>
      <c r="O61" s="196">
        <v>48.43</v>
      </c>
      <c r="P61" s="196">
        <v>58.78</v>
      </c>
      <c r="Q61" s="196">
        <v>1.92</v>
      </c>
      <c r="R61" s="196">
        <v>4.8099999999999996</v>
      </c>
      <c r="S61" s="196">
        <v>2.89</v>
      </c>
      <c r="T61" s="196">
        <v>0</v>
      </c>
      <c r="U61" s="196">
        <v>318.14999999999998</v>
      </c>
      <c r="V61" s="196">
        <v>0</v>
      </c>
      <c r="W61" s="196">
        <v>8.5</v>
      </c>
      <c r="X61" s="196">
        <v>32.78</v>
      </c>
      <c r="Y61" s="196">
        <v>0</v>
      </c>
      <c r="Z61">
        <v>0</v>
      </c>
      <c r="AA61" s="196">
        <v>0</v>
      </c>
      <c r="AB61" s="196">
        <v>6.5</v>
      </c>
      <c r="AC61" s="196">
        <v>0</v>
      </c>
      <c r="AD61" s="196">
        <v>0</v>
      </c>
      <c r="AE61" s="196">
        <v>0</v>
      </c>
      <c r="AF61" s="196">
        <v>0</v>
      </c>
      <c r="AG61" s="196">
        <v>0</v>
      </c>
      <c r="AH61" s="196">
        <v>0</v>
      </c>
      <c r="AI61" s="196">
        <v>48.59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>
        <v>0</v>
      </c>
      <c r="AP61" s="196">
        <v>67.94</v>
      </c>
      <c r="AQ61" s="196">
        <v>9.61</v>
      </c>
      <c r="AR61" s="196">
        <v>23.65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76.900000000000006</v>
      </c>
      <c r="L62" s="196">
        <v>10.57</v>
      </c>
      <c r="M62" s="196">
        <v>0</v>
      </c>
      <c r="N62" s="196">
        <v>28.84</v>
      </c>
      <c r="O62" s="196">
        <v>48.43</v>
      </c>
      <c r="P62" s="196">
        <v>58.78</v>
      </c>
      <c r="Q62" s="196">
        <v>1.92</v>
      </c>
      <c r="R62" s="196">
        <v>4.8099999999999996</v>
      </c>
      <c r="S62" s="196">
        <v>2.89</v>
      </c>
      <c r="T62" s="196">
        <v>0</v>
      </c>
      <c r="U62" s="196">
        <v>318.14999999999998</v>
      </c>
      <c r="V62" s="196">
        <v>0</v>
      </c>
      <c r="W62" s="196">
        <v>8.5</v>
      </c>
      <c r="X62" s="196">
        <v>32.78</v>
      </c>
      <c r="Y62" s="196">
        <v>0</v>
      </c>
      <c r="Z62">
        <v>0</v>
      </c>
      <c r="AA62" s="196">
        <v>0</v>
      </c>
      <c r="AB62" s="196">
        <v>6.5</v>
      </c>
      <c r="AC62" s="196">
        <v>0</v>
      </c>
      <c r="AD62" s="196">
        <v>0</v>
      </c>
      <c r="AE62" s="196">
        <v>0</v>
      </c>
      <c r="AF62" s="196">
        <v>0</v>
      </c>
      <c r="AG62" s="196">
        <v>0</v>
      </c>
      <c r="AH62" s="196">
        <v>0</v>
      </c>
      <c r="AI62" s="196">
        <v>48.59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>
        <v>0</v>
      </c>
      <c r="AP62" s="196">
        <v>67.94</v>
      </c>
      <c r="AQ62" s="196">
        <v>9.61</v>
      </c>
      <c r="AR62" s="196">
        <v>23.65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76.900000000000006</v>
      </c>
      <c r="L63" s="196">
        <v>10.57</v>
      </c>
      <c r="M63" s="196">
        <v>0</v>
      </c>
      <c r="N63" s="196">
        <v>28.84</v>
      </c>
      <c r="O63" s="196">
        <v>48.43</v>
      </c>
      <c r="P63" s="196">
        <v>58.78</v>
      </c>
      <c r="Q63" s="196">
        <v>1.92</v>
      </c>
      <c r="R63" s="196">
        <v>4.8099999999999996</v>
      </c>
      <c r="S63" s="196">
        <v>2.89</v>
      </c>
      <c r="T63" s="196">
        <v>0</v>
      </c>
      <c r="U63" s="196">
        <v>318.14999999999998</v>
      </c>
      <c r="V63" s="196">
        <v>4.43</v>
      </c>
      <c r="W63" s="196">
        <v>8.5</v>
      </c>
      <c r="X63" s="196">
        <v>32.78</v>
      </c>
      <c r="Y63" s="196">
        <v>0</v>
      </c>
      <c r="Z63">
        <v>0</v>
      </c>
      <c r="AA63" s="196">
        <v>0</v>
      </c>
      <c r="AB63" s="196">
        <v>6.5</v>
      </c>
      <c r="AC63" s="196">
        <v>0</v>
      </c>
      <c r="AD63" s="196">
        <v>0</v>
      </c>
      <c r="AE63" s="196">
        <v>0</v>
      </c>
      <c r="AF63" s="196">
        <v>0</v>
      </c>
      <c r="AG63" s="196">
        <v>0</v>
      </c>
      <c r="AH63" s="196">
        <v>0</v>
      </c>
      <c r="AI63" s="196">
        <v>48.59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>
        <v>0</v>
      </c>
      <c r="AP63" s="196">
        <v>67.94</v>
      </c>
      <c r="AQ63" s="196">
        <v>9.61</v>
      </c>
      <c r="AR63" s="196">
        <v>24.25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76.900000000000006</v>
      </c>
      <c r="L64" s="196">
        <v>10.57</v>
      </c>
      <c r="M64" s="196">
        <v>0</v>
      </c>
      <c r="N64" s="196">
        <v>28.84</v>
      </c>
      <c r="O64" s="196">
        <v>48.43</v>
      </c>
      <c r="P64" s="196">
        <v>58.78</v>
      </c>
      <c r="Q64" s="196">
        <v>1.92</v>
      </c>
      <c r="R64" s="196">
        <v>4.8099999999999996</v>
      </c>
      <c r="S64" s="196">
        <v>2.89</v>
      </c>
      <c r="T64" s="196">
        <v>0</v>
      </c>
      <c r="U64" s="196">
        <v>318.14999999999998</v>
      </c>
      <c r="V64" s="196">
        <v>4.43</v>
      </c>
      <c r="W64" s="196">
        <v>8.5</v>
      </c>
      <c r="X64" s="196">
        <v>32.78</v>
      </c>
      <c r="Y64" s="196">
        <v>0</v>
      </c>
      <c r="Z64">
        <v>0</v>
      </c>
      <c r="AA64" s="196">
        <v>0</v>
      </c>
      <c r="AB64" s="196">
        <v>6.5</v>
      </c>
      <c r="AC64" s="196">
        <v>0</v>
      </c>
      <c r="AD64" s="196">
        <v>0</v>
      </c>
      <c r="AE64" s="196">
        <v>0</v>
      </c>
      <c r="AF64" s="196">
        <v>0</v>
      </c>
      <c r="AG64" s="196">
        <v>0</v>
      </c>
      <c r="AH64" s="196">
        <v>0</v>
      </c>
      <c r="AI64" s="196">
        <v>48.59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>
        <v>0</v>
      </c>
      <c r="AP64" s="196">
        <v>67.94</v>
      </c>
      <c r="AQ64" s="196">
        <v>9.61</v>
      </c>
      <c r="AR64" s="196">
        <v>24.25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76.900000000000006</v>
      </c>
      <c r="L65" s="196">
        <v>10.57</v>
      </c>
      <c r="M65" s="196">
        <v>0</v>
      </c>
      <c r="N65" s="196">
        <v>28.84</v>
      </c>
      <c r="O65" s="196">
        <v>48.43</v>
      </c>
      <c r="P65" s="196">
        <v>58.78</v>
      </c>
      <c r="Q65" s="196">
        <v>1.92</v>
      </c>
      <c r="R65" s="196">
        <v>4.8099999999999996</v>
      </c>
      <c r="S65" s="196">
        <v>2.89</v>
      </c>
      <c r="T65" s="196">
        <v>0</v>
      </c>
      <c r="U65" s="196">
        <v>318.14999999999998</v>
      </c>
      <c r="V65" s="196">
        <v>4.43</v>
      </c>
      <c r="W65" s="196">
        <v>8.5</v>
      </c>
      <c r="X65" s="196">
        <v>32.78</v>
      </c>
      <c r="Y65" s="196">
        <v>0</v>
      </c>
      <c r="Z65">
        <v>0</v>
      </c>
      <c r="AA65" s="196">
        <v>0</v>
      </c>
      <c r="AB65" s="196">
        <v>6.5</v>
      </c>
      <c r="AC65" s="196">
        <v>0</v>
      </c>
      <c r="AD65" s="196">
        <v>0</v>
      </c>
      <c r="AE65" s="196">
        <v>0</v>
      </c>
      <c r="AF65" s="196">
        <v>0</v>
      </c>
      <c r="AG65" s="196">
        <v>0</v>
      </c>
      <c r="AH65" s="196">
        <v>0</v>
      </c>
      <c r="AI65" s="196">
        <v>48.59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>
        <v>0</v>
      </c>
      <c r="AP65" s="196">
        <v>67.94</v>
      </c>
      <c r="AQ65" s="196">
        <v>9.61</v>
      </c>
      <c r="AR65" s="196">
        <v>24.25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76.900000000000006</v>
      </c>
      <c r="L66" s="196">
        <v>10.57</v>
      </c>
      <c r="M66" s="196">
        <v>0</v>
      </c>
      <c r="N66" s="196">
        <v>28.84</v>
      </c>
      <c r="O66" s="196">
        <v>48.43</v>
      </c>
      <c r="P66" s="196">
        <v>58.78</v>
      </c>
      <c r="Q66" s="196">
        <v>1.92</v>
      </c>
      <c r="R66" s="196">
        <v>4.8099999999999996</v>
      </c>
      <c r="S66" s="196">
        <v>2.89</v>
      </c>
      <c r="T66" s="196">
        <v>0</v>
      </c>
      <c r="U66" s="196">
        <v>318.14999999999998</v>
      </c>
      <c r="V66" s="196">
        <v>4.43</v>
      </c>
      <c r="W66" s="196">
        <v>8.5</v>
      </c>
      <c r="X66" s="196">
        <v>32.78</v>
      </c>
      <c r="Y66" s="196">
        <v>0</v>
      </c>
      <c r="Z66">
        <v>0</v>
      </c>
      <c r="AA66" s="196">
        <v>0</v>
      </c>
      <c r="AB66" s="196">
        <v>6.5</v>
      </c>
      <c r="AC66" s="196">
        <v>0</v>
      </c>
      <c r="AD66" s="196">
        <v>0</v>
      </c>
      <c r="AE66" s="196">
        <v>0</v>
      </c>
      <c r="AF66" s="196">
        <v>0</v>
      </c>
      <c r="AG66" s="196">
        <v>0</v>
      </c>
      <c r="AH66" s="196">
        <v>0</v>
      </c>
      <c r="AI66" s="196">
        <v>48.59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>
        <v>0</v>
      </c>
      <c r="AP66" s="196">
        <v>67.94</v>
      </c>
      <c r="AQ66" s="196">
        <v>9.61</v>
      </c>
      <c r="AR66" s="196">
        <v>24.25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74.31</v>
      </c>
      <c r="L67" s="196">
        <v>10.57</v>
      </c>
      <c r="M67" s="196">
        <v>0</v>
      </c>
      <c r="N67" s="196">
        <v>28.84</v>
      </c>
      <c r="O67" s="196">
        <v>48.43</v>
      </c>
      <c r="P67" s="196">
        <v>58.78</v>
      </c>
      <c r="Q67" s="196">
        <v>1.92</v>
      </c>
      <c r="R67" s="196">
        <v>4.8099999999999996</v>
      </c>
      <c r="S67" s="196">
        <v>2.89</v>
      </c>
      <c r="T67" s="196">
        <v>0</v>
      </c>
      <c r="U67" s="196">
        <v>318.14999999999998</v>
      </c>
      <c r="V67" s="196">
        <v>4.43</v>
      </c>
      <c r="W67" s="196">
        <v>8.5</v>
      </c>
      <c r="X67" s="196">
        <v>32.78</v>
      </c>
      <c r="Y67" s="196">
        <v>0</v>
      </c>
      <c r="Z67">
        <v>0</v>
      </c>
      <c r="AA67" s="196">
        <v>0</v>
      </c>
      <c r="AB67" s="196">
        <v>6.5</v>
      </c>
      <c r="AC67" s="196">
        <v>0</v>
      </c>
      <c r="AD67" s="196">
        <v>0</v>
      </c>
      <c r="AE67" s="196">
        <v>0</v>
      </c>
      <c r="AF67" s="196">
        <v>0</v>
      </c>
      <c r="AG67" s="196">
        <v>0</v>
      </c>
      <c r="AH67" s="196">
        <v>0</v>
      </c>
      <c r="AI67" s="196">
        <v>45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>
        <v>0</v>
      </c>
      <c r="AP67" s="196">
        <v>67.94</v>
      </c>
      <c r="AQ67" s="196">
        <v>9.61</v>
      </c>
      <c r="AR67" s="196">
        <v>24.12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100.63</v>
      </c>
      <c r="L68" s="196">
        <v>22.03</v>
      </c>
      <c r="M68" s="196">
        <v>0</v>
      </c>
      <c r="N68" s="196">
        <v>28.84</v>
      </c>
      <c r="O68" s="196">
        <v>48.43</v>
      </c>
      <c r="P68" s="196">
        <v>58.78</v>
      </c>
      <c r="Q68" s="196">
        <v>1.92</v>
      </c>
      <c r="R68" s="196">
        <v>4.8099999999999996</v>
      </c>
      <c r="S68" s="196">
        <v>2.89</v>
      </c>
      <c r="T68" s="196">
        <v>0</v>
      </c>
      <c r="U68" s="196">
        <v>318.14999999999998</v>
      </c>
      <c r="V68" s="196">
        <v>4.43</v>
      </c>
      <c r="W68" s="196">
        <v>8.5</v>
      </c>
      <c r="X68" s="196">
        <v>32.78</v>
      </c>
      <c r="Y68" s="196">
        <v>0</v>
      </c>
      <c r="Z68">
        <v>0</v>
      </c>
      <c r="AA68" s="196">
        <v>0</v>
      </c>
      <c r="AB68" s="196">
        <v>6.5</v>
      </c>
      <c r="AC68" s="196">
        <v>0</v>
      </c>
      <c r="AD68" s="196">
        <v>0</v>
      </c>
      <c r="AE68" s="196">
        <v>0</v>
      </c>
      <c r="AF68" s="196">
        <v>0</v>
      </c>
      <c r="AG68" s="196">
        <v>0</v>
      </c>
      <c r="AH68" s="196">
        <v>0</v>
      </c>
      <c r="AI68" s="196">
        <v>45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>
        <v>0</v>
      </c>
      <c r="AP68" s="196">
        <v>67.94</v>
      </c>
      <c r="AQ68" s="196">
        <v>9.61</v>
      </c>
      <c r="AR68" s="196">
        <v>19.95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105.74</v>
      </c>
      <c r="L69" s="196">
        <v>24.03</v>
      </c>
      <c r="M69" s="196">
        <v>0</v>
      </c>
      <c r="N69" s="196">
        <v>28.84</v>
      </c>
      <c r="O69" s="196">
        <v>48.43</v>
      </c>
      <c r="P69" s="196">
        <v>58.78</v>
      </c>
      <c r="Q69" s="196">
        <v>2.25</v>
      </c>
      <c r="R69" s="196">
        <v>9.6199999999999992</v>
      </c>
      <c r="S69" s="196">
        <v>4.03</v>
      </c>
      <c r="T69" s="196">
        <v>0</v>
      </c>
      <c r="U69" s="196">
        <v>318.14999999999998</v>
      </c>
      <c r="V69" s="196">
        <v>4.43</v>
      </c>
      <c r="W69" s="196">
        <v>8.5</v>
      </c>
      <c r="X69" s="196">
        <v>32.78</v>
      </c>
      <c r="Y69" s="196">
        <v>0</v>
      </c>
      <c r="Z69">
        <v>0</v>
      </c>
      <c r="AA69" s="196">
        <v>0</v>
      </c>
      <c r="AB69" s="196">
        <v>6.5</v>
      </c>
      <c r="AC69" s="196">
        <v>0</v>
      </c>
      <c r="AD69" s="196">
        <v>0</v>
      </c>
      <c r="AE69" s="196">
        <v>0</v>
      </c>
      <c r="AF69" s="196">
        <v>0</v>
      </c>
      <c r="AG69" s="196">
        <v>0</v>
      </c>
      <c r="AH69" s="196">
        <v>0</v>
      </c>
      <c r="AI69" s="196">
        <v>45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>
        <v>0</v>
      </c>
      <c r="AP69" s="196">
        <v>67.94</v>
      </c>
      <c r="AQ69" s="196">
        <v>22.02</v>
      </c>
      <c r="AR69" s="196">
        <v>10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134.58000000000001</v>
      </c>
      <c r="L70" s="196">
        <v>24.03</v>
      </c>
      <c r="M70" s="196">
        <v>0</v>
      </c>
      <c r="N70" s="196">
        <v>28.84</v>
      </c>
      <c r="O70" s="196">
        <v>48.43</v>
      </c>
      <c r="P70" s="196">
        <v>58.78</v>
      </c>
      <c r="Q70" s="196">
        <v>2.66</v>
      </c>
      <c r="R70" s="196">
        <v>10.35</v>
      </c>
      <c r="S70" s="196">
        <v>6.44</v>
      </c>
      <c r="T70" s="196">
        <v>0</v>
      </c>
      <c r="U70" s="196">
        <v>318.14999999999998</v>
      </c>
      <c r="V70" s="196">
        <v>4.43</v>
      </c>
      <c r="W70" s="196">
        <v>8.5</v>
      </c>
      <c r="X70" s="196">
        <v>32.78</v>
      </c>
      <c r="Y70" s="196">
        <v>0</v>
      </c>
      <c r="Z70">
        <v>0</v>
      </c>
      <c r="AA70" s="196">
        <v>0</v>
      </c>
      <c r="AB70" s="196">
        <v>6.5</v>
      </c>
      <c r="AC70" s="196">
        <v>0</v>
      </c>
      <c r="AD70" s="196">
        <v>0</v>
      </c>
      <c r="AE70" s="196">
        <v>0</v>
      </c>
      <c r="AF70" s="196">
        <v>0</v>
      </c>
      <c r="AG70" s="196">
        <v>0</v>
      </c>
      <c r="AH70" s="196">
        <v>0</v>
      </c>
      <c r="AI70" s="196">
        <v>45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>
        <v>0</v>
      </c>
      <c r="AP70" s="196">
        <v>67.94</v>
      </c>
      <c r="AQ70" s="196">
        <v>22.02</v>
      </c>
      <c r="AR70" s="196">
        <v>4.7300000000000004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157.72999999999999</v>
      </c>
      <c r="L71" s="196">
        <v>24.03</v>
      </c>
      <c r="M71" s="196">
        <v>0</v>
      </c>
      <c r="N71" s="196">
        <v>28.84</v>
      </c>
      <c r="O71" s="196">
        <v>48.43</v>
      </c>
      <c r="P71" s="196">
        <v>58.78</v>
      </c>
      <c r="Q71" s="196">
        <v>2.66</v>
      </c>
      <c r="R71" s="196">
        <v>10.35</v>
      </c>
      <c r="S71" s="196">
        <v>6.44</v>
      </c>
      <c r="T71" s="196">
        <v>0</v>
      </c>
      <c r="U71" s="196">
        <v>318.14999999999998</v>
      </c>
      <c r="V71" s="196">
        <v>4.43</v>
      </c>
      <c r="W71" s="196">
        <v>8.5</v>
      </c>
      <c r="X71" s="196">
        <v>32.78</v>
      </c>
      <c r="Y71" s="196">
        <v>0</v>
      </c>
      <c r="Z71">
        <v>0</v>
      </c>
      <c r="AA71" s="196">
        <v>0</v>
      </c>
      <c r="AB71" s="196">
        <v>6.5</v>
      </c>
      <c r="AC71" s="196">
        <v>0</v>
      </c>
      <c r="AD71" s="196">
        <v>0</v>
      </c>
      <c r="AE71" s="196">
        <v>0</v>
      </c>
      <c r="AF71" s="196">
        <v>0</v>
      </c>
      <c r="AG71" s="196">
        <v>0</v>
      </c>
      <c r="AH71" s="196">
        <v>0</v>
      </c>
      <c r="AI71" s="196">
        <v>55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>
        <v>0</v>
      </c>
      <c r="AP71" s="196">
        <v>67.94</v>
      </c>
      <c r="AQ71" s="196">
        <v>22.02</v>
      </c>
      <c r="AR71" s="196">
        <v>2.31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157.72999999999999</v>
      </c>
      <c r="L72" s="196">
        <v>24.03</v>
      </c>
      <c r="M72" s="196">
        <v>0</v>
      </c>
      <c r="N72" s="196">
        <v>28.84</v>
      </c>
      <c r="O72" s="196">
        <v>48.43</v>
      </c>
      <c r="P72" s="196">
        <v>58.78</v>
      </c>
      <c r="Q72" s="196">
        <v>2.66</v>
      </c>
      <c r="R72" s="196">
        <v>10.35</v>
      </c>
      <c r="S72" s="196">
        <v>6.44</v>
      </c>
      <c r="T72" s="196">
        <v>0</v>
      </c>
      <c r="U72" s="196">
        <v>318.14999999999998</v>
      </c>
      <c r="V72" s="196">
        <v>4.43</v>
      </c>
      <c r="W72" s="196">
        <v>8.5</v>
      </c>
      <c r="X72" s="196">
        <v>32.78</v>
      </c>
      <c r="Y72" s="196">
        <v>0</v>
      </c>
      <c r="Z72">
        <v>0</v>
      </c>
      <c r="AA72" s="196">
        <v>0</v>
      </c>
      <c r="AB72" s="196">
        <v>6.5</v>
      </c>
      <c r="AC72" s="196">
        <v>0</v>
      </c>
      <c r="AD72" s="196">
        <v>0</v>
      </c>
      <c r="AE72" s="196">
        <v>0</v>
      </c>
      <c r="AF72" s="196">
        <v>0</v>
      </c>
      <c r="AG72" s="196">
        <v>0</v>
      </c>
      <c r="AH72" s="196">
        <v>0</v>
      </c>
      <c r="AI72" s="196">
        <v>55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>
        <v>0</v>
      </c>
      <c r="AP72" s="196">
        <v>67.94</v>
      </c>
      <c r="AQ72" s="196">
        <v>22.02</v>
      </c>
      <c r="AR72" s="196">
        <v>0.4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157.72999999999999</v>
      </c>
      <c r="L73" s="196">
        <v>40.369999999999997</v>
      </c>
      <c r="M73" s="196">
        <v>0</v>
      </c>
      <c r="N73" s="196">
        <v>28.84</v>
      </c>
      <c r="O73" s="196">
        <v>48.43</v>
      </c>
      <c r="P73" s="196">
        <v>58.78</v>
      </c>
      <c r="Q73" s="196">
        <v>2.66</v>
      </c>
      <c r="R73" s="196">
        <v>10.35</v>
      </c>
      <c r="S73" s="196">
        <v>6.44</v>
      </c>
      <c r="T73" s="196">
        <v>0</v>
      </c>
      <c r="U73" s="196">
        <v>318.14999999999998</v>
      </c>
      <c r="V73" s="196">
        <v>4.43</v>
      </c>
      <c r="W73" s="196">
        <v>8.5</v>
      </c>
      <c r="X73" s="196">
        <v>32.78</v>
      </c>
      <c r="Y73" s="196">
        <v>0</v>
      </c>
      <c r="Z73">
        <v>0</v>
      </c>
      <c r="AA73" s="196">
        <v>0</v>
      </c>
      <c r="AB73" s="196">
        <v>6.5</v>
      </c>
      <c r="AC73" s="196">
        <v>0</v>
      </c>
      <c r="AD73" s="196">
        <v>0</v>
      </c>
      <c r="AE73" s="196">
        <v>0</v>
      </c>
      <c r="AF73" s="196">
        <v>0</v>
      </c>
      <c r="AG73" s="196">
        <v>0</v>
      </c>
      <c r="AH73" s="196">
        <v>0</v>
      </c>
      <c r="AI73" s="196">
        <v>53.28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>
        <v>0</v>
      </c>
      <c r="AP73" s="196">
        <v>67.94</v>
      </c>
      <c r="AQ73" s="196">
        <v>22.02</v>
      </c>
      <c r="AR73" s="196">
        <v>0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157.72999999999999</v>
      </c>
      <c r="L74" s="196">
        <v>40.369999999999997</v>
      </c>
      <c r="M74" s="196">
        <v>0</v>
      </c>
      <c r="N74" s="196">
        <v>28.84</v>
      </c>
      <c r="O74" s="196">
        <v>48.43</v>
      </c>
      <c r="P74" s="196">
        <v>58.78</v>
      </c>
      <c r="Q74" s="196">
        <v>2.66</v>
      </c>
      <c r="R74" s="196">
        <v>10.35</v>
      </c>
      <c r="S74" s="196">
        <v>6.44</v>
      </c>
      <c r="T74" s="196">
        <v>0</v>
      </c>
      <c r="U74" s="196">
        <v>318.14999999999998</v>
      </c>
      <c r="V74" s="196">
        <v>4.43</v>
      </c>
      <c r="W74" s="196">
        <v>8.5</v>
      </c>
      <c r="X74" s="196">
        <v>32.78</v>
      </c>
      <c r="Y74" s="196">
        <v>0</v>
      </c>
      <c r="Z74">
        <v>0</v>
      </c>
      <c r="AA74" s="196">
        <v>0</v>
      </c>
      <c r="AB74" s="196">
        <v>6.5</v>
      </c>
      <c r="AC74" s="196">
        <v>0</v>
      </c>
      <c r="AD74" s="196">
        <v>0</v>
      </c>
      <c r="AE74" s="196">
        <v>0</v>
      </c>
      <c r="AF74" s="196">
        <v>0</v>
      </c>
      <c r="AG74" s="196">
        <v>0</v>
      </c>
      <c r="AH74" s="196">
        <v>0</v>
      </c>
      <c r="AI74" s="196">
        <v>53.28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>
        <v>0</v>
      </c>
      <c r="AP74" s="196">
        <v>67.94</v>
      </c>
      <c r="AQ74" s="196">
        <v>22.02</v>
      </c>
      <c r="AR74" s="196">
        <v>0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157.72999999999999</v>
      </c>
      <c r="L75" s="196">
        <v>40.369999999999997</v>
      </c>
      <c r="M75" s="196">
        <v>0</v>
      </c>
      <c r="N75" s="196">
        <v>28.84</v>
      </c>
      <c r="O75" s="196">
        <v>48.43</v>
      </c>
      <c r="P75" s="196">
        <v>58.78</v>
      </c>
      <c r="Q75" s="196">
        <v>2.66</v>
      </c>
      <c r="R75" s="196">
        <v>10.35</v>
      </c>
      <c r="S75" s="196">
        <v>6.44</v>
      </c>
      <c r="T75" s="196">
        <v>0</v>
      </c>
      <c r="U75" s="196">
        <v>318.14999999999998</v>
      </c>
      <c r="V75" s="196">
        <v>4.3</v>
      </c>
      <c r="W75" s="196">
        <v>8.5</v>
      </c>
      <c r="X75" s="196">
        <v>32.78</v>
      </c>
      <c r="Y75" s="196">
        <v>0</v>
      </c>
      <c r="Z75">
        <v>0</v>
      </c>
      <c r="AA75" s="196">
        <v>8.35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0</v>
      </c>
      <c r="AH75" s="196">
        <v>0</v>
      </c>
      <c r="AI75" s="196">
        <v>54.14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>
        <v>0</v>
      </c>
      <c r="AP75" s="196">
        <v>67.94</v>
      </c>
      <c r="AQ75" s="196">
        <v>22.02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157.72999999999999</v>
      </c>
      <c r="L76" s="196">
        <v>24.03</v>
      </c>
      <c r="M76" s="196">
        <v>0</v>
      </c>
      <c r="N76" s="196">
        <v>28.84</v>
      </c>
      <c r="O76" s="196">
        <v>48.43</v>
      </c>
      <c r="P76" s="196">
        <v>58.78</v>
      </c>
      <c r="Q76" s="196">
        <v>2.66</v>
      </c>
      <c r="R76" s="196">
        <v>10.35</v>
      </c>
      <c r="S76" s="196">
        <v>6.44</v>
      </c>
      <c r="T76" s="196">
        <v>0</v>
      </c>
      <c r="U76" s="196">
        <v>318.14999999999998</v>
      </c>
      <c r="V76" s="196">
        <v>4.3</v>
      </c>
      <c r="W76" s="196">
        <v>8.5</v>
      </c>
      <c r="X76" s="196">
        <v>32.78</v>
      </c>
      <c r="Y76" s="196">
        <v>0</v>
      </c>
      <c r="Z76">
        <v>0</v>
      </c>
      <c r="AA76" s="196">
        <v>8.35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0</v>
      </c>
      <c r="AH76" s="196">
        <v>0</v>
      </c>
      <c r="AI76" s="196">
        <v>54.14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>
        <v>0</v>
      </c>
      <c r="AP76" s="196">
        <v>67.94</v>
      </c>
      <c r="AQ76" s="196">
        <v>22.02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157.72999999999999</v>
      </c>
      <c r="L77" s="196">
        <v>24.03</v>
      </c>
      <c r="M77" s="196">
        <v>0</v>
      </c>
      <c r="N77" s="196">
        <v>28.84</v>
      </c>
      <c r="O77" s="196">
        <v>48.43</v>
      </c>
      <c r="P77" s="196">
        <v>58.78</v>
      </c>
      <c r="Q77" s="196">
        <v>2.66</v>
      </c>
      <c r="R77" s="196">
        <v>10.35</v>
      </c>
      <c r="S77" s="196">
        <v>6.44</v>
      </c>
      <c r="T77" s="196">
        <v>0</v>
      </c>
      <c r="U77" s="196">
        <v>318.14999999999998</v>
      </c>
      <c r="V77" s="196">
        <v>4.3</v>
      </c>
      <c r="W77" s="196">
        <v>8.5</v>
      </c>
      <c r="X77" s="196">
        <v>34.1</v>
      </c>
      <c r="Y77" s="196">
        <v>0</v>
      </c>
      <c r="Z77">
        <v>0</v>
      </c>
      <c r="AA77" s="196">
        <v>8.35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0</v>
      </c>
      <c r="AH77" s="196">
        <v>0</v>
      </c>
      <c r="AI77" s="196">
        <v>54.14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>
        <v>0</v>
      </c>
      <c r="AP77" s="196">
        <v>67.94</v>
      </c>
      <c r="AQ77" s="196">
        <v>22.02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157.72999999999999</v>
      </c>
      <c r="L78" s="196">
        <v>24.03</v>
      </c>
      <c r="M78" s="196">
        <v>0</v>
      </c>
      <c r="N78" s="196">
        <v>28.84</v>
      </c>
      <c r="O78" s="196">
        <v>48.43</v>
      </c>
      <c r="P78" s="196">
        <v>58.78</v>
      </c>
      <c r="Q78" s="196">
        <v>2.66</v>
      </c>
      <c r="R78" s="196">
        <v>10.35</v>
      </c>
      <c r="S78" s="196">
        <v>6.44</v>
      </c>
      <c r="T78" s="196">
        <v>0</v>
      </c>
      <c r="U78" s="196">
        <v>318.14999999999998</v>
      </c>
      <c r="V78" s="196">
        <v>4.3</v>
      </c>
      <c r="W78" s="196">
        <v>8.5</v>
      </c>
      <c r="X78" s="196">
        <v>34.1</v>
      </c>
      <c r="Y78" s="196">
        <v>0</v>
      </c>
      <c r="Z78">
        <v>0</v>
      </c>
      <c r="AA78" s="196">
        <v>8.35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0</v>
      </c>
      <c r="AH78" s="196">
        <v>0</v>
      </c>
      <c r="AI78" s="196">
        <v>54.14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>
        <v>0</v>
      </c>
      <c r="AP78" s="196">
        <v>67.94</v>
      </c>
      <c r="AQ78" s="196">
        <v>22.02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157.72999999999999</v>
      </c>
      <c r="L79" s="196">
        <v>24.03</v>
      </c>
      <c r="M79" s="196">
        <v>0</v>
      </c>
      <c r="N79" s="196">
        <v>28.84</v>
      </c>
      <c r="O79" s="196">
        <v>36.159999999999997</v>
      </c>
      <c r="P79" s="196">
        <v>58.78</v>
      </c>
      <c r="Q79" s="196">
        <v>2.66</v>
      </c>
      <c r="R79" s="196">
        <v>10.35</v>
      </c>
      <c r="S79" s="196">
        <v>6.44</v>
      </c>
      <c r="T79" s="196">
        <v>0</v>
      </c>
      <c r="U79" s="196">
        <v>318.14999999999998</v>
      </c>
      <c r="V79" s="196">
        <v>4.3</v>
      </c>
      <c r="W79" s="196">
        <v>8.5</v>
      </c>
      <c r="X79" s="196">
        <v>32.78</v>
      </c>
      <c r="Y79" s="196">
        <v>0</v>
      </c>
      <c r="Z79">
        <v>0</v>
      </c>
      <c r="AA79" s="196">
        <v>8.59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0</v>
      </c>
      <c r="AH79" s="196">
        <v>0</v>
      </c>
      <c r="AI79" s="196">
        <v>55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>
        <v>0</v>
      </c>
      <c r="AP79" s="196">
        <v>67.94</v>
      </c>
      <c r="AQ79" s="196">
        <v>22.02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157.72999999999999</v>
      </c>
      <c r="L80" s="196">
        <v>24.03</v>
      </c>
      <c r="M80" s="196">
        <v>0</v>
      </c>
      <c r="N80" s="196">
        <v>28.84</v>
      </c>
      <c r="O80" s="196">
        <v>36.159999999999997</v>
      </c>
      <c r="P80" s="196">
        <v>58.78</v>
      </c>
      <c r="Q80" s="196">
        <v>2.66</v>
      </c>
      <c r="R80" s="196">
        <v>10.35</v>
      </c>
      <c r="S80" s="196">
        <v>6.44</v>
      </c>
      <c r="T80" s="196">
        <v>0</v>
      </c>
      <c r="U80" s="196">
        <v>318.14999999999998</v>
      </c>
      <c r="V80" s="196">
        <v>4.3</v>
      </c>
      <c r="W80" s="196">
        <v>8.5</v>
      </c>
      <c r="X80" s="196">
        <v>32.78</v>
      </c>
      <c r="Y80" s="196">
        <v>0</v>
      </c>
      <c r="Z80">
        <v>0</v>
      </c>
      <c r="AA80" s="196">
        <v>8.59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0</v>
      </c>
      <c r="AH80" s="196">
        <v>0</v>
      </c>
      <c r="AI80" s="196">
        <v>55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>
        <v>0</v>
      </c>
      <c r="AP80" s="196">
        <v>67.94</v>
      </c>
      <c r="AQ80" s="196">
        <v>22.02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130.74</v>
      </c>
      <c r="L81" s="196">
        <v>24.03</v>
      </c>
      <c r="M81" s="196">
        <v>0</v>
      </c>
      <c r="N81" s="196">
        <v>28.84</v>
      </c>
      <c r="O81" s="196">
        <v>36.159999999999997</v>
      </c>
      <c r="P81" s="196">
        <v>58.78</v>
      </c>
      <c r="Q81" s="196">
        <v>2.66</v>
      </c>
      <c r="R81" s="196">
        <v>10.35</v>
      </c>
      <c r="S81" s="196">
        <v>6.44</v>
      </c>
      <c r="T81" s="196">
        <v>0</v>
      </c>
      <c r="U81" s="196">
        <v>318.14999999999998</v>
      </c>
      <c r="V81" s="196">
        <v>4.26</v>
      </c>
      <c r="W81" s="196">
        <v>8.5</v>
      </c>
      <c r="X81" s="196">
        <v>32.78</v>
      </c>
      <c r="Y81" s="196">
        <v>0</v>
      </c>
      <c r="Z81">
        <v>0</v>
      </c>
      <c r="AA81" s="196">
        <v>8.1199999999999992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0</v>
      </c>
      <c r="AH81" s="196">
        <v>0</v>
      </c>
      <c r="AI81" s="196">
        <v>45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>
        <v>0</v>
      </c>
      <c r="AP81" s="196">
        <v>67.94</v>
      </c>
      <c r="AQ81" s="196">
        <v>22.02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117.28</v>
      </c>
      <c r="L82" s="196">
        <v>24.03</v>
      </c>
      <c r="M82" s="196">
        <v>0</v>
      </c>
      <c r="N82" s="196">
        <v>28.84</v>
      </c>
      <c r="O82" s="196">
        <v>36.159999999999997</v>
      </c>
      <c r="P82" s="196">
        <v>58.78</v>
      </c>
      <c r="Q82" s="196">
        <v>2.66</v>
      </c>
      <c r="R82" s="196">
        <v>10.35</v>
      </c>
      <c r="S82" s="196">
        <v>6.44</v>
      </c>
      <c r="T82" s="196">
        <v>0</v>
      </c>
      <c r="U82" s="196">
        <v>318.14999999999998</v>
      </c>
      <c r="V82" s="196">
        <v>4.26</v>
      </c>
      <c r="W82" s="196">
        <v>8.5</v>
      </c>
      <c r="X82" s="196">
        <v>32.78</v>
      </c>
      <c r="Y82" s="196">
        <v>0</v>
      </c>
      <c r="Z82">
        <v>0</v>
      </c>
      <c r="AA82" s="196">
        <v>8.1199999999999992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0</v>
      </c>
      <c r="AH82" s="196">
        <v>0</v>
      </c>
      <c r="AI82" s="196">
        <v>45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>
        <v>0</v>
      </c>
      <c r="AP82" s="196">
        <v>67.94</v>
      </c>
      <c r="AQ82" s="196">
        <v>22.02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74.98</v>
      </c>
      <c r="L83" s="196">
        <v>10.16</v>
      </c>
      <c r="M83" s="196">
        <v>0</v>
      </c>
      <c r="N83" s="196">
        <v>28.84</v>
      </c>
      <c r="O83" s="196">
        <v>36.159999999999997</v>
      </c>
      <c r="P83" s="196">
        <v>58.78</v>
      </c>
      <c r="Q83" s="196">
        <v>1.92</v>
      </c>
      <c r="R83" s="196">
        <v>10.35</v>
      </c>
      <c r="S83" s="196">
        <v>2.89</v>
      </c>
      <c r="T83" s="196">
        <v>0</v>
      </c>
      <c r="U83" s="196">
        <v>318.14999999999998</v>
      </c>
      <c r="V83" s="196">
        <v>4.26</v>
      </c>
      <c r="W83" s="196">
        <v>8.5</v>
      </c>
      <c r="X83" s="196">
        <v>32.78</v>
      </c>
      <c r="Y83" s="196">
        <v>0</v>
      </c>
      <c r="Z83">
        <v>0</v>
      </c>
      <c r="AA83" s="196">
        <v>8.1199999999999992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0</v>
      </c>
      <c r="AH83" s="196">
        <v>0</v>
      </c>
      <c r="AI83" s="196">
        <v>45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>
        <v>0</v>
      </c>
      <c r="AP83" s="196">
        <v>67.94</v>
      </c>
      <c r="AQ83" s="196">
        <v>9.61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74.98</v>
      </c>
      <c r="L84" s="196">
        <v>10.16</v>
      </c>
      <c r="M84" s="196">
        <v>0</v>
      </c>
      <c r="N84" s="196">
        <v>28.84</v>
      </c>
      <c r="O84" s="196">
        <v>36.159999999999997</v>
      </c>
      <c r="P84" s="196">
        <v>58.78</v>
      </c>
      <c r="Q84" s="196">
        <v>1.92</v>
      </c>
      <c r="R84" s="196">
        <v>10.35</v>
      </c>
      <c r="S84" s="196">
        <v>2.89</v>
      </c>
      <c r="T84" s="196">
        <v>0</v>
      </c>
      <c r="U84" s="196">
        <v>318.14999999999998</v>
      </c>
      <c r="V84" s="196">
        <v>4.26</v>
      </c>
      <c r="W84" s="196">
        <v>8.5</v>
      </c>
      <c r="X84" s="196">
        <v>32.78</v>
      </c>
      <c r="Y84" s="196">
        <v>0</v>
      </c>
      <c r="Z84">
        <v>0</v>
      </c>
      <c r="AA84" s="196">
        <v>8.1199999999999992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0</v>
      </c>
      <c r="AH84" s="196">
        <v>0</v>
      </c>
      <c r="AI84" s="196">
        <v>45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>
        <v>0</v>
      </c>
      <c r="AP84" s="196">
        <v>67.94</v>
      </c>
      <c r="AQ84" s="196">
        <v>9.61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74.98</v>
      </c>
      <c r="L85" s="196">
        <v>10.16</v>
      </c>
      <c r="M85" s="196">
        <v>0</v>
      </c>
      <c r="N85" s="196">
        <v>28.84</v>
      </c>
      <c r="O85" s="196">
        <v>36.159999999999997</v>
      </c>
      <c r="P85" s="196">
        <v>58.78</v>
      </c>
      <c r="Q85" s="196">
        <v>1.92</v>
      </c>
      <c r="R85" s="196">
        <v>5.77</v>
      </c>
      <c r="S85" s="196">
        <v>2.89</v>
      </c>
      <c r="T85" s="196">
        <v>0</v>
      </c>
      <c r="U85" s="196">
        <v>318.14999999999998</v>
      </c>
      <c r="V85" s="196">
        <v>4.43</v>
      </c>
      <c r="W85" s="196">
        <v>8.5</v>
      </c>
      <c r="X85" s="196">
        <v>36.020000000000003</v>
      </c>
      <c r="Y85" s="196">
        <v>0</v>
      </c>
      <c r="Z85">
        <v>0</v>
      </c>
      <c r="AA85" s="196">
        <v>8.1199999999999992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0</v>
      </c>
      <c r="AH85" s="196">
        <v>0</v>
      </c>
      <c r="AI85" s="196">
        <v>45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>
        <v>0</v>
      </c>
      <c r="AP85" s="196">
        <v>67.94</v>
      </c>
      <c r="AQ85" s="196">
        <v>9.61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74.98</v>
      </c>
      <c r="L86" s="196">
        <v>10.16</v>
      </c>
      <c r="M86" s="196">
        <v>0</v>
      </c>
      <c r="N86" s="196">
        <v>28.84</v>
      </c>
      <c r="O86" s="196">
        <v>36.159999999999997</v>
      </c>
      <c r="P86" s="196">
        <v>58.78</v>
      </c>
      <c r="Q86" s="196">
        <v>1.92</v>
      </c>
      <c r="R86" s="196">
        <v>5.77</v>
      </c>
      <c r="S86" s="196">
        <v>2.89</v>
      </c>
      <c r="T86" s="196">
        <v>0</v>
      </c>
      <c r="U86" s="196">
        <v>318.14999999999998</v>
      </c>
      <c r="V86" s="196">
        <v>4.43</v>
      </c>
      <c r="W86" s="196">
        <v>8.5</v>
      </c>
      <c r="X86" s="196">
        <v>36.020000000000003</v>
      </c>
      <c r="Y86" s="196">
        <v>0</v>
      </c>
      <c r="Z86">
        <v>0</v>
      </c>
      <c r="AA86" s="196">
        <v>8.1199999999999992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0</v>
      </c>
      <c r="AH86" s="196">
        <v>0</v>
      </c>
      <c r="AI86" s="196">
        <v>45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>
        <v>0</v>
      </c>
      <c r="AP86" s="196">
        <v>67.94</v>
      </c>
      <c r="AQ86" s="196">
        <v>9.61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74.98</v>
      </c>
      <c r="L87" s="196">
        <v>10.16</v>
      </c>
      <c r="M87" s="196">
        <v>0</v>
      </c>
      <c r="N87" s="196">
        <v>28.84</v>
      </c>
      <c r="O87" s="196">
        <v>35.590000000000003</v>
      </c>
      <c r="P87" s="196">
        <v>58.78</v>
      </c>
      <c r="Q87" s="196">
        <v>1.92</v>
      </c>
      <c r="R87" s="196">
        <v>5.77</v>
      </c>
      <c r="S87" s="196">
        <v>2.89</v>
      </c>
      <c r="T87" s="196">
        <v>0</v>
      </c>
      <c r="U87" s="196">
        <v>318.14999999999998</v>
      </c>
      <c r="V87" s="196">
        <v>0</v>
      </c>
      <c r="W87" s="196">
        <v>8.5</v>
      </c>
      <c r="X87" s="196">
        <v>36.020000000000003</v>
      </c>
      <c r="Y87" s="196">
        <v>0</v>
      </c>
      <c r="Z87">
        <v>0</v>
      </c>
      <c r="AA87" s="196">
        <v>8.1199999999999992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0</v>
      </c>
      <c r="AH87" s="196">
        <v>0</v>
      </c>
      <c r="AI87" s="196">
        <v>45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>
        <v>0</v>
      </c>
      <c r="AP87" s="196">
        <v>52.87</v>
      </c>
      <c r="AQ87" s="196">
        <v>9.61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74.98</v>
      </c>
      <c r="L88" s="196">
        <v>10.16</v>
      </c>
      <c r="M88" s="196">
        <v>0</v>
      </c>
      <c r="N88" s="196">
        <v>28.84</v>
      </c>
      <c r="O88" s="196">
        <v>37.78</v>
      </c>
      <c r="P88" s="196">
        <v>58.78</v>
      </c>
      <c r="Q88" s="196">
        <v>1.92</v>
      </c>
      <c r="R88" s="196">
        <v>5.77</v>
      </c>
      <c r="S88" s="196">
        <v>2.89</v>
      </c>
      <c r="T88" s="196">
        <v>0</v>
      </c>
      <c r="U88" s="196">
        <v>318.14999999999998</v>
      </c>
      <c r="V88" s="196">
        <v>0</v>
      </c>
      <c r="W88" s="196">
        <v>8.5</v>
      </c>
      <c r="X88" s="196">
        <v>36.020000000000003</v>
      </c>
      <c r="Y88" s="196">
        <v>0</v>
      </c>
      <c r="Z88">
        <v>0</v>
      </c>
      <c r="AA88" s="196">
        <v>8.1199999999999992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0</v>
      </c>
      <c r="AH88" s="196">
        <v>0</v>
      </c>
      <c r="AI88" s="196">
        <v>45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>
        <v>0</v>
      </c>
      <c r="AP88" s="196">
        <v>43.26</v>
      </c>
      <c r="AQ88" s="196">
        <v>9.61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74.98</v>
      </c>
      <c r="L89" s="196">
        <v>10.16</v>
      </c>
      <c r="M89" s="196">
        <v>0</v>
      </c>
      <c r="N89" s="196">
        <v>28.84</v>
      </c>
      <c r="O89" s="196">
        <v>45.55</v>
      </c>
      <c r="P89" s="196">
        <v>58.78</v>
      </c>
      <c r="Q89" s="196">
        <v>1.92</v>
      </c>
      <c r="R89" s="196">
        <v>5.77</v>
      </c>
      <c r="S89" s="196">
        <v>2.89</v>
      </c>
      <c r="T89" s="196">
        <v>0</v>
      </c>
      <c r="U89" s="196">
        <v>318.14999999999998</v>
      </c>
      <c r="V89" s="196">
        <v>0</v>
      </c>
      <c r="W89" s="196">
        <v>8.5</v>
      </c>
      <c r="X89" s="196">
        <v>36.020000000000003</v>
      </c>
      <c r="Y89" s="196">
        <v>0</v>
      </c>
      <c r="Z89">
        <v>0</v>
      </c>
      <c r="AA89" s="196">
        <v>8.1199999999999992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0</v>
      </c>
      <c r="AH89" s="196">
        <v>0</v>
      </c>
      <c r="AI89" s="196">
        <v>45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>
        <v>0</v>
      </c>
      <c r="AP89" s="196">
        <v>43.26</v>
      </c>
      <c r="AQ89" s="196">
        <v>9.61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74.98</v>
      </c>
      <c r="L90" s="196">
        <v>10.16</v>
      </c>
      <c r="M90" s="196">
        <v>0</v>
      </c>
      <c r="N90" s="196">
        <v>28.84</v>
      </c>
      <c r="O90" s="196">
        <v>45.59</v>
      </c>
      <c r="P90" s="196">
        <v>58.78</v>
      </c>
      <c r="Q90" s="196">
        <v>1.92</v>
      </c>
      <c r="R90" s="196">
        <v>5.77</v>
      </c>
      <c r="S90" s="196">
        <v>2.89</v>
      </c>
      <c r="T90" s="196">
        <v>0</v>
      </c>
      <c r="U90" s="196">
        <v>318.14999999999998</v>
      </c>
      <c r="V90" s="196">
        <v>0</v>
      </c>
      <c r="W90" s="196">
        <v>8.5</v>
      </c>
      <c r="X90" s="196">
        <v>36.020000000000003</v>
      </c>
      <c r="Y90" s="196">
        <v>0</v>
      </c>
      <c r="Z90">
        <v>0</v>
      </c>
      <c r="AA90" s="196">
        <v>8.1199999999999992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0</v>
      </c>
      <c r="AH90" s="196">
        <v>0</v>
      </c>
      <c r="AI90" s="196">
        <v>45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>
        <v>0</v>
      </c>
      <c r="AP90" s="196">
        <v>43.26</v>
      </c>
      <c r="AQ90" s="196">
        <v>9.61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74.98</v>
      </c>
      <c r="L91" s="196">
        <v>10.16</v>
      </c>
      <c r="M91" s="196">
        <v>0</v>
      </c>
      <c r="N91" s="196">
        <v>28.84</v>
      </c>
      <c r="O91" s="196">
        <v>45.59</v>
      </c>
      <c r="P91" s="196">
        <v>58.78</v>
      </c>
      <c r="Q91" s="196">
        <v>1.92</v>
      </c>
      <c r="R91" s="196">
        <v>5.77</v>
      </c>
      <c r="S91" s="196">
        <v>2.89</v>
      </c>
      <c r="T91" s="196">
        <v>0</v>
      </c>
      <c r="U91" s="196">
        <v>318.14999999999998</v>
      </c>
      <c r="V91" s="196">
        <v>0</v>
      </c>
      <c r="W91" s="196">
        <v>5.77</v>
      </c>
      <c r="X91" s="196">
        <v>17.3</v>
      </c>
      <c r="Y91" s="196">
        <v>0</v>
      </c>
      <c r="Z91">
        <v>0</v>
      </c>
      <c r="AA91" s="196">
        <v>8.1199999999999992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0</v>
      </c>
      <c r="AH91" s="196">
        <v>0</v>
      </c>
      <c r="AI91" s="196">
        <v>45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>
        <v>0</v>
      </c>
      <c r="AP91" s="196">
        <v>31.72</v>
      </c>
      <c r="AQ91" s="196">
        <v>9.61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74.98</v>
      </c>
      <c r="L92" s="196">
        <v>10.16</v>
      </c>
      <c r="M92" s="196">
        <v>0</v>
      </c>
      <c r="N92" s="196">
        <v>28.84</v>
      </c>
      <c r="O92" s="196">
        <v>45.59</v>
      </c>
      <c r="P92" s="196">
        <v>58.78</v>
      </c>
      <c r="Q92" s="196">
        <v>1.92</v>
      </c>
      <c r="R92" s="196">
        <v>5.77</v>
      </c>
      <c r="S92" s="196">
        <v>2.89</v>
      </c>
      <c r="T92" s="196">
        <v>0</v>
      </c>
      <c r="U92" s="196">
        <v>318.14999999999998</v>
      </c>
      <c r="V92" s="196">
        <v>0</v>
      </c>
      <c r="W92" s="196">
        <v>5.77</v>
      </c>
      <c r="X92" s="196">
        <v>17.3</v>
      </c>
      <c r="Y92" s="196">
        <v>0</v>
      </c>
      <c r="Z92">
        <v>0</v>
      </c>
      <c r="AA92" s="196">
        <v>8.1199999999999992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0</v>
      </c>
      <c r="AH92" s="196">
        <v>0</v>
      </c>
      <c r="AI92" s="196">
        <v>45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>
        <v>0</v>
      </c>
      <c r="AP92" s="196">
        <v>31.72</v>
      </c>
      <c r="AQ92" s="196">
        <v>9.61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74.98</v>
      </c>
      <c r="L93" s="196">
        <v>10.16</v>
      </c>
      <c r="M93" s="196">
        <v>0</v>
      </c>
      <c r="N93" s="196">
        <v>28.84</v>
      </c>
      <c r="O93" s="196">
        <v>45.59</v>
      </c>
      <c r="P93" s="196">
        <v>58.78</v>
      </c>
      <c r="Q93" s="196">
        <v>1.92</v>
      </c>
      <c r="R93" s="196">
        <v>5.77</v>
      </c>
      <c r="S93" s="196">
        <v>2.89</v>
      </c>
      <c r="T93" s="196">
        <v>0</v>
      </c>
      <c r="U93" s="196">
        <v>318.14999999999998</v>
      </c>
      <c r="V93" s="196">
        <v>0</v>
      </c>
      <c r="W93" s="196">
        <v>5.77</v>
      </c>
      <c r="X93" s="196">
        <v>17.3</v>
      </c>
      <c r="Y93" s="196">
        <v>0</v>
      </c>
      <c r="Z93">
        <v>0</v>
      </c>
      <c r="AA93" s="196">
        <v>8.1199999999999992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0</v>
      </c>
      <c r="AH93" s="196">
        <v>0</v>
      </c>
      <c r="AI93" s="196">
        <v>48.32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>
        <v>0</v>
      </c>
      <c r="AP93" s="196">
        <v>31.72</v>
      </c>
      <c r="AQ93" s="196">
        <v>9.61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74.98</v>
      </c>
      <c r="L94" s="196">
        <v>10.16</v>
      </c>
      <c r="M94" s="196">
        <v>0</v>
      </c>
      <c r="N94" s="196">
        <v>28.84</v>
      </c>
      <c r="O94" s="196">
        <v>45.59</v>
      </c>
      <c r="P94" s="196">
        <v>58.78</v>
      </c>
      <c r="Q94" s="196">
        <v>1.92</v>
      </c>
      <c r="R94" s="196">
        <v>5.77</v>
      </c>
      <c r="S94" s="196">
        <v>2.89</v>
      </c>
      <c r="T94" s="196">
        <v>0</v>
      </c>
      <c r="U94" s="196">
        <v>318.14999999999998</v>
      </c>
      <c r="V94" s="196">
        <v>0</v>
      </c>
      <c r="W94" s="196">
        <v>5.77</v>
      </c>
      <c r="X94" s="196">
        <v>17.3</v>
      </c>
      <c r="Y94" s="196">
        <v>0</v>
      </c>
      <c r="Z94">
        <v>0</v>
      </c>
      <c r="AA94" s="196">
        <v>8.1199999999999992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0</v>
      </c>
      <c r="AH94" s="196">
        <v>0</v>
      </c>
      <c r="AI94" s="196">
        <v>48.32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>
        <v>0</v>
      </c>
      <c r="AP94" s="196">
        <v>31.72</v>
      </c>
      <c r="AQ94" s="196">
        <v>9.61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74.98</v>
      </c>
      <c r="L95" s="196">
        <v>10.16</v>
      </c>
      <c r="M95" s="196">
        <v>0</v>
      </c>
      <c r="N95" s="196">
        <v>28.84</v>
      </c>
      <c r="O95" s="196">
        <v>45.59</v>
      </c>
      <c r="P95" s="196">
        <v>58.78</v>
      </c>
      <c r="Q95" s="196">
        <v>1.92</v>
      </c>
      <c r="R95" s="196">
        <v>5.77</v>
      </c>
      <c r="S95" s="196">
        <v>2.89</v>
      </c>
      <c r="T95" s="196">
        <v>0</v>
      </c>
      <c r="U95" s="196">
        <v>318.14999999999998</v>
      </c>
      <c r="V95" s="196">
        <v>0</v>
      </c>
      <c r="W95" s="196">
        <v>5.77</v>
      </c>
      <c r="X95" s="196">
        <v>17.3</v>
      </c>
      <c r="Y95" s="196">
        <v>0</v>
      </c>
      <c r="Z95">
        <v>0</v>
      </c>
      <c r="AA95" s="196">
        <v>8.1199999999999992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0</v>
      </c>
      <c r="AH95" s="196">
        <v>0</v>
      </c>
      <c r="AI95" s="196">
        <v>48.32</v>
      </c>
      <c r="AJ95" s="196">
        <v>0</v>
      </c>
      <c r="AK95" s="196">
        <v>0</v>
      </c>
      <c r="AL95" s="196">
        <v>0</v>
      </c>
      <c r="AM95" s="196">
        <v>0</v>
      </c>
      <c r="AN95" s="196">
        <v>0</v>
      </c>
      <c r="AO95">
        <v>0</v>
      </c>
      <c r="AP95" s="196">
        <v>31.72</v>
      </c>
      <c r="AQ95" s="196">
        <v>9.61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74.98</v>
      </c>
      <c r="L96" s="196">
        <v>10.16</v>
      </c>
      <c r="M96" s="196">
        <v>0</v>
      </c>
      <c r="N96" s="196">
        <v>28.84</v>
      </c>
      <c r="O96" s="196">
        <v>45.59</v>
      </c>
      <c r="P96" s="196">
        <v>58.78</v>
      </c>
      <c r="Q96" s="196">
        <v>1.92</v>
      </c>
      <c r="R96" s="196">
        <v>5.77</v>
      </c>
      <c r="S96" s="196">
        <v>2.89</v>
      </c>
      <c r="T96" s="196">
        <v>0</v>
      </c>
      <c r="U96" s="196">
        <v>318.14999999999998</v>
      </c>
      <c r="V96" s="196">
        <v>0</v>
      </c>
      <c r="W96" s="196">
        <v>5.77</v>
      </c>
      <c r="X96" s="196">
        <v>17.3</v>
      </c>
      <c r="Y96" s="196">
        <v>0</v>
      </c>
      <c r="Z96">
        <v>0</v>
      </c>
      <c r="AA96" s="196">
        <v>8.1199999999999992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0</v>
      </c>
      <c r="AH96" s="196">
        <v>0</v>
      </c>
      <c r="AI96" s="196">
        <v>48.32</v>
      </c>
      <c r="AJ96" s="196">
        <v>0</v>
      </c>
      <c r="AK96" s="196">
        <v>0</v>
      </c>
      <c r="AL96" s="196">
        <v>0</v>
      </c>
      <c r="AM96" s="196">
        <v>0</v>
      </c>
      <c r="AN96" s="196">
        <v>0</v>
      </c>
      <c r="AO96">
        <v>0</v>
      </c>
      <c r="AP96" s="196">
        <v>31.72</v>
      </c>
      <c r="AQ96" s="196">
        <v>9.61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74.98</v>
      </c>
      <c r="L97" s="196">
        <v>10.16</v>
      </c>
      <c r="M97" s="196">
        <v>0</v>
      </c>
      <c r="N97" s="196">
        <v>28.84</v>
      </c>
      <c r="O97" s="196">
        <v>45.59</v>
      </c>
      <c r="P97" s="196">
        <v>58.78</v>
      </c>
      <c r="Q97" s="196">
        <v>1.92</v>
      </c>
      <c r="R97" s="196">
        <v>5.77</v>
      </c>
      <c r="S97" s="196">
        <v>2.89</v>
      </c>
      <c r="T97" s="196">
        <v>0</v>
      </c>
      <c r="U97" s="196">
        <v>318.14999999999998</v>
      </c>
      <c r="V97" s="196">
        <v>0</v>
      </c>
      <c r="W97" s="196">
        <v>5.77</v>
      </c>
      <c r="X97" s="196">
        <v>17.3</v>
      </c>
      <c r="Y97" s="196">
        <v>0</v>
      </c>
      <c r="Z97">
        <v>0</v>
      </c>
      <c r="AA97" s="196">
        <v>8.1199999999999992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0</v>
      </c>
      <c r="AH97" s="196">
        <v>0</v>
      </c>
      <c r="AI97" s="196">
        <v>48.32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>
        <v>0</v>
      </c>
      <c r="AP97" s="196">
        <v>31.72</v>
      </c>
      <c r="AQ97" s="196">
        <v>9.61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74.98</v>
      </c>
      <c r="L98" s="196">
        <v>10.16</v>
      </c>
      <c r="M98" s="196">
        <v>0</v>
      </c>
      <c r="N98" s="196">
        <v>28.84</v>
      </c>
      <c r="O98" s="196">
        <v>45.59</v>
      </c>
      <c r="P98" s="196">
        <v>58.78</v>
      </c>
      <c r="Q98" s="196">
        <v>1.92</v>
      </c>
      <c r="R98" s="196">
        <v>5.77</v>
      </c>
      <c r="S98" s="196">
        <v>2.89</v>
      </c>
      <c r="T98" s="196">
        <v>0</v>
      </c>
      <c r="U98" s="196">
        <v>318.14999999999998</v>
      </c>
      <c r="V98" s="196">
        <v>0</v>
      </c>
      <c r="W98" s="196">
        <v>5.77</v>
      </c>
      <c r="X98" s="196">
        <v>17.3</v>
      </c>
      <c r="Y98" s="196">
        <v>0</v>
      </c>
      <c r="Z98">
        <v>0</v>
      </c>
      <c r="AA98" s="196">
        <v>8.1199999999999992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0</v>
      </c>
      <c r="AH98" s="196">
        <v>0</v>
      </c>
      <c r="AI98" s="196">
        <v>48.32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>
        <v>0</v>
      </c>
      <c r="AP98" s="196">
        <v>31.72</v>
      </c>
      <c r="AQ98" s="196">
        <v>9.61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2.1995299999999962</v>
      </c>
      <c r="L99">
        <f t="shared" si="0"/>
        <v>0.34601000000000043</v>
      </c>
      <c r="M99">
        <f t="shared" si="0"/>
        <v>0</v>
      </c>
      <c r="N99">
        <f t="shared" si="0"/>
        <v>0.69216000000000022</v>
      </c>
      <c r="O99">
        <f t="shared" si="0"/>
        <v>1.124797499999999</v>
      </c>
      <c r="P99">
        <f t="shared" si="0"/>
        <v>1.4107199999999998</v>
      </c>
      <c r="Q99">
        <f t="shared" si="0"/>
        <v>5.0812499999999934E-2</v>
      </c>
      <c r="R99">
        <f t="shared" si="0"/>
        <v>0.15703750000000002</v>
      </c>
      <c r="S99">
        <f t="shared" si="0"/>
        <v>9.1814999999999855E-2</v>
      </c>
      <c r="T99">
        <f t="shared" si="0"/>
        <v>0</v>
      </c>
      <c r="U99">
        <f t="shared" si="0"/>
        <v>7.6356000000000135</v>
      </c>
      <c r="V99">
        <f t="shared" si="0"/>
        <v>5.344000000000005E-2</v>
      </c>
      <c r="W99">
        <f t="shared" si="0"/>
        <v>0.17639999999999997</v>
      </c>
      <c r="X99">
        <f t="shared" si="0"/>
        <v>0.66808000000000034</v>
      </c>
      <c r="Y99">
        <f t="shared" si="0"/>
        <v>0</v>
      </c>
      <c r="Z99">
        <f t="shared" si="0"/>
        <v>0</v>
      </c>
      <c r="AA99">
        <f t="shared" si="0"/>
        <v>4.9185000000000013E-2</v>
      </c>
      <c r="AB99">
        <f t="shared" si="0"/>
        <v>0.11525999999999999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1.1657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1.2628700000000004</v>
      </c>
      <c r="AQ99">
        <f t="shared" si="0"/>
        <v>0.31130499999999961</v>
      </c>
      <c r="AR99">
        <f t="shared" si="0"/>
        <v>0.22528249999999989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5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0.96</v>
      </c>
      <c r="L3" s="196">
        <v>101.89</v>
      </c>
      <c r="M3" s="196">
        <v>27.14</v>
      </c>
      <c r="N3" s="196">
        <v>34.83</v>
      </c>
      <c r="O3" s="196">
        <v>0</v>
      </c>
      <c r="P3" s="196">
        <v>36.380000000000003</v>
      </c>
      <c r="Q3" s="196">
        <v>0.96</v>
      </c>
      <c r="R3" s="196">
        <v>5.75</v>
      </c>
      <c r="S3" s="196">
        <v>0.96</v>
      </c>
      <c r="T3" s="196">
        <v>0</v>
      </c>
      <c r="U3" s="196">
        <v>24.71</v>
      </c>
      <c r="V3" s="196">
        <v>1.31</v>
      </c>
      <c r="W3" s="196">
        <v>4.8099999999999996</v>
      </c>
      <c r="X3" s="196">
        <v>14.42</v>
      </c>
      <c r="Y3" s="196">
        <v>0</v>
      </c>
      <c r="Z3">
        <v>0</v>
      </c>
      <c r="AA3" s="196">
        <v>0</v>
      </c>
      <c r="AB3" s="196">
        <v>8.16</v>
      </c>
      <c r="AC3" s="196">
        <v>0</v>
      </c>
      <c r="AD3" s="196">
        <v>0</v>
      </c>
      <c r="AE3" s="196">
        <v>0</v>
      </c>
      <c r="AF3" s="196">
        <v>0</v>
      </c>
      <c r="AG3" s="196">
        <v>0</v>
      </c>
      <c r="AH3" s="196">
        <v>0</v>
      </c>
      <c r="AI3" s="196">
        <v>58.71</v>
      </c>
      <c r="AJ3" s="196">
        <v>0</v>
      </c>
      <c r="AK3" s="196">
        <v>0</v>
      </c>
      <c r="AL3" s="196">
        <v>0</v>
      </c>
      <c r="AM3" s="196">
        <v>0</v>
      </c>
      <c r="AN3" s="196">
        <v>0</v>
      </c>
      <c r="AO3">
        <v>0</v>
      </c>
      <c r="AP3" s="196">
        <v>19.23</v>
      </c>
      <c r="AQ3" s="196">
        <v>6.73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0.96</v>
      </c>
      <c r="L4" s="196">
        <v>101.89</v>
      </c>
      <c r="M4" s="196">
        <v>27.14</v>
      </c>
      <c r="N4" s="196">
        <v>34.83</v>
      </c>
      <c r="O4" s="196">
        <v>0</v>
      </c>
      <c r="P4" s="196">
        <v>36.380000000000003</v>
      </c>
      <c r="Q4" s="196">
        <v>0.96</v>
      </c>
      <c r="R4" s="196">
        <v>0.96</v>
      </c>
      <c r="S4" s="196">
        <v>0.96</v>
      </c>
      <c r="T4" s="196">
        <v>0</v>
      </c>
      <c r="U4" s="196">
        <v>24.71</v>
      </c>
      <c r="V4" s="196">
        <v>0.96</v>
      </c>
      <c r="W4" s="196">
        <v>4.8099999999999996</v>
      </c>
      <c r="X4" s="196">
        <v>43.26</v>
      </c>
      <c r="Y4" s="196">
        <v>0</v>
      </c>
      <c r="Z4">
        <v>0</v>
      </c>
      <c r="AA4" s="196">
        <v>0</v>
      </c>
      <c r="AB4" s="196">
        <v>8.16</v>
      </c>
      <c r="AC4" s="196">
        <v>0</v>
      </c>
      <c r="AD4" s="196">
        <v>0</v>
      </c>
      <c r="AE4" s="196">
        <v>0</v>
      </c>
      <c r="AF4" s="196">
        <v>0</v>
      </c>
      <c r="AG4" s="196">
        <v>0</v>
      </c>
      <c r="AH4" s="196">
        <v>0</v>
      </c>
      <c r="AI4" s="196">
        <v>58.71</v>
      </c>
      <c r="AJ4" s="196">
        <v>0</v>
      </c>
      <c r="AK4" s="196">
        <v>0</v>
      </c>
      <c r="AL4" s="196">
        <v>0</v>
      </c>
      <c r="AM4" s="196">
        <v>0</v>
      </c>
      <c r="AN4" s="196">
        <v>0</v>
      </c>
      <c r="AO4">
        <v>0</v>
      </c>
      <c r="AP4" s="196">
        <v>19.23</v>
      </c>
      <c r="AQ4" s="196">
        <v>6.73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0.96</v>
      </c>
      <c r="L5" s="196">
        <v>101.89</v>
      </c>
      <c r="M5" s="196">
        <v>27.14</v>
      </c>
      <c r="N5" s="196">
        <v>34.83</v>
      </c>
      <c r="O5" s="196">
        <v>0</v>
      </c>
      <c r="P5" s="196">
        <v>36.380000000000003</v>
      </c>
      <c r="Q5" s="196">
        <v>0.96</v>
      </c>
      <c r="R5" s="196">
        <v>0.96</v>
      </c>
      <c r="S5" s="196">
        <v>0.96</v>
      </c>
      <c r="T5" s="196">
        <v>0</v>
      </c>
      <c r="U5" s="196">
        <v>24.71</v>
      </c>
      <c r="V5" s="196">
        <v>0.96</v>
      </c>
      <c r="W5" s="196">
        <v>4.8099999999999996</v>
      </c>
      <c r="X5" s="196">
        <v>43.26</v>
      </c>
      <c r="Y5" s="196">
        <v>0</v>
      </c>
      <c r="Z5">
        <v>0</v>
      </c>
      <c r="AA5" s="196">
        <v>0</v>
      </c>
      <c r="AB5" s="196">
        <v>8.16</v>
      </c>
      <c r="AC5" s="196">
        <v>0</v>
      </c>
      <c r="AD5" s="196">
        <v>0</v>
      </c>
      <c r="AE5" s="196">
        <v>0</v>
      </c>
      <c r="AF5" s="196">
        <v>0</v>
      </c>
      <c r="AG5" s="196">
        <v>0</v>
      </c>
      <c r="AH5" s="196">
        <v>0</v>
      </c>
      <c r="AI5" s="196">
        <v>58.71</v>
      </c>
      <c r="AJ5" s="196">
        <v>0</v>
      </c>
      <c r="AK5" s="196">
        <v>0</v>
      </c>
      <c r="AL5" s="196">
        <v>0</v>
      </c>
      <c r="AM5" s="196">
        <v>0</v>
      </c>
      <c r="AN5" s="196">
        <v>0</v>
      </c>
      <c r="AO5">
        <v>0</v>
      </c>
      <c r="AP5" s="196">
        <v>19.23</v>
      </c>
      <c r="AQ5" s="196">
        <v>6.73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0.96</v>
      </c>
      <c r="L6" s="196">
        <v>101.89</v>
      </c>
      <c r="M6" s="196">
        <v>27.14</v>
      </c>
      <c r="N6" s="196">
        <v>34.83</v>
      </c>
      <c r="O6" s="196">
        <v>0</v>
      </c>
      <c r="P6" s="196">
        <v>36.380000000000003</v>
      </c>
      <c r="Q6" s="196">
        <v>0.96</v>
      </c>
      <c r="R6" s="196">
        <v>0.96</v>
      </c>
      <c r="S6" s="196">
        <v>0.96</v>
      </c>
      <c r="T6" s="196">
        <v>0</v>
      </c>
      <c r="U6" s="196">
        <v>24.71</v>
      </c>
      <c r="V6" s="196">
        <v>0.96</v>
      </c>
      <c r="W6" s="196">
        <v>4.8099999999999996</v>
      </c>
      <c r="X6" s="196">
        <v>43.26</v>
      </c>
      <c r="Y6" s="196">
        <v>0</v>
      </c>
      <c r="Z6">
        <v>0</v>
      </c>
      <c r="AA6" s="196">
        <v>0</v>
      </c>
      <c r="AB6" s="196">
        <v>8.16</v>
      </c>
      <c r="AC6" s="196">
        <v>0</v>
      </c>
      <c r="AD6" s="196">
        <v>0</v>
      </c>
      <c r="AE6" s="196">
        <v>0</v>
      </c>
      <c r="AF6" s="196">
        <v>0</v>
      </c>
      <c r="AG6" s="196">
        <v>0</v>
      </c>
      <c r="AH6" s="196">
        <v>0</v>
      </c>
      <c r="AI6" s="196">
        <v>58.71</v>
      </c>
      <c r="AJ6" s="196">
        <v>0</v>
      </c>
      <c r="AK6" s="196">
        <v>0</v>
      </c>
      <c r="AL6" s="196">
        <v>0</v>
      </c>
      <c r="AM6" s="196">
        <v>0</v>
      </c>
      <c r="AN6" s="196">
        <v>0</v>
      </c>
      <c r="AO6">
        <v>0</v>
      </c>
      <c r="AP6" s="196">
        <v>19.23</v>
      </c>
      <c r="AQ6" s="196">
        <v>6.73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0.96</v>
      </c>
      <c r="L7" s="196">
        <v>101.89</v>
      </c>
      <c r="M7" s="196">
        <v>27.14</v>
      </c>
      <c r="N7" s="196">
        <v>34.83</v>
      </c>
      <c r="O7" s="196">
        <v>0</v>
      </c>
      <c r="P7" s="196">
        <v>36.380000000000003</v>
      </c>
      <c r="Q7" s="196">
        <v>0.96</v>
      </c>
      <c r="R7" s="196">
        <v>0.96</v>
      </c>
      <c r="S7" s="196">
        <v>0.96</v>
      </c>
      <c r="T7" s="196">
        <v>0</v>
      </c>
      <c r="U7" s="196">
        <v>24.71</v>
      </c>
      <c r="V7" s="196">
        <v>0.96</v>
      </c>
      <c r="W7" s="196">
        <v>4.8099999999999996</v>
      </c>
      <c r="X7" s="196">
        <v>43.26</v>
      </c>
      <c r="Y7" s="196">
        <v>0</v>
      </c>
      <c r="Z7">
        <v>0</v>
      </c>
      <c r="AA7" s="196">
        <v>0</v>
      </c>
      <c r="AB7" s="196">
        <v>8.16</v>
      </c>
      <c r="AC7" s="196">
        <v>0</v>
      </c>
      <c r="AD7" s="196">
        <v>0</v>
      </c>
      <c r="AE7" s="196">
        <v>0</v>
      </c>
      <c r="AF7" s="196">
        <v>0</v>
      </c>
      <c r="AG7" s="196">
        <v>0</v>
      </c>
      <c r="AH7" s="196">
        <v>0</v>
      </c>
      <c r="AI7" s="196">
        <v>58.71</v>
      </c>
      <c r="AJ7" s="196">
        <v>0</v>
      </c>
      <c r="AK7" s="196">
        <v>0</v>
      </c>
      <c r="AL7" s="196">
        <v>0</v>
      </c>
      <c r="AM7" s="196">
        <v>0</v>
      </c>
      <c r="AN7" s="196">
        <v>0</v>
      </c>
      <c r="AO7">
        <v>0</v>
      </c>
      <c r="AP7" s="196">
        <v>19.23</v>
      </c>
      <c r="AQ7" s="196">
        <v>6.73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0.96</v>
      </c>
      <c r="L8" s="196">
        <v>101.89</v>
      </c>
      <c r="M8" s="196">
        <v>27.14</v>
      </c>
      <c r="N8" s="196">
        <v>34.83</v>
      </c>
      <c r="O8" s="196">
        <v>0</v>
      </c>
      <c r="P8" s="196">
        <v>36.380000000000003</v>
      </c>
      <c r="Q8" s="196">
        <v>0.96</v>
      </c>
      <c r="R8" s="196">
        <v>0.96</v>
      </c>
      <c r="S8" s="196">
        <v>0.96</v>
      </c>
      <c r="T8" s="196">
        <v>0</v>
      </c>
      <c r="U8" s="196">
        <v>24.71</v>
      </c>
      <c r="V8" s="196">
        <v>0.96</v>
      </c>
      <c r="W8" s="196">
        <v>4.8099999999999996</v>
      </c>
      <c r="X8" s="196">
        <v>43.26</v>
      </c>
      <c r="Y8" s="196">
        <v>0</v>
      </c>
      <c r="Z8">
        <v>0</v>
      </c>
      <c r="AA8" s="196">
        <v>0</v>
      </c>
      <c r="AB8" s="196">
        <v>8.16</v>
      </c>
      <c r="AC8" s="196">
        <v>0</v>
      </c>
      <c r="AD8" s="196">
        <v>0</v>
      </c>
      <c r="AE8" s="196">
        <v>0</v>
      </c>
      <c r="AF8" s="196">
        <v>0</v>
      </c>
      <c r="AG8" s="196">
        <v>0</v>
      </c>
      <c r="AH8" s="196">
        <v>0</v>
      </c>
      <c r="AI8" s="196">
        <v>58.71</v>
      </c>
      <c r="AJ8" s="196">
        <v>0</v>
      </c>
      <c r="AK8" s="196">
        <v>0</v>
      </c>
      <c r="AL8" s="196">
        <v>0</v>
      </c>
      <c r="AM8" s="196">
        <v>0</v>
      </c>
      <c r="AN8" s="196">
        <v>0</v>
      </c>
      <c r="AO8">
        <v>0</v>
      </c>
      <c r="AP8" s="196">
        <v>19.23</v>
      </c>
      <c r="AQ8" s="196">
        <v>6.73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0.96</v>
      </c>
      <c r="L9" s="196">
        <v>101.89</v>
      </c>
      <c r="M9" s="196">
        <v>27.14</v>
      </c>
      <c r="N9" s="196">
        <v>34.83</v>
      </c>
      <c r="O9" s="196">
        <v>0</v>
      </c>
      <c r="P9" s="196">
        <v>36.380000000000003</v>
      </c>
      <c r="Q9" s="196">
        <v>0.96</v>
      </c>
      <c r="R9" s="196">
        <v>0.96</v>
      </c>
      <c r="S9" s="196">
        <v>0.96</v>
      </c>
      <c r="T9" s="196">
        <v>0</v>
      </c>
      <c r="U9" s="196">
        <v>24.71</v>
      </c>
      <c r="V9" s="196">
        <v>0.96</v>
      </c>
      <c r="W9" s="196">
        <v>4.8099999999999996</v>
      </c>
      <c r="X9" s="196">
        <v>43.26</v>
      </c>
      <c r="Y9" s="196">
        <v>0</v>
      </c>
      <c r="Z9">
        <v>0</v>
      </c>
      <c r="AA9" s="196">
        <v>0</v>
      </c>
      <c r="AB9" s="196">
        <v>8.16</v>
      </c>
      <c r="AC9" s="196">
        <v>0</v>
      </c>
      <c r="AD9" s="196">
        <v>0</v>
      </c>
      <c r="AE9" s="196">
        <v>0</v>
      </c>
      <c r="AF9" s="196">
        <v>0</v>
      </c>
      <c r="AG9" s="196">
        <v>0</v>
      </c>
      <c r="AH9" s="196">
        <v>0</v>
      </c>
      <c r="AI9" s="196">
        <v>58.71</v>
      </c>
      <c r="AJ9" s="196">
        <v>0</v>
      </c>
      <c r="AK9" s="196">
        <v>0</v>
      </c>
      <c r="AL9" s="196">
        <v>0</v>
      </c>
      <c r="AM9" s="196">
        <v>0</v>
      </c>
      <c r="AN9" s="196">
        <v>0</v>
      </c>
      <c r="AO9">
        <v>0</v>
      </c>
      <c r="AP9" s="196">
        <v>19.23</v>
      </c>
      <c r="AQ9" s="196">
        <v>6.73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0.96</v>
      </c>
      <c r="L10" s="196">
        <v>101.89</v>
      </c>
      <c r="M10" s="196">
        <v>27.14</v>
      </c>
      <c r="N10" s="196">
        <v>34.83</v>
      </c>
      <c r="O10" s="196">
        <v>0</v>
      </c>
      <c r="P10" s="196">
        <v>36.380000000000003</v>
      </c>
      <c r="Q10" s="196">
        <v>0.96</v>
      </c>
      <c r="R10" s="196">
        <v>0.96</v>
      </c>
      <c r="S10" s="196">
        <v>0.96</v>
      </c>
      <c r="T10" s="196">
        <v>0</v>
      </c>
      <c r="U10" s="196">
        <v>24.71</v>
      </c>
      <c r="V10" s="196">
        <v>0.96</v>
      </c>
      <c r="W10" s="196">
        <v>4.8099999999999996</v>
      </c>
      <c r="X10" s="196">
        <v>14.42</v>
      </c>
      <c r="Y10" s="196">
        <v>0</v>
      </c>
      <c r="Z10">
        <v>0</v>
      </c>
      <c r="AA10" s="196">
        <v>0</v>
      </c>
      <c r="AB10" s="196">
        <v>8.16</v>
      </c>
      <c r="AC10" s="196">
        <v>0</v>
      </c>
      <c r="AD10" s="196">
        <v>0</v>
      </c>
      <c r="AE10" s="196">
        <v>0</v>
      </c>
      <c r="AF10" s="196">
        <v>0</v>
      </c>
      <c r="AG10" s="196">
        <v>0</v>
      </c>
      <c r="AH10" s="196">
        <v>0</v>
      </c>
      <c r="AI10" s="196">
        <v>58.71</v>
      </c>
      <c r="AJ10" s="196">
        <v>0</v>
      </c>
      <c r="AK10" s="196">
        <v>0</v>
      </c>
      <c r="AL10" s="196">
        <v>0</v>
      </c>
      <c r="AM10" s="196">
        <v>0</v>
      </c>
      <c r="AN10" s="196">
        <v>0</v>
      </c>
      <c r="AO10">
        <v>0</v>
      </c>
      <c r="AP10" s="196">
        <v>19.23</v>
      </c>
      <c r="AQ10" s="196">
        <v>6.73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0.96</v>
      </c>
      <c r="L11" s="196">
        <v>101.89</v>
      </c>
      <c r="M11" s="196">
        <v>27.14</v>
      </c>
      <c r="N11" s="196">
        <v>34.83</v>
      </c>
      <c r="O11" s="196">
        <v>0</v>
      </c>
      <c r="P11" s="196">
        <v>36.380000000000003</v>
      </c>
      <c r="Q11" s="196">
        <v>0.96</v>
      </c>
      <c r="R11" s="196">
        <v>0.96</v>
      </c>
      <c r="S11" s="196">
        <v>0.96</v>
      </c>
      <c r="T11" s="196">
        <v>0</v>
      </c>
      <c r="U11" s="196">
        <v>24.71</v>
      </c>
      <c r="V11" s="196">
        <v>0.96</v>
      </c>
      <c r="W11" s="196">
        <v>4.8099999999999996</v>
      </c>
      <c r="X11" s="196">
        <v>14.42</v>
      </c>
      <c r="Y11" s="196">
        <v>0</v>
      </c>
      <c r="Z11">
        <v>0</v>
      </c>
      <c r="AA11" s="196">
        <v>0</v>
      </c>
      <c r="AB11" s="196">
        <v>8.16</v>
      </c>
      <c r="AC11" s="196">
        <v>0</v>
      </c>
      <c r="AD11" s="196">
        <v>0</v>
      </c>
      <c r="AE11" s="196">
        <v>0</v>
      </c>
      <c r="AF11" s="196">
        <v>0</v>
      </c>
      <c r="AG11" s="196">
        <v>0</v>
      </c>
      <c r="AH11" s="196">
        <v>0</v>
      </c>
      <c r="AI11" s="196">
        <v>58.71</v>
      </c>
      <c r="AJ11" s="196">
        <v>0</v>
      </c>
      <c r="AK11" s="196">
        <v>0</v>
      </c>
      <c r="AL11" s="196">
        <v>0</v>
      </c>
      <c r="AM11" s="196">
        <v>0</v>
      </c>
      <c r="AN11" s="196">
        <v>0</v>
      </c>
      <c r="AO11">
        <v>0</v>
      </c>
      <c r="AP11" s="196">
        <v>19.23</v>
      </c>
      <c r="AQ11" s="196">
        <v>6.73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0.96</v>
      </c>
      <c r="L12" s="196">
        <v>101.89</v>
      </c>
      <c r="M12" s="196">
        <v>27.14</v>
      </c>
      <c r="N12" s="196">
        <v>34.83</v>
      </c>
      <c r="O12" s="196">
        <v>0</v>
      </c>
      <c r="P12" s="196">
        <v>36.380000000000003</v>
      </c>
      <c r="Q12" s="196">
        <v>0.96</v>
      </c>
      <c r="R12" s="196">
        <v>0.96</v>
      </c>
      <c r="S12" s="196">
        <v>0.96</v>
      </c>
      <c r="T12" s="196">
        <v>0</v>
      </c>
      <c r="U12" s="196">
        <v>24.71</v>
      </c>
      <c r="V12" s="196">
        <v>0.96</v>
      </c>
      <c r="W12" s="196">
        <v>4.8099999999999996</v>
      </c>
      <c r="X12" s="196">
        <v>14.42</v>
      </c>
      <c r="Y12" s="196">
        <v>0</v>
      </c>
      <c r="Z12">
        <v>0</v>
      </c>
      <c r="AA12" s="196">
        <v>0</v>
      </c>
      <c r="AB12" s="196">
        <v>8.16</v>
      </c>
      <c r="AC12" s="196">
        <v>0</v>
      </c>
      <c r="AD12" s="196">
        <v>0</v>
      </c>
      <c r="AE12" s="196">
        <v>0</v>
      </c>
      <c r="AF12" s="196">
        <v>0</v>
      </c>
      <c r="AG12" s="196">
        <v>0</v>
      </c>
      <c r="AH12" s="196">
        <v>0</v>
      </c>
      <c r="AI12" s="196">
        <v>58.71</v>
      </c>
      <c r="AJ12" s="196">
        <v>0</v>
      </c>
      <c r="AK12" s="196">
        <v>0</v>
      </c>
      <c r="AL12" s="196">
        <v>0</v>
      </c>
      <c r="AM12" s="196">
        <v>0</v>
      </c>
      <c r="AN12" s="196">
        <v>0</v>
      </c>
      <c r="AO12">
        <v>0</v>
      </c>
      <c r="AP12" s="196">
        <v>19.23</v>
      </c>
      <c r="AQ12" s="196">
        <v>6.73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0.96</v>
      </c>
      <c r="L13" s="196">
        <v>101.89</v>
      </c>
      <c r="M13" s="196">
        <v>27.14</v>
      </c>
      <c r="N13" s="196">
        <v>34.83</v>
      </c>
      <c r="O13" s="196">
        <v>0</v>
      </c>
      <c r="P13" s="196">
        <v>36.380000000000003</v>
      </c>
      <c r="Q13" s="196">
        <v>0.96</v>
      </c>
      <c r="R13" s="196">
        <v>0.96</v>
      </c>
      <c r="S13" s="196">
        <v>0.96</v>
      </c>
      <c r="T13" s="196">
        <v>0</v>
      </c>
      <c r="U13" s="196">
        <v>24.71</v>
      </c>
      <c r="V13" s="196">
        <v>0.96</v>
      </c>
      <c r="W13" s="196">
        <v>4.8099999999999996</v>
      </c>
      <c r="X13" s="196">
        <v>14.42</v>
      </c>
      <c r="Y13" s="196">
        <v>0</v>
      </c>
      <c r="Z13">
        <v>0</v>
      </c>
      <c r="AA13" s="196">
        <v>0</v>
      </c>
      <c r="AB13" s="196">
        <v>8.16</v>
      </c>
      <c r="AC13" s="196">
        <v>0</v>
      </c>
      <c r="AD13" s="196">
        <v>0</v>
      </c>
      <c r="AE13" s="196">
        <v>0</v>
      </c>
      <c r="AF13" s="196">
        <v>0</v>
      </c>
      <c r="AG13" s="196">
        <v>0</v>
      </c>
      <c r="AH13" s="196">
        <v>0</v>
      </c>
      <c r="AI13" s="196">
        <v>58.71</v>
      </c>
      <c r="AJ13" s="196">
        <v>0</v>
      </c>
      <c r="AK13" s="196">
        <v>0</v>
      </c>
      <c r="AL13" s="196">
        <v>0</v>
      </c>
      <c r="AM13" s="196">
        <v>0</v>
      </c>
      <c r="AN13" s="196">
        <v>0</v>
      </c>
      <c r="AO13">
        <v>0</v>
      </c>
      <c r="AP13" s="196">
        <v>19.23</v>
      </c>
      <c r="AQ13" s="196">
        <v>6.73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0.96</v>
      </c>
      <c r="L14" s="196">
        <v>101.89</v>
      </c>
      <c r="M14" s="196">
        <v>27.14</v>
      </c>
      <c r="N14" s="196">
        <v>34.83</v>
      </c>
      <c r="O14" s="196">
        <v>0</v>
      </c>
      <c r="P14" s="196">
        <v>36.380000000000003</v>
      </c>
      <c r="Q14" s="196">
        <v>0.96</v>
      </c>
      <c r="R14" s="196">
        <v>0.96</v>
      </c>
      <c r="S14" s="196">
        <v>0.96</v>
      </c>
      <c r="T14" s="196">
        <v>0</v>
      </c>
      <c r="U14" s="196">
        <v>24.71</v>
      </c>
      <c r="V14" s="196">
        <v>0.96</v>
      </c>
      <c r="W14" s="196">
        <v>4.8099999999999996</v>
      </c>
      <c r="X14" s="196">
        <v>14.42</v>
      </c>
      <c r="Y14" s="196">
        <v>0</v>
      </c>
      <c r="Z14">
        <v>0</v>
      </c>
      <c r="AA14" s="196">
        <v>0</v>
      </c>
      <c r="AB14" s="196">
        <v>8.16</v>
      </c>
      <c r="AC14" s="196">
        <v>0</v>
      </c>
      <c r="AD14" s="196">
        <v>0</v>
      </c>
      <c r="AE14" s="196">
        <v>0</v>
      </c>
      <c r="AF14" s="196">
        <v>0</v>
      </c>
      <c r="AG14" s="196">
        <v>0</v>
      </c>
      <c r="AH14" s="196">
        <v>0</v>
      </c>
      <c r="AI14" s="196">
        <v>58.71</v>
      </c>
      <c r="AJ14" s="196">
        <v>0</v>
      </c>
      <c r="AK14" s="196">
        <v>0</v>
      </c>
      <c r="AL14" s="196">
        <v>0</v>
      </c>
      <c r="AM14" s="196">
        <v>0</v>
      </c>
      <c r="AN14" s="196">
        <v>0</v>
      </c>
      <c r="AO14">
        <v>0</v>
      </c>
      <c r="AP14" s="196">
        <v>19.23</v>
      </c>
      <c r="AQ14" s="196">
        <v>6.73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0.96</v>
      </c>
      <c r="L15" s="196">
        <v>101.89</v>
      </c>
      <c r="M15" s="196">
        <v>27.14</v>
      </c>
      <c r="N15" s="196">
        <v>34.83</v>
      </c>
      <c r="O15" s="196">
        <v>0</v>
      </c>
      <c r="P15" s="196">
        <v>36.380000000000003</v>
      </c>
      <c r="Q15" s="196">
        <v>0.96</v>
      </c>
      <c r="R15" s="196">
        <v>0.96</v>
      </c>
      <c r="S15" s="196">
        <v>0.96</v>
      </c>
      <c r="T15" s="196">
        <v>0</v>
      </c>
      <c r="U15" s="196">
        <v>24.71</v>
      </c>
      <c r="V15" s="196">
        <v>0.96</v>
      </c>
      <c r="W15" s="196">
        <v>4.8099999999999996</v>
      </c>
      <c r="X15" s="196">
        <v>14.42</v>
      </c>
      <c r="Y15" s="196">
        <v>0</v>
      </c>
      <c r="Z15">
        <v>0</v>
      </c>
      <c r="AA15" s="196">
        <v>0</v>
      </c>
      <c r="AB15" s="196">
        <v>8.16</v>
      </c>
      <c r="AC15" s="196">
        <v>0</v>
      </c>
      <c r="AD15" s="196">
        <v>0</v>
      </c>
      <c r="AE15" s="196">
        <v>0</v>
      </c>
      <c r="AF15" s="196">
        <v>0</v>
      </c>
      <c r="AG15" s="196">
        <v>0</v>
      </c>
      <c r="AH15" s="196">
        <v>0</v>
      </c>
      <c r="AI15" s="196">
        <v>58.71</v>
      </c>
      <c r="AJ15" s="196">
        <v>0</v>
      </c>
      <c r="AK15" s="196">
        <v>0</v>
      </c>
      <c r="AL15" s="196">
        <v>0</v>
      </c>
      <c r="AM15" s="196">
        <v>0</v>
      </c>
      <c r="AN15" s="196">
        <v>0</v>
      </c>
      <c r="AO15">
        <v>0</v>
      </c>
      <c r="AP15" s="196">
        <v>19.23</v>
      </c>
      <c r="AQ15" s="196">
        <v>6.73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0.96</v>
      </c>
      <c r="L16" s="196">
        <v>101.89</v>
      </c>
      <c r="M16" s="196">
        <v>27.14</v>
      </c>
      <c r="N16" s="196">
        <v>34.83</v>
      </c>
      <c r="O16" s="196">
        <v>0</v>
      </c>
      <c r="P16" s="196">
        <v>36.380000000000003</v>
      </c>
      <c r="Q16" s="196">
        <v>0.96</v>
      </c>
      <c r="R16" s="196">
        <v>0.96</v>
      </c>
      <c r="S16" s="196">
        <v>0.96</v>
      </c>
      <c r="T16" s="196">
        <v>0</v>
      </c>
      <c r="U16" s="196">
        <v>24.71</v>
      </c>
      <c r="V16" s="196">
        <v>0.96</v>
      </c>
      <c r="W16" s="196">
        <v>4.8099999999999996</v>
      </c>
      <c r="X16" s="196">
        <v>14.42</v>
      </c>
      <c r="Y16" s="196">
        <v>0</v>
      </c>
      <c r="Z16">
        <v>0</v>
      </c>
      <c r="AA16" s="196">
        <v>0</v>
      </c>
      <c r="AB16" s="196">
        <v>8.16</v>
      </c>
      <c r="AC16" s="196">
        <v>0</v>
      </c>
      <c r="AD16" s="196">
        <v>0</v>
      </c>
      <c r="AE16" s="196">
        <v>0</v>
      </c>
      <c r="AF16" s="196">
        <v>0</v>
      </c>
      <c r="AG16" s="196">
        <v>0</v>
      </c>
      <c r="AH16" s="196">
        <v>0</v>
      </c>
      <c r="AI16" s="196">
        <v>58.71</v>
      </c>
      <c r="AJ16" s="196">
        <v>0</v>
      </c>
      <c r="AK16" s="196">
        <v>0</v>
      </c>
      <c r="AL16" s="196">
        <v>0</v>
      </c>
      <c r="AM16" s="196">
        <v>0</v>
      </c>
      <c r="AN16" s="196">
        <v>0</v>
      </c>
      <c r="AO16">
        <v>0</v>
      </c>
      <c r="AP16" s="196">
        <v>19.23</v>
      </c>
      <c r="AQ16" s="196">
        <v>6.73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0.96</v>
      </c>
      <c r="L17" s="196">
        <v>101.89</v>
      </c>
      <c r="M17" s="196">
        <v>27.14</v>
      </c>
      <c r="N17" s="196">
        <v>34.83</v>
      </c>
      <c r="O17" s="196">
        <v>0</v>
      </c>
      <c r="P17" s="196">
        <v>36.380000000000003</v>
      </c>
      <c r="Q17" s="196">
        <v>0.96</v>
      </c>
      <c r="R17" s="196">
        <v>0.96</v>
      </c>
      <c r="S17" s="196">
        <v>0.96</v>
      </c>
      <c r="T17" s="196">
        <v>0</v>
      </c>
      <c r="U17" s="196">
        <v>24.71</v>
      </c>
      <c r="V17" s="196">
        <v>0.96</v>
      </c>
      <c r="W17" s="196">
        <v>4.8099999999999996</v>
      </c>
      <c r="X17" s="196">
        <v>14.42</v>
      </c>
      <c r="Y17" s="196">
        <v>0</v>
      </c>
      <c r="Z17">
        <v>0</v>
      </c>
      <c r="AA17" s="196">
        <v>0</v>
      </c>
      <c r="AB17" s="196">
        <v>8.16</v>
      </c>
      <c r="AC17" s="196">
        <v>0</v>
      </c>
      <c r="AD17" s="196">
        <v>0</v>
      </c>
      <c r="AE17" s="196">
        <v>0</v>
      </c>
      <c r="AF17" s="196">
        <v>0</v>
      </c>
      <c r="AG17" s="196">
        <v>0</v>
      </c>
      <c r="AH17" s="196">
        <v>0</v>
      </c>
      <c r="AI17" s="196">
        <v>58.71</v>
      </c>
      <c r="AJ17" s="196">
        <v>0</v>
      </c>
      <c r="AK17" s="196">
        <v>0</v>
      </c>
      <c r="AL17" s="196">
        <v>0</v>
      </c>
      <c r="AM17" s="196">
        <v>0</v>
      </c>
      <c r="AN17" s="196">
        <v>0</v>
      </c>
      <c r="AO17">
        <v>0</v>
      </c>
      <c r="AP17" s="196">
        <v>19.23</v>
      </c>
      <c r="AQ17" s="196">
        <v>6.73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0.96</v>
      </c>
      <c r="L18" s="196">
        <v>101.89</v>
      </c>
      <c r="M18" s="196">
        <v>27.14</v>
      </c>
      <c r="N18" s="196">
        <v>34.83</v>
      </c>
      <c r="O18" s="196">
        <v>0</v>
      </c>
      <c r="P18" s="196">
        <v>36.380000000000003</v>
      </c>
      <c r="Q18" s="196">
        <v>0.96</v>
      </c>
      <c r="R18" s="196">
        <v>0.96</v>
      </c>
      <c r="S18" s="196">
        <v>0.96</v>
      </c>
      <c r="T18" s="196">
        <v>0</v>
      </c>
      <c r="U18" s="196">
        <v>24.71</v>
      </c>
      <c r="V18" s="196">
        <v>0.96</v>
      </c>
      <c r="W18" s="196">
        <v>4.8099999999999996</v>
      </c>
      <c r="X18" s="196">
        <v>14.42</v>
      </c>
      <c r="Y18" s="196">
        <v>0</v>
      </c>
      <c r="Z18">
        <v>0</v>
      </c>
      <c r="AA18" s="196">
        <v>0</v>
      </c>
      <c r="AB18" s="196">
        <v>8.16</v>
      </c>
      <c r="AC18" s="196">
        <v>0</v>
      </c>
      <c r="AD18" s="196">
        <v>0</v>
      </c>
      <c r="AE18" s="196">
        <v>0</v>
      </c>
      <c r="AF18" s="196">
        <v>0</v>
      </c>
      <c r="AG18" s="196">
        <v>0</v>
      </c>
      <c r="AH18" s="196">
        <v>0</v>
      </c>
      <c r="AI18" s="196">
        <v>58.71</v>
      </c>
      <c r="AJ18" s="196">
        <v>0</v>
      </c>
      <c r="AK18" s="196">
        <v>0</v>
      </c>
      <c r="AL18" s="196">
        <v>0</v>
      </c>
      <c r="AM18" s="196">
        <v>0</v>
      </c>
      <c r="AN18" s="196">
        <v>0</v>
      </c>
      <c r="AO18">
        <v>0</v>
      </c>
      <c r="AP18" s="196">
        <v>19.23</v>
      </c>
      <c r="AQ18" s="196">
        <v>6.73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0.96</v>
      </c>
      <c r="L19" s="196">
        <v>101.89</v>
      </c>
      <c r="M19" s="196">
        <v>27.14</v>
      </c>
      <c r="N19" s="196">
        <v>34.83</v>
      </c>
      <c r="O19" s="196">
        <v>0</v>
      </c>
      <c r="P19" s="196">
        <v>36.380000000000003</v>
      </c>
      <c r="Q19" s="196">
        <v>0.96</v>
      </c>
      <c r="R19" s="196">
        <v>0.96</v>
      </c>
      <c r="S19" s="196">
        <v>0.96</v>
      </c>
      <c r="T19" s="196">
        <v>0</v>
      </c>
      <c r="U19" s="196">
        <v>24.71</v>
      </c>
      <c r="V19" s="196">
        <v>0.96</v>
      </c>
      <c r="W19" s="196">
        <v>4.8099999999999996</v>
      </c>
      <c r="X19" s="196">
        <v>14.42</v>
      </c>
      <c r="Y19" s="196">
        <v>0</v>
      </c>
      <c r="Z19">
        <v>0</v>
      </c>
      <c r="AA19" s="196">
        <v>0</v>
      </c>
      <c r="AB19" s="196">
        <v>8.16</v>
      </c>
      <c r="AC19" s="196">
        <v>0</v>
      </c>
      <c r="AD19" s="196">
        <v>0</v>
      </c>
      <c r="AE19" s="196">
        <v>0</v>
      </c>
      <c r="AF19" s="196">
        <v>0</v>
      </c>
      <c r="AG19" s="196">
        <v>0</v>
      </c>
      <c r="AH19" s="196">
        <v>0</v>
      </c>
      <c r="AI19" s="196">
        <v>58.71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>
        <v>0</v>
      </c>
      <c r="AP19" s="196">
        <v>19.23</v>
      </c>
      <c r="AQ19" s="196">
        <v>6.73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0.96</v>
      </c>
      <c r="L20" s="196">
        <v>101.89</v>
      </c>
      <c r="M20" s="196">
        <v>27.14</v>
      </c>
      <c r="N20" s="196">
        <v>34.83</v>
      </c>
      <c r="O20" s="196">
        <v>0</v>
      </c>
      <c r="P20" s="196">
        <v>36.380000000000003</v>
      </c>
      <c r="Q20" s="196">
        <v>0.96</v>
      </c>
      <c r="R20" s="196">
        <v>0.96</v>
      </c>
      <c r="S20" s="196">
        <v>0.96</v>
      </c>
      <c r="T20" s="196">
        <v>0</v>
      </c>
      <c r="U20" s="196">
        <v>24.71</v>
      </c>
      <c r="V20" s="196">
        <v>0.96</v>
      </c>
      <c r="W20" s="196">
        <v>4.8099999999999996</v>
      </c>
      <c r="X20" s="196">
        <v>14.42</v>
      </c>
      <c r="Y20" s="196">
        <v>0</v>
      </c>
      <c r="Z20">
        <v>0</v>
      </c>
      <c r="AA20" s="196">
        <v>0</v>
      </c>
      <c r="AB20" s="196">
        <v>8.16</v>
      </c>
      <c r="AC20" s="196">
        <v>0</v>
      </c>
      <c r="AD20" s="196">
        <v>0</v>
      </c>
      <c r="AE20" s="196">
        <v>0</v>
      </c>
      <c r="AF20" s="196">
        <v>0</v>
      </c>
      <c r="AG20" s="196">
        <v>0</v>
      </c>
      <c r="AH20" s="196">
        <v>0</v>
      </c>
      <c r="AI20" s="196">
        <v>58.71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>
        <v>0</v>
      </c>
      <c r="AP20" s="196">
        <v>19.23</v>
      </c>
      <c r="AQ20" s="196">
        <v>6.73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0.96</v>
      </c>
      <c r="L21" s="196">
        <v>101.89</v>
      </c>
      <c r="M21" s="196">
        <v>27.14</v>
      </c>
      <c r="N21" s="196">
        <v>34.83</v>
      </c>
      <c r="O21" s="196">
        <v>0</v>
      </c>
      <c r="P21" s="196">
        <v>36.380000000000003</v>
      </c>
      <c r="Q21" s="196">
        <v>0.96</v>
      </c>
      <c r="R21" s="196">
        <v>0.96</v>
      </c>
      <c r="S21" s="196">
        <v>0.96</v>
      </c>
      <c r="T21" s="196">
        <v>0</v>
      </c>
      <c r="U21" s="196">
        <v>24.71</v>
      </c>
      <c r="V21" s="196">
        <v>0.96</v>
      </c>
      <c r="W21" s="196">
        <v>4.8099999999999996</v>
      </c>
      <c r="X21" s="196">
        <v>14.42</v>
      </c>
      <c r="Y21" s="196">
        <v>0</v>
      </c>
      <c r="Z21">
        <v>0</v>
      </c>
      <c r="AA21" s="196">
        <v>0</v>
      </c>
      <c r="AB21" s="196">
        <v>8.16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58.71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>
        <v>0</v>
      </c>
      <c r="AP21" s="196">
        <v>19.23</v>
      </c>
      <c r="AQ21" s="196">
        <v>6.73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0.96</v>
      </c>
      <c r="L22" s="196">
        <v>101.89</v>
      </c>
      <c r="M22" s="196">
        <v>27.14</v>
      </c>
      <c r="N22" s="196">
        <v>34.83</v>
      </c>
      <c r="O22" s="196">
        <v>0</v>
      </c>
      <c r="P22" s="196">
        <v>36.380000000000003</v>
      </c>
      <c r="Q22" s="196">
        <v>0.96</v>
      </c>
      <c r="R22" s="196">
        <v>0.96</v>
      </c>
      <c r="S22" s="196">
        <v>0.96</v>
      </c>
      <c r="T22" s="196">
        <v>0</v>
      </c>
      <c r="U22" s="196">
        <v>24.71</v>
      </c>
      <c r="V22" s="196">
        <v>0.96</v>
      </c>
      <c r="W22" s="196">
        <v>4.8099999999999996</v>
      </c>
      <c r="X22" s="196">
        <v>14.42</v>
      </c>
      <c r="Y22" s="196">
        <v>0</v>
      </c>
      <c r="Z22">
        <v>0</v>
      </c>
      <c r="AA22" s="196">
        <v>0</v>
      </c>
      <c r="AB22" s="196">
        <v>8.16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58.71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>
        <v>0</v>
      </c>
      <c r="AP22" s="196">
        <v>19.23</v>
      </c>
      <c r="AQ22" s="196">
        <v>6.73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0.96</v>
      </c>
      <c r="L23" s="196">
        <v>101.89</v>
      </c>
      <c r="M23" s="196">
        <v>27.14</v>
      </c>
      <c r="N23" s="196">
        <v>34.83</v>
      </c>
      <c r="O23" s="196">
        <v>0</v>
      </c>
      <c r="P23" s="196">
        <v>36.380000000000003</v>
      </c>
      <c r="Q23" s="196">
        <v>0.96</v>
      </c>
      <c r="R23" s="196">
        <v>0.79</v>
      </c>
      <c r="S23" s="196">
        <v>0.96</v>
      </c>
      <c r="T23" s="196">
        <v>0</v>
      </c>
      <c r="U23" s="196">
        <v>24.71</v>
      </c>
      <c r="V23" s="196">
        <v>0.96</v>
      </c>
      <c r="W23" s="196">
        <v>10.27</v>
      </c>
      <c r="X23" s="196">
        <v>40.049999999999997</v>
      </c>
      <c r="Y23" s="196">
        <v>0</v>
      </c>
      <c r="Z23">
        <v>0</v>
      </c>
      <c r="AA23" s="196">
        <v>0</v>
      </c>
      <c r="AB23" s="196">
        <v>8.16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58.71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>
        <v>0</v>
      </c>
      <c r="AP23" s="196">
        <v>19.23</v>
      </c>
      <c r="AQ23" s="196">
        <v>6.73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0.95</v>
      </c>
      <c r="L24" s="196">
        <v>101.89</v>
      </c>
      <c r="M24" s="196">
        <v>27.14</v>
      </c>
      <c r="N24" s="196">
        <v>34.83</v>
      </c>
      <c r="O24" s="196">
        <v>0</v>
      </c>
      <c r="P24" s="196">
        <v>36.380000000000003</v>
      </c>
      <c r="Q24" s="196">
        <v>0.96</v>
      </c>
      <c r="R24" s="196">
        <v>0.96</v>
      </c>
      <c r="S24" s="196">
        <v>0.96</v>
      </c>
      <c r="T24" s="196">
        <v>0</v>
      </c>
      <c r="U24" s="196">
        <v>24.71</v>
      </c>
      <c r="V24" s="196">
        <v>0.96</v>
      </c>
      <c r="W24" s="196">
        <v>10.27</v>
      </c>
      <c r="X24" s="196">
        <v>43.26</v>
      </c>
      <c r="Y24" s="196">
        <v>0</v>
      </c>
      <c r="Z24">
        <v>0</v>
      </c>
      <c r="AA24" s="196">
        <v>0</v>
      </c>
      <c r="AB24" s="196">
        <v>8.16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58.71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>
        <v>0</v>
      </c>
      <c r="AP24" s="196">
        <v>48.07</v>
      </c>
      <c r="AQ24" s="196">
        <v>6.73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0.96</v>
      </c>
      <c r="L25" s="196">
        <v>101.89</v>
      </c>
      <c r="M25" s="196">
        <v>27.14</v>
      </c>
      <c r="N25" s="196">
        <v>34.83</v>
      </c>
      <c r="O25" s="196">
        <v>0</v>
      </c>
      <c r="P25" s="196">
        <v>36.380000000000003</v>
      </c>
      <c r="Q25" s="196">
        <v>0.96</v>
      </c>
      <c r="R25" s="196">
        <v>0.96</v>
      </c>
      <c r="S25" s="196">
        <v>0.96</v>
      </c>
      <c r="T25" s="196">
        <v>0</v>
      </c>
      <c r="U25" s="196">
        <v>24.71</v>
      </c>
      <c r="V25" s="196">
        <v>0.96</v>
      </c>
      <c r="W25" s="196">
        <v>10.27</v>
      </c>
      <c r="X25" s="196">
        <v>43.26</v>
      </c>
      <c r="Y25" s="196">
        <v>0</v>
      </c>
      <c r="Z25">
        <v>0</v>
      </c>
      <c r="AA25" s="196">
        <v>0</v>
      </c>
      <c r="AB25" s="196">
        <v>8.16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58.71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>
        <v>0</v>
      </c>
      <c r="AP25" s="196">
        <v>72.099999999999994</v>
      </c>
      <c r="AQ25" s="196">
        <v>6.73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0.96</v>
      </c>
      <c r="L26" s="196">
        <v>101.89</v>
      </c>
      <c r="M26" s="196">
        <v>27.14</v>
      </c>
      <c r="N26" s="196">
        <v>34.83</v>
      </c>
      <c r="O26" s="196">
        <v>0</v>
      </c>
      <c r="P26" s="196">
        <v>36.380000000000003</v>
      </c>
      <c r="Q26" s="196">
        <v>0.96</v>
      </c>
      <c r="R26" s="196">
        <v>0.96</v>
      </c>
      <c r="S26" s="196">
        <v>0.96</v>
      </c>
      <c r="T26" s="196">
        <v>0</v>
      </c>
      <c r="U26" s="196">
        <v>24.71</v>
      </c>
      <c r="V26" s="196">
        <v>0.96</v>
      </c>
      <c r="W26" s="196">
        <v>10.27</v>
      </c>
      <c r="X26" s="196">
        <v>43.26</v>
      </c>
      <c r="Y26" s="196">
        <v>0</v>
      </c>
      <c r="Z26">
        <v>0</v>
      </c>
      <c r="AA26" s="196">
        <v>0</v>
      </c>
      <c r="AB26" s="196">
        <v>8.16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58.71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>
        <v>0</v>
      </c>
      <c r="AP26" s="196">
        <v>72.099999999999994</v>
      </c>
      <c r="AQ26" s="196">
        <v>6.73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0.96</v>
      </c>
      <c r="L27" s="196">
        <v>101.89</v>
      </c>
      <c r="M27" s="196">
        <v>27.14</v>
      </c>
      <c r="N27" s="196">
        <v>34.83</v>
      </c>
      <c r="O27" s="196">
        <v>0</v>
      </c>
      <c r="P27" s="196">
        <v>36.380000000000003</v>
      </c>
      <c r="Q27" s="196">
        <v>0.96</v>
      </c>
      <c r="R27" s="196">
        <v>0.96</v>
      </c>
      <c r="S27" s="196">
        <v>0.96</v>
      </c>
      <c r="T27" s="196">
        <v>0</v>
      </c>
      <c r="U27" s="196">
        <v>24.71</v>
      </c>
      <c r="V27" s="196">
        <v>0.96</v>
      </c>
      <c r="W27" s="196">
        <v>10.27</v>
      </c>
      <c r="X27" s="196">
        <v>39.6</v>
      </c>
      <c r="Y27" s="196">
        <v>0</v>
      </c>
      <c r="Z27">
        <v>0</v>
      </c>
      <c r="AA27" s="196">
        <v>0</v>
      </c>
      <c r="AB27" s="196">
        <v>8.16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58.71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>
        <v>0</v>
      </c>
      <c r="AP27" s="196">
        <v>72.099999999999994</v>
      </c>
      <c r="AQ27" s="196">
        <v>6.73</v>
      </c>
      <c r="AR27" s="196">
        <v>0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0.87</v>
      </c>
      <c r="L28" s="196">
        <v>101.89</v>
      </c>
      <c r="M28" s="196">
        <v>27.14</v>
      </c>
      <c r="N28" s="196">
        <v>34.83</v>
      </c>
      <c r="O28" s="196">
        <v>0</v>
      </c>
      <c r="P28" s="196">
        <v>36.380000000000003</v>
      </c>
      <c r="Q28" s="196">
        <v>0.96</v>
      </c>
      <c r="R28" s="196">
        <v>0.96</v>
      </c>
      <c r="S28" s="196">
        <v>0.96</v>
      </c>
      <c r="T28" s="196">
        <v>0</v>
      </c>
      <c r="U28" s="196">
        <v>24.71</v>
      </c>
      <c r="V28" s="196">
        <v>0.96</v>
      </c>
      <c r="W28" s="196">
        <v>10.27</v>
      </c>
      <c r="X28" s="196">
        <v>39.6</v>
      </c>
      <c r="Y28" s="196">
        <v>0</v>
      </c>
      <c r="Z28">
        <v>0</v>
      </c>
      <c r="AA28" s="196">
        <v>0</v>
      </c>
      <c r="AB28" s="196">
        <v>8.16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58.71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>
        <v>0</v>
      </c>
      <c r="AP28" s="196">
        <v>72.099999999999994</v>
      </c>
      <c r="AQ28" s="196">
        <v>6.73</v>
      </c>
      <c r="AR28" s="196">
        <v>0.78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0.96</v>
      </c>
      <c r="L29" s="196">
        <v>144.19</v>
      </c>
      <c r="M29" s="196">
        <v>27.14</v>
      </c>
      <c r="N29" s="196">
        <v>34.83</v>
      </c>
      <c r="O29" s="196">
        <v>0</v>
      </c>
      <c r="P29" s="196">
        <v>36.380000000000003</v>
      </c>
      <c r="Q29" s="196">
        <v>0.96</v>
      </c>
      <c r="R29" s="196">
        <v>0.96</v>
      </c>
      <c r="S29" s="196">
        <v>0.96</v>
      </c>
      <c r="T29" s="196">
        <v>0</v>
      </c>
      <c r="U29" s="196">
        <v>24.71</v>
      </c>
      <c r="V29" s="196">
        <v>0.96</v>
      </c>
      <c r="W29" s="196">
        <v>10.27</v>
      </c>
      <c r="X29" s="196">
        <v>39.6</v>
      </c>
      <c r="Y29" s="196">
        <v>0</v>
      </c>
      <c r="Z29">
        <v>0</v>
      </c>
      <c r="AA29" s="196">
        <v>0</v>
      </c>
      <c r="AB29" s="196">
        <v>8.16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58.71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>
        <v>0</v>
      </c>
      <c r="AP29" s="196">
        <v>72.099999999999994</v>
      </c>
      <c r="AQ29" s="196">
        <v>14.42</v>
      </c>
      <c r="AR29" s="196">
        <v>2.81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0.96</v>
      </c>
      <c r="L30" s="196">
        <v>186.49</v>
      </c>
      <c r="M30" s="196">
        <v>27.14</v>
      </c>
      <c r="N30" s="196">
        <v>34.83</v>
      </c>
      <c r="O30" s="196">
        <v>0</v>
      </c>
      <c r="P30" s="196">
        <v>36.380000000000003</v>
      </c>
      <c r="Q30" s="196">
        <v>0.96</v>
      </c>
      <c r="R30" s="196">
        <v>10.53</v>
      </c>
      <c r="S30" s="196">
        <v>0.96</v>
      </c>
      <c r="T30" s="196">
        <v>0</v>
      </c>
      <c r="U30" s="196">
        <v>24.71</v>
      </c>
      <c r="V30" s="196">
        <v>5.36</v>
      </c>
      <c r="W30" s="196">
        <v>10.27</v>
      </c>
      <c r="X30" s="196">
        <v>39.6</v>
      </c>
      <c r="Y30" s="196">
        <v>0</v>
      </c>
      <c r="Z30">
        <v>0</v>
      </c>
      <c r="AA30" s="196">
        <v>0</v>
      </c>
      <c r="AB30" s="196">
        <v>8.16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58.71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>
        <v>0</v>
      </c>
      <c r="AP30" s="196">
        <v>72.099999999999994</v>
      </c>
      <c r="AQ30" s="196">
        <v>24.99</v>
      </c>
      <c r="AR30" s="196">
        <v>7.85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0.96</v>
      </c>
      <c r="L31" s="196">
        <v>186.49</v>
      </c>
      <c r="M31" s="196">
        <v>27.14</v>
      </c>
      <c r="N31" s="196">
        <v>34.83</v>
      </c>
      <c r="O31" s="196">
        <v>0</v>
      </c>
      <c r="P31" s="196">
        <v>36.380000000000003</v>
      </c>
      <c r="Q31" s="196">
        <v>0.96</v>
      </c>
      <c r="R31" s="196">
        <v>12.51</v>
      </c>
      <c r="S31" s="196">
        <v>0.94</v>
      </c>
      <c r="T31" s="196">
        <v>0</v>
      </c>
      <c r="U31" s="196">
        <v>24.71</v>
      </c>
      <c r="V31" s="196">
        <v>5.36</v>
      </c>
      <c r="W31" s="196">
        <v>10.27</v>
      </c>
      <c r="X31" s="196">
        <v>39.6</v>
      </c>
      <c r="Y31" s="196">
        <v>0</v>
      </c>
      <c r="Z31">
        <v>0</v>
      </c>
      <c r="AA31" s="196">
        <v>0</v>
      </c>
      <c r="AB31" s="196">
        <v>8.16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58.71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>
        <v>0</v>
      </c>
      <c r="AP31" s="196">
        <v>72.099999999999994</v>
      </c>
      <c r="AQ31" s="196">
        <v>24.99</v>
      </c>
      <c r="AR31" s="196">
        <v>12.84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0.96</v>
      </c>
      <c r="L32" s="196">
        <v>186.49</v>
      </c>
      <c r="M32" s="196">
        <v>27.14</v>
      </c>
      <c r="N32" s="196">
        <v>34.83</v>
      </c>
      <c r="O32" s="196">
        <v>0</v>
      </c>
      <c r="P32" s="196">
        <v>36.380000000000003</v>
      </c>
      <c r="Q32" s="196">
        <v>0.96</v>
      </c>
      <c r="R32" s="196">
        <v>12.51</v>
      </c>
      <c r="S32" s="196">
        <v>7.79</v>
      </c>
      <c r="T32" s="196">
        <v>0</v>
      </c>
      <c r="U32" s="196">
        <v>24.71</v>
      </c>
      <c r="V32" s="196">
        <v>5.36</v>
      </c>
      <c r="W32" s="196">
        <v>10.27</v>
      </c>
      <c r="X32" s="196">
        <v>39.6</v>
      </c>
      <c r="Y32" s="196">
        <v>0</v>
      </c>
      <c r="Z32">
        <v>0</v>
      </c>
      <c r="AA32" s="196">
        <v>0</v>
      </c>
      <c r="AB32" s="196">
        <v>8.48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58.71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>
        <v>0</v>
      </c>
      <c r="AP32" s="196">
        <v>72.099999999999994</v>
      </c>
      <c r="AQ32" s="196">
        <v>24.99</v>
      </c>
      <c r="AR32" s="196">
        <v>18.48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8.75</v>
      </c>
      <c r="L33" s="196">
        <v>186.49</v>
      </c>
      <c r="M33" s="196">
        <v>27.14</v>
      </c>
      <c r="N33" s="196">
        <v>34.83</v>
      </c>
      <c r="O33" s="196">
        <v>0</v>
      </c>
      <c r="P33" s="196">
        <v>36.380000000000003</v>
      </c>
      <c r="Q33" s="196">
        <v>3.22</v>
      </c>
      <c r="R33" s="196">
        <v>12.51</v>
      </c>
      <c r="S33" s="196">
        <v>7.79</v>
      </c>
      <c r="T33" s="196">
        <v>0</v>
      </c>
      <c r="U33" s="196">
        <v>24.71</v>
      </c>
      <c r="V33" s="196">
        <v>5.36</v>
      </c>
      <c r="W33" s="196">
        <v>10.27</v>
      </c>
      <c r="X33" s="196">
        <v>39.6</v>
      </c>
      <c r="Y33" s="196">
        <v>0</v>
      </c>
      <c r="Z33">
        <v>0</v>
      </c>
      <c r="AA33" s="196">
        <v>0</v>
      </c>
      <c r="AB33" s="196">
        <v>8.48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58.71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>
        <v>0</v>
      </c>
      <c r="AP33" s="196">
        <v>72.099999999999994</v>
      </c>
      <c r="AQ33" s="196">
        <v>24.99</v>
      </c>
      <c r="AR33" s="196">
        <v>18.7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8.99</v>
      </c>
      <c r="L34" s="196">
        <v>186.49</v>
      </c>
      <c r="M34" s="196">
        <v>27.14</v>
      </c>
      <c r="N34" s="196">
        <v>34.83</v>
      </c>
      <c r="O34" s="196">
        <v>0</v>
      </c>
      <c r="P34" s="196">
        <v>36.380000000000003</v>
      </c>
      <c r="Q34" s="196">
        <v>3.22</v>
      </c>
      <c r="R34" s="196">
        <v>12.51</v>
      </c>
      <c r="S34" s="196">
        <v>7.79</v>
      </c>
      <c r="T34" s="196">
        <v>0</v>
      </c>
      <c r="U34" s="196">
        <v>24.71</v>
      </c>
      <c r="V34" s="196">
        <v>5.36</v>
      </c>
      <c r="W34" s="196">
        <v>10.27</v>
      </c>
      <c r="X34" s="196">
        <v>39.6</v>
      </c>
      <c r="Y34" s="196">
        <v>0</v>
      </c>
      <c r="Z34">
        <v>0</v>
      </c>
      <c r="AA34" s="196">
        <v>0</v>
      </c>
      <c r="AB34" s="196">
        <v>8.48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58.71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>
        <v>0</v>
      </c>
      <c r="AP34" s="196">
        <v>72.099999999999994</v>
      </c>
      <c r="AQ34" s="196">
        <v>24.99</v>
      </c>
      <c r="AR34" s="196">
        <v>18.7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8.99</v>
      </c>
      <c r="L35" s="196">
        <v>186.49</v>
      </c>
      <c r="M35" s="196">
        <v>27.14</v>
      </c>
      <c r="N35" s="196">
        <v>34.83</v>
      </c>
      <c r="O35" s="196">
        <v>0</v>
      </c>
      <c r="P35" s="196">
        <v>36.380000000000003</v>
      </c>
      <c r="Q35" s="196">
        <v>3.22</v>
      </c>
      <c r="R35" s="196">
        <v>12.51</v>
      </c>
      <c r="S35" s="196">
        <v>7.79</v>
      </c>
      <c r="T35" s="196">
        <v>0</v>
      </c>
      <c r="U35" s="196">
        <v>24.71</v>
      </c>
      <c r="V35" s="196">
        <v>5.36</v>
      </c>
      <c r="W35" s="196">
        <v>10.27</v>
      </c>
      <c r="X35" s="196">
        <v>39.6</v>
      </c>
      <c r="Y35" s="196">
        <v>0</v>
      </c>
      <c r="Z35">
        <v>0</v>
      </c>
      <c r="AA35" s="196">
        <v>0</v>
      </c>
      <c r="AB35" s="196">
        <v>8.48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58.71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>
        <v>0</v>
      </c>
      <c r="AP35" s="196">
        <v>72.099999999999994</v>
      </c>
      <c r="AQ35" s="196">
        <v>24.99</v>
      </c>
      <c r="AR35" s="196">
        <v>18.7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9</v>
      </c>
      <c r="L36" s="196">
        <v>186.49</v>
      </c>
      <c r="M36" s="196">
        <v>27.14</v>
      </c>
      <c r="N36" s="196">
        <v>34.83</v>
      </c>
      <c r="O36" s="196">
        <v>0</v>
      </c>
      <c r="P36" s="196">
        <v>36.380000000000003</v>
      </c>
      <c r="Q36" s="196">
        <v>3.22</v>
      </c>
      <c r="R36" s="196">
        <v>12.51</v>
      </c>
      <c r="S36" s="196">
        <v>7.79</v>
      </c>
      <c r="T36" s="196">
        <v>0</v>
      </c>
      <c r="U36" s="196">
        <v>24.71</v>
      </c>
      <c r="V36" s="196">
        <v>5.36</v>
      </c>
      <c r="W36" s="196">
        <v>10.27</v>
      </c>
      <c r="X36" s="196">
        <v>39.6</v>
      </c>
      <c r="Y36" s="196">
        <v>0</v>
      </c>
      <c r="Z36">
        <v>0</v>
      </c>
      <c r="AA36" s="196">
        <v>0</v>
      </c>
      <c r="AB36" s="196">
        <v>8.48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58.71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>
        <v>0</v>
      </c>
      <c r="AP36" s="196">
        <v>72.099999999999994</v>
      </c>
      <c r="AQ36" s="196">
        <v>24.99</v>
      </c>
      <c r="AR36" s="196">
        <v>18.7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9</v>
      </c>
      <c r="L37" s="196">
        <v>186.49</v>
      </c>
      <c r="M37" s="196">
        <v>27.14</v>
      </c>
      <c r="N37" s="196">
        <v>34.83</v>
      </c>
      <c r="O37" s="196">
        <v>0</v>
      </c>
      <c r="P37" s="196">
        <v>36.380000000000003</v>
      </c>
      <c r="Q37" s="196">
        <v>3.22</v>
      </c>
      <c r="R37" s="196">
        <v>12.51</v>
      </c>
      <c r="S37" s="196">
        <v>7.79</v>
      </c>
      <c r="T37" s="196">
        <v>0</v>
      </c>
      <c r="U37" s="196">
        <v>24.71</v>
      </c>
      <c r="V37" s="196">
        <v>5.36</v>
      </c>
      <c r="W37" s="196">
        <v>10.27</v>
      </c>
      <c r="X37" s="196">
        <v>39.6</v>
      </c>
      <c r="Y37" s="196">
        <v>0</v>
      </c>
      <c r="Z37">
        <v>0</v>
      </c>
      <c r="AA37" s="196">
        <v>0</v>
      </c>
      <c r="AB37" s="196">
        <v>8.48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58.71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>
        <v>0</v>
      </c>
      <c r="AP37" s="196">
        <v>72.099999999999994</v>
      </c>
      <c r="AQ37" s="196">
        <v>24.99</v>
      </c>
      <c r="AR37" s="196">
        <v>20.7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9</v>
      </c>
      <c r="L38" s="196">
        <v>186.49</v>
      </c>
      <c r="M38" s="196">
        <v>27.14</v>
      </c>
      <c r="N38" s="196">
        <v>34.83</v>
      </c>
      <c r="O38" s="196">
        <v>0</v>
      </c>
      <c r="P38" s="196">
        <v>36.380000000000003</v>
      </c>
      <c r="Q38" s="196">
        <v>3.22</v>
      </c>
      <c r="R38" s="196">
        <v>12.51</v>
      </c>
      <c r="S38" s="196">
        <v>7.79</v>
      </c>
      <c r="T38" s="196">
        <v>0</v>
      </c>
      <c r="U38" s="196">
        <v>24.71</v>
      </c>
      <c r="V38" s="196">
        <v>5.36</v>
      </c>
      <c r="W38" s="196">
        <v>10.27</v>
      </c>
      <c r="X38" s="196">
        <v>39.6</v>
      </c>
      <c r="Y38" s="196">
        <v>0</v>
      </c>
      <c r="Z38">
        <v>0</v>
      </c>
      <c r="AA38" s="196">
        <v>0</v>
      </c>
      <c r="AB38" s="196">
        <v>8.48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58.71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>
        <v>0</v>
      </c>
      <c r="AP38" s="196">
        <v>72.099999999999994</v>
      </c>
      <c r="AQ38" s="196">
        <v>24.99</v>
      </c>
      <c r="AR38" s="196">
        <v>20.7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9.02</v>
      </c>
      <c r="L39" s="196">
        <v>186.49</v>
      </c>
      <c r="M39" s="196">
        <v>27.14</v>
      </c>
      <c r="N39" s="196">
        <v>34.83</v>
      </c>
      <c r="O39" s="196">
        <v>0</v>
      </c>
      <c r="P39" s="196">
        <v>36.380000000000003</v>
      </c>
      <c r="Q39" s="196">
        <v>3.22</v>
      </c>
      <c r="R39" s="196">
        <v>12.51</v>
      </c>
      <c r="S39" s="196">
        <v>7.79</v>
      </c>
      <c r="T39" s="196">
        <v>0</v>
      </c>
      <c r="U39" s="196">
        <v>24.71</v>
      </c>
      <c r="V39" s="196">
        <v>5.36</v>
      </c>
      <c r="W39" s="196">
        <v>10.27</v>
      </c>
      <c r="X39" s="196">
        <v>39.6</v>
      </c>
      <c r="Y39" s="196">
        <v>0</v>
      </c>
      <c r="Z39">
        <v>0</v>
      </c>
      <c r="AA39" s="196">
        <v>0</v>
      </c>
      <c r="AB39" s="196">
        <v>8.48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58.71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>
        <v>0</v>
      </c>
      <c r="AP39" s="196">
        <v>72.099999999999994</v>
      </c>
      <c r="AQ39" s="196">
        <v>24.99</v>
      </c>
      <c r="AR39" s="196">
        <v>20.7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0.96</v>
      </c>
      <c r="L40" s="196">
        <v>186.49</v>
      </c>
      <c r="M40" s="196">
        <v>27.14</v>
      </c>
      <c r="N40" s="196">
        <v>34.83</v>
      </c>
      <c r="O40" s="196">
        <v>0</v>
      </c>
      <c r="P40" s="196">
        <v>36.380000000000003</v>
      </c>
      <c r="Q40" s="196">
        <v>3.22</v>
      </c>
      <c r="R40" s="196">
        <v>12.51</v>
      </c>
      <c r="S40" s="196">
        <v>7.79</v>
      </c>
      <c r="T40" s="196">
        <v>0</v>
      </c>
      <c r="U40" s="196">
        <v>24.71</v>
      </c>
      <c r="V40" s="196">
        <v>5.36</v>
      </c>
      <c r="W40" s="196">
        <v>10.27</v>
      </c>
      <c r="X40" s="196">
        <v>39.6</v>
      </c>
      <c r="Y40" s="196">
        <v>0</v>
      </c>
      <c r="Z40">
        <v>0</v>
      </c>
      <c r="AA40" s="196">
        <v>0</v>
      </c>
      <c r="AB40" s="196">
        <v>8.48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58.71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>
        <v>0</v>
      </c>
      <c r="AP40" s="196">
        <v>72.099999999999994</v>
      </c>
      <c r="AQ40" s="196">
        <v>24.99</v>
      </c>
      <c r="AR40" s="196">
        <v>20.7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0.96</v>
      </c>
      <c r="L41" s="196">
        <v>186.49</v>
      </c>
      <c r="M41" s="196">
        <v>27.14</v>
      </c>
      <c r="N41" s="196">
        <v>34.83</v>
      </c>
      <c r="O41" s="196">
        <v>0</v>
      </c>
      <c r="P41" s="196">
        <v>36.380000000000003</v>
      </c>
      <c r="Q41" s="196">
        <v>3.22</v>
      </c>
      <c r="R41" s="196">
        <v>12.51</v>
      </c>
      <c r="S41" s="196">
        <v>7.79</v>
      </c>
      <c r="T41" s="196">
        <v>0</v>
      </c>
      <c r="U41" s="196">
        <v>24.71</v>
      </c>
      <c r="V41" s="196">
        <v>5.36</v>
      </c>
      <c r="W41" s="196">
        <v>10.27</v>
      </c>
      <c r="X41" s="196">
        <v>39.6</v>
      </c>
      <c r="Y41" s="196">
        <v>0</v>
      </c>
      <c r="Z41">
        <v>0</v>
      </c>
      <c r="AA41" s="196">
        <v>0</v>
      </c>
      <c r="AB41" s="196">
        <v>8.48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58.71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>
        <v>0</v>
      </c>
      <c r="AP41" s="196">
        <v>72.099999999999994</v>
      </c>
      <c r="AQ41" s="196">
        <v>24.99</v>
      </c>
      <c r="AR41" s="196">
        <v>20.7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0.96</v>
      </c>
      <c r="L42" s="196">
        <v>186.49</v>
      </c>
      <c r="M42" s="196">
        <v>27.14</v>
      </c>
      <c r="N42" s="196">
        <v>34.83</v>
      </c>
      <c r="O42" s="196">
        <v>0</v>
      </c>
      <c r="P42" s="196">
        <v>36.380000000000003</v>
      </c>
      <c r="Q42" s="196">
        <v>3.22</v>
      </c>
      <c r="R42" s="196">
        <v>12.51</v>
      </c>
      <c r="S42" s="196">
        <v>7.79</v>
      </c>
      <c r="T42" s="196">
        <v>0</v>
      </c>
      <c r="U42" s="196">
        <v>24.71</v>
      </c>
      <c r="V42" s="196">
        <v>5.36</v>
      </c>
      <c r="W42" s="196">
        <v>10.27</v>
      </c>
      <c r="X42" s="196">
        <v>39.6</v>
      </c>
      <c r="Y42" s="196">
        <v>0</v>
      </c>
      <c r="Z42">
        <v>0</v>
      </c>
      <c r="AA42" s="196">
        <v>0</v>
      </c>
      <c r="AB42" s="196">
        <v>8.48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58.71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>
        <v>0</v>
      </c>
      <c r="AP42" s="196">
        <v>72.099999999999994</v>
      </c>
      <c r="AQ42" s="196">
        <v>24.99</v>
      </c>
      <c r="AR42" s="196">
        <v>20.7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0.96</v>
      </c>
      <c r="L43" s="196">
        <v>186.49</v>
      </c>
      <c r="M43" s="196">
        <v>27.14</v>
      </c>
      <c r="N43" s="196">
        <v>34.83</v>
      </c>
      <c r="O43" s="196">
        <v>0</v>
      </c>
      <c r="P43" s="196">
        <v>36.380000000000003</v>
      </c>
      <c r="Q43" s="196">
        <v>1</v>
      </c>
      <c r="R43" s="196">
        <v>12.51</v>
      </c>
      <c r="S43" s="196">
        <v>2.1800000000000002</v>
      </c>
      <c r="T43" s="196">
        <v>0</v>
      </c>
      <c r="U43" s="196">
        <v>24.71</v>
      </c>
      <c r="V43" s="196">
        <v>5.36</v>
      </c>
      <c r="W43" s="196">
        <v>10.27</v>
      </c>
      <c r="X43" s="196">
        <v>39.6</v>
      </c>
      <c r="Y43" s="196">
        <v>0</v>
      </c>
      <c r="Z43">
        <v>0</v>
      </c>
      <c r="AA43" s="196">
        <v>0</v>
      </c>
      <c r="AB43" s="196">
        <v>8.48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58.71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>
        <v>0</v>
      </c>
      <c r="AP43" s="196">
        <v>72.099999999999994</v>
      </c>
      <c r="AQ43" s="196">
        <v>24.99</v>
      </c>
      <c r="AR43" s="196">
        <v>20.7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0.96</v>
      </c>
      <c r="L44" s="196">
        <v>186.49</v>
      </c>
      <c r="M44" s="196">
        <v>27.14</v>
      </c>
      <c r="N44" s="196">
        <v>34.83</v>
      </c>
      <c r="O44" s="196">
        <v>0</v>
      </c>
      <c r="P44" s="196">
        <v>36.380000000000003</v>
      </c>
      <c r="Q44" s="196">
        <v>0.96</v>
      </c>
      <c r="R44" s="196">
        <v>12.51</v>
      </c>
      <c r="S44" s="196">
        <v>0.96</v>
      </c>
      <c r="T44" s="196">
        <v>0</v>
      </c>
      <c r="U44" s="196">
        <v>24.71</v>
      </c>
      <c r="V44" s="196">
        <v>5.36</v>
      </c>
      <c r="W44" s="196">
        <v>10.27</v>
      </c>
      <c r="X44" s="196">
        <v>39.6</v>
      </c>
      <c r="Y44" s="196">
        <v>0</v>
      </c>
      <c r="Z44">
        <v>0</v>
      </c>
      <c r="AA44" s="196">
        <v>0</v>
      </c>
      <c r="AB44" s="196">
        <v>8.48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58.71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>
        <v>0</v>
      </c>
      <c r="AP44" s="196">
        <v>72.099999999999994</v>
      </c>
      <c r="AQ44" s="196">
        <v>24.99</v>
      </c>
      <c r="AR44" s="196">
        <v>20.7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0.96</v>
      </c>
      <c r="L45" s="196">
        <v>144.19</v>
      </c>
      <c r="M45" s="196">
        <v>27.14</v>
      </c>
      <c r="N45" s="196">
        <v>34.83</v>
      </c>
      <c r="O45" s="196">
        <v>0</v>
      </c>
      <c r="P45" s="196">
        <v>36.380000000000003</v>
      </c>
      <c r="Q45" s="196">
        <v>0.96</v>
      </c>
      <c r="R45" s="196">
        <v>12.51</v>
      </c>
      <c r="S45" s="196">
        <v>0.96</v>
      </c>
      <c r="T45" s="196">
        <v>0</v>
      </c>
      <c r="U45" s="196">
        <v>24.71</v>
      </c>
      <c r="V45" s="196">
        <v>5.36</v>
      </c>
      <c r="W45" s="196">
        <v>10.27</v>
      </c>
      <c r="X45" s="196">
        <v>39.6</v>
      </c>
      <c r="Y45" s="196">
        <v>0</v>
      </c>
      <c r="Z45">
        <v>0</v>
      </c>
      <c r="AA45" s="196">
        <v>0</v>
      </c>
      <c r="AB45" s="196">
        <v>8.48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58.71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>
        <v>0</v>
      </c>
      <c r="AP45" s="196">
        <v>72.099999999999994</v>
      </c>
      <c r="AQ45" s="196">
        <v>24.99</v>
      </c>
      <c r="AR45" s="196">
        <v>20.7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0.96</v>
      </c>
      <c r="L46" s="196">
        <v>144.19</v>
      </c>
      <c r="M46" s="196">
        <v>27.14</v>
      </c>
      <c r="N46" s="196">
        <v>34.83</v>
      </c>
      <c r="O46" s="196">
        <v>0</v>
      </c>
      <c r="P46" s="196">
        <v>36.380000000000003</v>
      </c>
      <c r="Q46" s="196">
        <v>0.96</v>
      </c>
      <c r="R46" s="196">
        <v>12.51</v>
      </c>
      <c r="S46" s="196">
        <v>0.96</v>
      </c>
      <c r="T46" s="196">
        <v>0</v>
      </c>
      <c r="U46" s="196">
        <v>24.71</v>
      </c>
      <c r="V46" s="196">
        <v>5.36</v>
      </c>
      <c r="W46" s="196">
        <v>10.27</v>
      </c>
      <c r="X46" s="196">
        <v>39.6</v>
      </c>
      <c r="Y46" s="196">
        <v>0</v>
      </c>
      <c r="Z46">
        <v>0</v>
      </c>
      <c r="AA46" s="196">
        <v>0</v>
      </c>
      <c r="AB46" s="196">
        <v>8.48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58.71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>
        <v>0</v>
      </c>
      <c r="AP46" s="196">
        <v>72.099999999999994</v>
      </c>
      <c r="AQ46" s="196">
        <v>24.99</v>
      </c>
      <c r="AR46" s="196">
        <v>20.7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0.96</v>
      </c>
      <c r="L47" s="196">
        <v>144.19</v>
      </c>
      <c r="M47" s="196">
        <v>27.14</v>
      </c>
      <c r="N47" s="196">
        <v>34.83</v>
      </c>
      <c r="O47" s="196">
        <v>0</v>
      </c>
      <c r="P47" s="196">
        <v>36.380000000000003</v>
      </c>
      <c r="Q47" s="196">
        <v>0.96</v>
      </c>
      <c r="R47" s="196">
        <v>12.51</v>
      </c>
      <c r="S47" s="196">
        <v>0.96</v>
      </c>
      <c r="T47" s="196">
        <v>0</v>
      </c>
      <c r="U47" s="196">
        <v>24.71</v>
      </c>
      <c r="V47" s="196">
        <v>5.36</v>
      </c>
      <c r="W47" s="196">
        <v>10.27</v>
      </c>
      <c r="X47" s="196">
        <v>39.6</v>
      </c>
      <c r="Y47" s="196">
        <v>0</v>
      </c>
      <c r="Z47">
        <v>0</v>
      </c>
      <c r="AA47" s="196">
        <v>0</v>
      </c>
      <c r="AB47" s="196">
        <v>8.48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58.71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>
        <v>0</v>
      </c>
      <c r="AP47" s="196">
        <v>72.099999999999994</v>
      </c>
      <c r="AQ47" s="196">
        <v>24.99</v>
      </c>
      <c r="AR47" s="196">
        <v>20.7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0.96</v>
      </c>
      <c r="L48" s="196">
        <v>101.89</v>
      </c>
      <c r="M48" s="196">
        <v>27.14</v>
      </c>
      <c r="N48" s="196">
        <v>34.83</v>
      </c>
      <c r="O48" s="196">
        <v>0</v>
      </c>
      <c r="P48" s="196">
        <v>36.380000000000003</v>
      </c>
      <c r="Q48" s="196">
        <v>0.96</v>
      </c>
      <c r="R48" s="196">
        <v>12.51</v>
      </c>
      <c r="S48" s="196">
        <v>0.96</v>
      </c>
      <c r="T48" s="196">
        <v>0</v>
      </c>
      <c r="U48" s="196">
        <v>24.71</v>
      </c>
      <c r="V48" s="196">
        <v>5.36</v>
      </c>
      <c r="W48" s="196">
        <v>10.27</v>
      </c>
      <c r="X48" s="196">
        <v>39.6</v>
      </c>
      <c r="Y48" s="196">
        <v>0</v>
      </c>
      <c r="Z48">
        <v>0</v>
      </c>
      <c r="AA48" s="196">
        <v>0</v>
      </c>
      <c r="AB48" s="196">
        <v>8.48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58.71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>
        <v>0</v>
      </c>
      <c r="AP48" s="196">
        <v>72.099999999999994</v>
      </c>
      <c r="AQ48" s="196">
        <v>24.99</v>
      </c>
      <c r="AR48" s="196">
        <v>20.7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0.96</v>
      </c>
      <c r="L49" s="196">
        <v>101.89</v>
      </c>
      <c r="M49" s="196">
        <v>27.14</v>
      </c>
      <c r="N49" s="196">
        <v>34.83</v>
      </c>
      <c r="O49" s="196">
        <v>0</v>
      </c>
      <c r="P49" s="196">
        <v>36.380000000000003</v>
      </c>
      <c r="Q49" s="196">
        <v>0.96</v>
      </c>
      <c r="R49" s="196">
        <v>12.51</v>
      </c>
      <c r="S49" s="196">
        <v>0.96</v>
      </c>
      <c r="T49" s="196">
        <v>0</v>
      </c>
      <c r="U49" s="196">
        <v>24.71</v>
      </c>
      <c r="V49" s="196">
        <v>5.36</v>
      </c>
      <c r="W49" s="196">
        <v>10.27</v>
      </c>
      <c r="X49" s="196">
        <v>39.6</v>
      </c>
      <c r="Y49" s="196">
        <v>0</v>
      </c>
      <c r="Z49">
        <v>0</v>
      </c>
      <c r="AA49" s="196">
        <v>0</v>
      </c>
      <c r="AB49" s="196">
        <v>8.48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58.71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>
        <v>0</v>
      </c>
      <c r="AP49" s="196">
        <v>72.099999999999994</v>
      </c>
      <c r="AQ49" s="196">
        <v>24.99</v>
      </c>
      <c r="AR49" s="196">
        <v>20.7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0.96</v>
      </c>
      <c r="L50" s="196">
        <v>101.89</v>
      </c>
      <c r="M50" s="196">
        <v>27.14</v>
      </c>
      <c r="N50" s="196">
        <v>34.83</v>
      </c>
      <c r="O50" s="196">
        <v>0</v>
      </c>
      <c r="P50" s="196">
        <v>36.380000000000003</v>
      </c>
      <c r="Q50" s="196">
        <v>0.96</v>
      </c>
      <c r="R50" s="196">
        <v>12.51</v>
      </c>
      <c r="S50" s="196">
        <v>0.96</v>
      </c>
      <c r="T50" s="196">
        <v>0</v>
      </c>
      <c r="U50" s="196">
        <v>24.71</v>
      </c>
      <c r="V50" s="196">
        <v>5.36</v>
      </c>
      <c r="W50" s="196">
        <v>10.27</v>
      </c>
      <c r="X50" s="196">
        <v>39.6</v>
      </c>
      <c r="Y50" s="196">
        <v>0</v>
      </c>
      <c r="Z50">
        <v>0</v>
      </c>
      <c r="AA50" s="196">
        <v>0</v>
      </c>
      <c r="AB50" s="196">
        <v>8.48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58.71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>
        <v>0</v>
      </c>
      <c r="AP50" s="196">
        <v>72.099999999999994</v>
      </c>
      <c r="AQ50" s="196">
        <v>24.99</v>
      </c>
      <c r="AR50" s="196">
        <v>20.7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0.96</v>
      </c>
      <c r="L51" s="196">
        <v>101.89</v>
      </c>
      <c r="M51" s="196">
        <v>27.14</v>
      </c>
      <c r="N51" s="196">
        <v>34.83</v>
      </c>
      <c r="O51" s="196">
        <v>0</v>
      </c>
      <c r="P51" s="196">
        <v>36.380000000000003</v>
      </c>
      <c r="Q51" s="196">
        <v>0.96</v>
      </c>
      <c r="R51" s="196">
        <v>12.51</v>
      </c>
      <c r="S51" s="196">
        <v>0.96</v>
      </c>
      <c r="T51" s="196">
        <v>0</v>
      </c>
      <c r="U51" s="196">
        <v>24.71</v>
      </c>
      <c r="V51" s="196">
        <v>5.36</v>
      </c>
      <c r="W51" s="196">
        <v>10.27</v>
      </c>
      <c r="X51" s="196">
        <v>39.6</v>
      </c>
      <c r="Y51" s="196">
        <v>0</v>
      </c>
      <c r="Z51">
        <v>0</v>
      </c>
      <c r="AA51" s="196">
        <v>0</v>
      </c>
      <c r="AB51" s="196">
        <v>8.48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58.71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>
        <v>0</v>
      </c>
      <c r="AP51" s="196">
        <v>72.099999999999994</v>
      </c>
      <c r="AQ51" s="196">
        <v>24.99</v>
      </c>
      <c r="AR51" s="196">
        <v>20.7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0.96</v>
      </c>
      <c r="L52" s="196">
        <v>101.89</v>
      </c>
      <c r="M52" s="196">
        <v>27.14</v>
      </c>
      <c r="N52" s="196">
        <v>34.83</v>
      </c>
      <c r="O52" s="196">
        <v>0</v>
      </c>
      <c r="P52" s="196">
        <v>36.380000000000003</v>
      </c>
      <c r="Q52" s="196">
        <v>0.96</v>
      </c>
      <c r="R52" s="196">
        <v>12.51</v>
      </c>
      <c r="S52" s="196">
        <v>0.96</v>
      </c>
      <c r="T52" s="196">
        <v>0</v>
      </c>
      <c r="U52" s="196">
        <v>24.71</v>
      </c>
      <c r="V52" s="196">
        <v>5.36</v>
      </c>
      <c r="W52" s="196">
        <v>10.27</v>
      </c>
      <c r="X52" s="196">
        <v>39.6</v>
      </c>
      <c r="Y52" s="196">
        <v>0</v>
      </c>
      <c r="Z52">
        <v>0</v>
      </c>
      <c r="AA52" s="196">
        <v>0</v>
      </c>
      <c r="AB52" s="196">
        <v>8.48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58.71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>
        <v>0</v>
      </c>
      <c r="AP52" s="196">
        <v>72.099999999999994</v>
      </c>
      <c r="AQ52" s="196">
        <v>24.99</v>
      </c>
      <c r="AR52" s="196">
        <v>20.7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0.96</v>
      </c>
      <c r="L53" s="196">
        <v>101.89</v>
      </c>
      <c r="M53" s="196">
        <v>27.14</v>
      </c>
      <c r="N53" s="196">
        <v>34.83</v>
      </c>
      <c r="O53" s="196">
        <v>0</v>
      </c>
      <c r="P53" s="196">
        <v>36.380000000000003</v>
      </c>
      <c r="Q53" s="196">
        <v>0.96</v>
      </c>
      <c r="R53" s="196">
        <v>12.51</v>
      </c>
      <c r="S53" s="196">
        <v>0.96</v>
      </c>
      <c r="T53" s="196">
        <v>0</v>
      </c>
      <c r="U53" s="196">
        <v>24.71</v>
      </c>
      <c r="V53" s="196">
        <v>5.36</v>
      </c>
      <c r="W53" s="196">
        <v>10.27</v>
      </c>
      <c r="X53" s="196">
        <v>39.590000000000003</v>
      </c>
      <c r="Y53" s="196">
        <v>0</v>
      </c>
      <c r="Z53">
        <v>0</v>
      </c>
      <c r="AA53" s="196">
        <v>0</v>
      </c>
      <c r="AB53" s="196">
        <v>8.48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58.71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>
        <v>0</v>
      </c>
      <c r="AP53" s="196">
        <v>72.760000000000005</v>
      </c>
      <c r="AQ53" s="196">
        <v>24.99</v>
      </c>
      <c r="AR53" s="196">
        <v>20.7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0.96</v>
      </c>
      <c r="L54" s="196">
        <v>101.89</v>
      </c>
      <c r="M54" s="196">
        <v>27.14</v>
      </c>
      <c r="N54" s="196">
        <v>34.83</v>
      </c>
      <c r="O54" s="196">
        <v>0</v>
      </c>
      <c r="P54" s="196">
        <v>36.380000000000003</v>
      </c>
      <c r="Q54" s="196">
        <v>0.96</v>
      </c>
      <c r="R54" s="196">
        <v>0.96</v>
      </c>
      <c r="S54" s="196">
        <v>0.96</v>
      </c>
      <c r="T54" s="196">
        <v>0</v>
      </c>
      <c r="U54" s="196">
        <v>24.71</v>
      </c>
      <c r="V54" s="196">
        <v>5.36</v>
      </c>
      <c r="W54" s="196">
        <v>10.27</v>
      </c>
      <c r="X54" s="196">
        <v>39.590000000000003</v>
      </c>
      <c r="Y54" s="196">
        <v>0</v>
      </c>
      <c r="Z54">
        <v>0</v>
      </c>
      <c r="AA54" s="196">
        <v>0</v>
      </c>
      <c r="AB54" s="196">
        <v>8.48</v>
      </c>
      <c r="AC54" s="196">
        <v>0</v>
      </c>
      <c r="AD54" s="196">
        <v>0</v>
      </c>
      <c r="AE54" s="196">
        <v>0</v>
      </c>
      <c r="AF54" s="196">
        <v>0</v>
      </c>
      <c r="AG54" s="196">
        <v>0</v>
      </c>
      <c r="AH54" s="196">
        <v>0</v>
      </c>
      <c r="AI54" s="196">
        <v>58.71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>
        <v>0</v>
      </c>
      <c r="AP54" s="196">
        <v>72.62</v>
      </c>
      <c r="AQ54" s="196">
        <v>14.42</v>
      </c>
      <c r="AR54" s="196">
        <v>20.7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0.96</v>
      </c>
      <c r="L55" s="196">
        <v>101.89</v>
      </c>
      <c r="M55" s="196">
        <v>27.14</v>
      </c>
      <c r="N55" s="196">
        <v>34.83</v>
      </c>
      <c r="O55" s="196">
        <v>0</v>
      </c>
      <c r="P55" s="196">
        <v>36.380000000000003</v>
      </c>
      <c r="Q55" s="196">
        <v>0.96</v>
      </c>
      <c r="R55" s="196">
        <v>0.96</v>
      </c>
      <c r="S55" s="196">
        <v>0.96</v>
      </c>
      <c r="T55" s="196">
        <v>0</v>
      </c>
      <c r="U55" s="196">
        <v>24.71</v>
      </c>
      <c r="V55" s="196">
        <v>0.96</v>
      </c>
      <c r="W55" s="196">
        <v>10.27</v>
      </c>
      <c r="X55" s="196">
        <v>39.590000000000003</v>
      </c>
      <c r="Y55" s="196">
        <v>0</v>
      </c>
      <c r="Z55">
        <v>0</v>
      </c>
      <c r="AA55" s="196">
        <v>0</v>
      </c>
      <c r="AB55" s="196">
        <v>8.48</v>
      </c>
      <c r="AC55" s="196">
        <v>0</v>
      </c>
      <c r="AD55" s="196">
        <v>0</v>
      </c>
      <c r="AE55" s="196">
        <v>0</v>
      </c>
      <c r="AF55" s="196">
        <v>0</v>
      </c>
      <c r="AG55" s="196">
        <v>0</v>
      </c>
      <c r="AH55" s="196">
        <v>0</v>
      </c>
      <c r="AI55" s="196">
        <v>58.71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>
        <v>0</v>
      </c>
      <c r="AP55" s="196">
        <v>53.21</v>
      </c>
      <c r="AQ55" s="196">
        <v>6.73</v>
      </c>
      <c r="AR55" s="196">
        <v>20.7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0.96</v>
      </c>
      <c r="L56" s="196">
        <v>101.89</v>
      </c>
      <c r="M56" s="196">
        <v>27.14</v>
      </c>
      <c r="N56" s="196">
        <v>34.83</v>
      </c>
      <c r="O56" s="196">
        <v>0</v>
      </c>
      <c r="P56" s="196">
        <v>36.380000000000003</v>
      </c>
      <c r="Q56" s="196">
        <v>0.96</v>
      </c>
      <c r="R56" s="196">
        <v>0.96</v>
      </c>
      <c r="S56" s="196">
        <v>0.96</v>
      </c>
      <c r="T56" s="196">
        <v>0</v>
      </c>
      <c r="U56" s="196">
        <v>24.71</v>
      </c>
      <c r="V56" s="196">
        <v>0.96</v>
      </c>
      <c r="W56" s="196">
        <v>10.27</v>
      </c>
      <c r="X56" s="196">
        <v>39.590000000000003</v>
      </c>
      <c r="Y56" s="196">
        <v>0</v>
      </c>
      <c r="Z56">
        <v>0</v>
      </c>
      <c r="AA56" s="196">
        <v>0</v>
      </c>
      <c r="AB56" s="196">
        <v>8.48</v>
      </c>
      <c r="AC56" s="196">
        <v>0</v>
      </c>
      <c r="AD56" s="196">
        <v>0</v>
      </c>
      <c r="AE56" s="196">
        <v>0</v>
      </c>
      <c r="AF56" s="196">
        <v>0</v>
      </c>
      <c r="AG56" s="196">
        <v>0</v>
      </c>
      <c r="AH56" s="196">
        <v>0</v>
      </c>
      <c r="AI56" s="196">
        <v>58.71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>
        <v>0</v>
      </c>
      <c r="AP56" s="196">
        <v>72.510000000000005</v>
      </c>
      <c r="AQ56" s="196">
        <v>6.73</v>
      </c>
      <c r="AR56" s="196">
        <v>20.7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0.96</v>
      </c>
      <c r="L57" s="196">
        <v>101.89</v>
      </c>
      <c r="M57" s="196">
        <v>27.14</v>
      </c>
      <c r="N57" s="196">
        <v>34.83</v>
      </c>
      <c r="O57" s="196">
        <v>0</v>
      </c>
      <c r="P57" s="196">
        <v>36.380000000000003</v>
      </c>
      <c r="Q57" s="196">
        <v>0.96</v>
      </c>
      <c r="R57" s="196">
        <v>0.96</v>
      </c>
      <c r="S57" s="196">
        <v>0.96</v>
      </c>
      <c r="T57" s="196">
        <v>0</v>
      </c>
      <c r="U57" s="196">
        <v>24.71</v>
      </c>
      <c r="V57" s="196">
        <v>0.96</v>
      </c>
      <c r="W57" s="196">
        <v>10.27</v>
      </c>
      <c r="X57" s="196">
        <v>39.590000000000003</v>
      </c>
      <c r="Y57" s="196">
        <v>0</v>
      </c>
      <c r="Z57">
        <v>0</v>
      </c>
      <c r="AA57" s="196">
        <v>0</v>
      </c>
      <c r="AB57" s="196">
        <v>8.48</v>
      </c>
      <c r="AC57" s="196">
        <v>0</v>
      </c>
      <c r="AD57" s="196">
        <v>0</v>
      </c>
      <c r="AE57" s="196">
        <v>0</v>
      </c>
      <c r="AF57" s="196">
        <v>0</v>
      </c>
      <c r="AG57" s="196">
        <v>0</v>
      </c>
      <c r="AH57" s="196">
        <v>0</v>
      </c>
      <c r="AI57" s="196">
        <v>58.71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>
        <v>0</v>
      </c>
      <c r="AP57" s="196">
        <v>72.099999999999994</v>
      </c>
      <c r="AQ57" s="196">
        <v>6.73</v>
      </c>
      <c r="AR57" s="196">
        <v>20.7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0.96</v>
      </c>
      <c r="L58" s="196">
        <v>101.89</v>
      </c>
      <c r="M58" s="196">
        <v>27.14</v>
      </c>
      <c r="N58" s="196">
        <v>34.83</v>
      </c>
      <c r="O58" s="196">
        <v>0</v>
      </c>
      <c r="P58" s="196">
        <v>36.380000000000003</v>
      </c>
      <c r="Q58" s="196">
        <v>0.96</v>
      </c>
      <c r="R58" s="196">
        <v>0.96</v>
      </c>
      <c r="S58" s="196">
        <v>0.96</v>
      </c>
      <c r="T58" s="196">
        <v>0</v>
      </c>
      <c r="U58" s="196">
        <v>24.71</v>
      </c>
      <c r="V58" s="196">
        <v>0.96</v>
      </c>
      <c r="W58" s="196">
        <v>10.27</v>
      </c>
      <c r="X58" s="196">
        <v>39.590000000000003</v>
      </c>
      <c r="Y58" s="196">
        <v>0</v>
      </c>
      <c r="Z58">
        <v>0</v>
      </c>
      <c r="AA58" s="196">
        <v>0</v>
      </c>
      <c r="AB58" s="196">
        <v>8.48</v>
      </c>
      <c r="AC58" s="196">
        <v>0</v>
      </c>
      <c r="AD58" s="196">
        <v>0</v>
      </c>
      <c r="AE58" s="196">
        <v>0</v>
      </c>
      <c r="AF58" s="196">
        <v>0</v>
      </c>
      <c r="AG58" s="196">
        <v>0</v>
      </c>
      <c r="AH58" s="196">
        <v>0</v>
      </c>
      <c r="AI58" s="196">
        <v>58.71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>
        <v>0</v>
      </c>
      <c r="AP58" s="196">
        <v>72.099999999999994</v>
      </c>
      <c r="AQ58" s="196">
        <v>6.73</v>
      </c>
      <c r="AR58" s="196">
        <v>20.7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0.96</v>
      </c>
      <c r="L59" s="196">
        <v>101.89</v>
      </c>
      <c r="M59" s="196">
        <v>27.14</v>
      </c>
      <c r="N59" s="196">
        <v>34.83</v>
      </c>
      <c r="O59" s="196">
        <v>0</v>
      </c>
      <c r="P59" s="196">
        <v>36.380000000000003</v>
      </c>
      <c r="Q59" s="196">
        <v>0.96</v>
      </c>
      <c r="R59" s="196">
        <v>0.96</v>
      </c>
      <c r="S59" s="196">
        <v>0.96</v>
      </c>
      <c r="T59" s="196">
        <v>0</v>
      </c>
      <c r="U59" s="196">
        <v>24.71</v>
      </c>
      <c r="V59" s="196">
        <v>0.96</v>
      </c>
      <c r="W59" s="196">
        <v>10.27</v>
      </c>
      <c r="X59" s="196">
        <v>39.590000000000003</v>
      </c>
      <c r="Y59" s="196">
        <v>0</v>
      </c>
      <c r="Z59">
        <v>0</v>
      </c>
      <c r="AA59" s="196">
        <v>0</v>
      </c>
      <c r="AB59" s="196">
        <v>8.48</v>
      </c>
      <c r="AC59" s="196">
        <v>0</v>
      </c>
      <c r="AD59" s="196">
        <v>0</v>
      </c>
      <c r="AE59" s="196">
        <v>0</v>
      </c>
      <c r="AF59" s="196">
        <v>0</v>
      </c>
      <c r="AG59" s="196">
        <v>0</v>
      </c>
      <c r="AH59" s="196">
        <v>0</v>
      </c>
      <c r="AI59" s="196">
        <v>58.71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>
        <v>0</v>
      </c>
      <c r="AP59" s="196">
        <v>72.099999999999994</v>
      </c>
      <c r="AQ59" s="196">
        <v>6.73</v>
      </c>
      <c r="AR59" s="196">
        <v>20.7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0.96</v>
      </c>
      <c r="L60" s="196">
        <v>101.89</v>
      </c>
      <c r="M60" s="196">
        <v>27.14</v>
      </c>
      <c r="N60" s="196">
        <v>34.83</v>
      </c>
      <c r="O60" s="196">
        <v>0</v>
      </c>
      <c r="P60" s="196">
        <v>36.380000000000003</v>
      </c>
      <c r="Q60" s="196">
        <v>0.96</v>
      </c>
      <c r="R60" s="196">
        <v>0.96</v>
      </c>
      <c r="S60" s="196">
        <v>0.96</v>
      </c>
      <c r="T60" s="196">
        <v>0</v>
      </c>
      <c r="U60" s="196">
        <v>24.71</v>
      </c>
      <c r="V60" s="196">
        <v>0.96</v>
      </c>
      <c r="W60" s="196">
        <v>10.27</v>
      </c>
      <c r="X60" s="196">
        <v>39.590000000000003</v>
      </c>
      <c r="Y60" s="196">
        <v>0</v>
      </c>
      <c r="Z60">
        <v>0</v>
      </c>
      <c r="AA60" s="196">
        <v>0</v>
      </c>
      <c r="AB60" s="196">
        <v>8.48</v>
      </c>
      <c r="AC60" s="196">
        <v>0</v>
      </c>
      <c r="AD60" s="196">
        <v>0</v>
      </c>
      <c r="AE60" s="196">
        <v>0</v>
      </c>
      <c r="AF60" s="196">
        <v>0</v>
      </c>
      <c r="AG60" s="196">
        <v>0</v>
      </c>
      <c r="AH60" s="196">
        <v>0</v>
      </c>
      <c r="AI60" s="196">
        <v>58.71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>
        <v>0</v>
      </c>
      <c r="AP60" s="196">
        <v>72.099999999999994</v>
      </c>
      <c r="AQ60" s="196">
        <v>6.73</v>
      </c>
      <c r="AR60" s="196">
        <v>20.7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0.96</v>
      </c>
      <c r="L61" s="196">
        <v>101.89</v>
      </c>
      <c r="M61" s="196">
        <v>27.14</v>
      </c>
      <c r="N61" s="196">
        <v>34.83</v>
      </c>
      <c r="O61" s="196">
        <v>0</v>
      </c>
      <c r="P61" s="196">
        <v>36.380000000000003</v>
      </c>
      <c r="Q61" s="196">
        <v>0.96</v>
      </c>
      <c r="R61" s="196">
        <v>0.96</v>
      </c>
      <c r="S61" s="196">
        <v>0.96</v>
      </c>
      <c r="T61" s="196">
        <v>0</v>
      </c>
      <c r="U61" s="196">
        <v>24.71</v>
      </c>
      <c r="V61" s="196">
        <v>5.36</v>
      </c>
      <c r="W61" s="196">
        <v>10.27</v>
      </c>
      <c r="X61" s="196">
        <v>39.590000000000003</v>
      </c>
      <c r="Y61" s="196">
        <v>0</v>
      </c>
      <c r="Z61">
        <v>0</v>
      </c>
      <c r="AA61" s="196">
        <v>0</v>
      </c>
      <c r="AB61" s="196">
        <v>8.48</v>
      </c>
      <c r="AC61" s="196">
        <v>0</v>
      </c>
      <c r="AD61" s="196">
        <v>0</v>
      </c>
      <c r="AE61" s="196">
        <v>0</v>
      </c>
      <c r="AF61" s="196">
        <v>0</v>
      </c>
      <c r="AG61" s="196">
        <v>0</v>
      </c>
      <c r="AH61" s="196">
        <v>0</v>
      </c>
      <c r="AI61" s="196">
        <v>58.71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>
        <v>0</v>
      </c>
      <c r="AP61" s="196">
        <v>72.099999999999994</v>
      </c>
      <c r="AQ61" s="196">
        <v>6.73</v>
      </c>
      <c r="AR61" s="196">
        <v>20.7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0.96</v>
      </c>
      <c r="L62" s="196">
        <v>101.89</v>
      </c>
      <c r="M62" s="196">
        <v>27.14</v>
      </c>
      <c r="N62" s="196">
        <v>34.83</v>
      </c>
      <c r="O62" s="196">
        <v>0</v>
      </c>
      <c r="P62" s="196">
        <v>36.380000000000003</v>
      </c>
      <c r="Q62" s="196">
        <v>0.96</v>
      </c>
      <c r="R62" s="196">
        <v>12.51</v>
      </c>
      <c r="S62" s="196">
        <v>0.96</v>
      </c>
      <c r="T62" s="196">
        <v>0</v>
      </c>
      <c r="U62" s="196">
        <v>24.71</v>
      </c>
      <c r="V62" s="196">
        <v>5.36</v>
      </c>
      <c r="W62" s="196">
        <v>10.27</v>
      </c>
      <c r="X62" s="196">
        <v>39.590000000000003</v>
      </c>
      <c r="Y62" s="196">
        <v>0</v>
      </c>
      <c r="Z62">
        <v>0</v>
      </c>
      <c r="AA62" s="196">
        <v>0</v>
      </c>
      <c r="AB62" s="196">
        <v>8.48</v>
      </c>
      <c r="AC62" s="196">
        <v>0</v>
      </c>
      <c r="AD62" s="196">
        <v>0</v>
      </c>
      <c r="AE62" s="196">
        <v>0</v>
      </c>
      <c r="AF62" s="196">
        <v>0</v>
      </c>
      <c r="AG62" s="196">
        <v>0</v>
      </c>
      <c r="AH62" s="196">
        <v>0</v>
      </c>
      <c r="AI62" s="196">
        <v>58.71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>
        <v>0</v>
      </c>
      <c r="AP62" s="196">
        <v>72.099999999999994</v>
      </c>
      <c r="AQ62" s="196">
        <v>6.73</v>
      </c>
      <c r="AR62" s="196">
        <v>20.7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0.96</v>
      </c>
      <c r="L63" s="196">
        <v>101.89</v>
      </c>
      <c r="M63" s="196">
        <v>27.14</v>
      </c>
      <c r="N63" s="196">
        <v>34.83</v>
      </c>
      <c r="O63" s="196">
        <v>0</v>
      </c>
      <c r="P63" s="196">
        <v>36.380000000000003</v>
      </c>
      <c r="Q63" s="196">
        <v>0.96</v>
      </c>
      <c r="R63" s="196">
        <v>12.51</v>
      </c>
      <c r="S63" s="196">
        <v>0.96</v>
      </c>
      <c r="T63" s="196">
        <v>0</v>
      </c>
      <c r="U63" s="196">
        <v>24.71</v>
      </c>
      <c r="V63" s="196">
        <v>5.36</v>
      </c>
      <c r="W63" s="196">
        <v>10.27</v>
      </c>
      <c r="X63" s="196">
        <v>39.590000000000003</v>
      </c>
      <c r="Y63" s="196">
        <v>0</v>
      </c>
      <c r="Z63">
        <v>0</v>
      </c>
      <c r="AA63" s="196">
        <v>0</v>
      </c>
      <c r="AB63" s="196">
        <v>8.48</v>
      </c>
      <c r="AC63" s="196">
        <v>0</v>
      </c>
      <c r="AD63" s="196">
        <v>0</v>
      </c>
      <c r="AE63" s="196">
        <v>0</v>
      </c>
      <c r="AF63" s="196">
        <v>0</v>
      </c>
      <c r="AG63" s="196">
        <v>0</v>
      </c>
      <c r="AH63" s="196">
        <v>0</v>
      </c>
      <c r="AI63" s="196">
        <v>58.71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>
        <v>0</v>
      </c>
      <c r="AP63" s="196">
        <v>72.099999999999994</v>
      </c>
      <c r="AQ63" s="196">
        <v>14.42</v>
      </c>
      <c r="AR63" s="196">
        <v>20.7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0.96</v>
      </c>
      <c r="L64" s="196">
        <v>101.89</v>
      </c>
      <c r="M64" s="196">
        <v>27.14</v>
      </c>
      <c r="N64" s="196">
        <v>34.83</v>
      </c>
      <c r="O64" s="196">
        <v>0</v>
      </c>
      <c r="P64" s="196">
        <v>36.380000000000003</v>
      </c>
      <c r="Q64" s="196">
        <v>0.96</v>
      </c>
      <c r="R64" s="196">
        <v>12.51</v>
      </c>
      <c r="S64" s="196">
        <v>0.96</v>
      </c>
      <c r="T64" s="196">
        <v>0</v>
      </c>
      <c r="U64" s="196">
        <v>24.71</v>
      </c>
      <c r="V64" s="196">
        <v>5.36</v>
      </c>
      <c r="W64" s="196">
        <v>10.27</v>
      </c>
      <c r="X64" s="196">
        <v>39.590000000000003</v>
      </c>
      <c r="Y64" s="196">
        <v>0</v>
      </c>
      <c r="Z64">
        <v>0</v>
      </c>
      <c r="AA64" s="196">
        <v>0</v>
      </c>
      <c r="AB64" s="196">
        <v>8.48</v>
      </c>
      <c r="AC64" s="196">
        <v>0</v>
      </c>
      <c r="AD64" s="196">
        <v>0</v>
      </c>
      <c r="AE64" s="196">
        <v>0</v>
      </c>
      <c r="AF64" s="196">
        <v>0</v>
      </c>
      <c r="AG64" s="196">
        <v>0</v>
      </c>
      <c r="AH64" s="196">
        <v>0</v>
      </c>
      <c r="AI64" s="196">
        <v>58.71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>
        <v>0</v>
      </c>
      <c r="AP64" s="196">
        <v>72.099999999999994</v>
      </c>
      <c r="AQ64" s="196">
        <v>24.99</v>
      </c>
      <c r="AR64" s="196">
        <v>20.7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0.96</v>
      </c>
      <c r="L65" s="196">
        <v>101.89</v>
      </c>
      <c r="M65" s="196">
        <v>27.14</v>
      </c>
      <c r="N65" s="196">
        <v>34.83</v>
      </c>
      <c r="O65" s="196">
        <v>0</v>
      </c>
      <c r="P65" s="196">
        <v>36.380000000000003</v>
      </c>
      <c r="Q65" s="196">
        <v>0.96</v>
      </c>
      <c r="R65" s="196">
        <v>12.51</v>
      </c>
      <c r="S65" s="196">
        <v>0.96</v>
      </c>
      <c r="T65" s="196">
        <v>0</v>
      </c>
      <c r="U65" s="196">
        <v>24.71</v>
      </c>
      <c r="V65" s="196">
        <v>5.36</v>
      </c>
      <c r="W65" s="196">
        <v>10.27</v>
      </c>
      <c r="X65" s="196">
        <v>39.590000000000003</v>
      </c>
      <c r="Y65" s="196">
        <v>0</v>
      </c>
      <c r="Z65">
        <v>0</v>
      </c>
      <c r="AA65" s="196">
        <v>0</v>
      </c>
      <c r="AB65" s="196">
        <v>8.48</v>
      </c>
      <c r="AC65" s="196">
        <v>0</v>
      </c>
      <c r="AD65" s="196">
        <v>0</v>
      </c>
      <c r="AE65" s="196">
        <v>0</v>
      </c>
      <c r="AF65" s="196">
        <v>0</v>
      </c>
      <c r="AG65" s="196">
        <v>0</v>
      </c>
      <c r="AH65" s="196">
        <v>0</v>
      </c>
      <c r="AI65" s="196">
        <v>58.71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>
        <v>0</v>
      </c>
      <c r="AP65" s="196">
        <v>72.099999999999994</v>
      </c>
      <c r="AQ65" s="196">
        <v>24.99</v>
      </c>
      <c r="AR65" s="196">
        <v>20.7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0.96</v>
      </c>
      <c r="L66" s="196">
        <v>101.89</v>
      </c>
      <c r="M66" s="196">
        <v>27.14</v>
      </c>
      <c r="N66" s="196">
        <v>34.83</v>
      </c>
      <c r="O66" s="196">
        <v>0</v>
      </c>
      <c r="P66" s="196">
        <v>36.380000000000003</v>
      </c>
      <c r="Q66" s="196">
        <v>0.96</v>
      </c>
      <c r="R66" s="196">
        <v>12.51</v>
      </c>
      <c r="S66" s="196">
        <v>0.96</v>
      </c>
      <c r="T66" s="196">
        <v>0</v>
      </c>
      <c r="U66" s="196">
        <v>24.71</v>
      </c>
      <c r="V66" s="196">
        <v>5.36</v>
      </c>
      <c r="W66" s="196">
        <v>10.27</v>
      </c>
      <c r="X66" s="196">
        <v>39.590000000000003</v>
      </c>
      <c r="Y66" s="196">
        <v>0</v>
      </c>
      <c r="Z66">
        <v>0</v>
      </c>
      <c r="AA66" s="196">
        <v>0</v>
      </c>
      <c r="AB66" s="196">
        <v>8.48</v>
      </c>
      <c r="AC66" s="196">
        <v>0</v>
      </c>
      <c r="AD66" s="196">
        <v>0</v>
      </c>
      <c r="AE66" s="196">
        <v>0</v>
      </c>
      <c r="AF66" s="196">
        <v>0</v>
      </c>
      <c r="AG66" s="196">
        <v>0</v>
      </c>
      <c r="AH66" s="196">
        <v>0</v>
      </c>
      <c r="AI66" s="196">
        <v>58.71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>
        <v>0</v>
      </c>
      <c r="AP66" s="196">
        <v>72.099999999999994</v>
      </c>
      <c r="AQ66" s="196">
        <v>24.99</v>
      </c>
      <c r="AR66" s="196">
        <v>20.7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0.97</v>
      </c>
      <c r="L67" s="196">
        <v>101.9</v>
      </c>
      <c r="M67" s="196">
        <v>27.14</v>
      </c>
      <c r="N67" s="196">
        <v>34.83</v>
      </c>
      <c r="O67" s="196">
        <v>0</v>
      </c>
      <c r="P67" s="196">
        <v>36.380000000000003</v>
      </c>
      <c r="Q67" s="196">
        <v>0.96</v>
      </c>
      <c r="R67" s="196">
        <v>12.51</v>
      </c>
      <c r="S67" s="196">
        <v>0.96</v>
      </c>
      <c r="T67" s="196">
        <v>0</v>
      </c>
      <c r="U67" s="196">
        <v>24.71</v>
      </c>
      <c r="V67" s="196">
        <v>5.36</v>
      </c>
      <c r="W67" s="196">
        <v>10.27</v>
      </c>
      <c r="X67" s="196">
        <v>39.590000000000003</v>
      </c>
      <c r="Y67" s="196">
        <v>0</v>
      </c>
      <c r="Z67">
        <v>0</v>
      </c>
      <c r="AA67" s="196">
        <v>0</v>
      </c>
      <c r="AB67" s="196">
        <v>8.48</v>
      </c>
      <c r="AC67" s="196">
        <v>0</v>
      </c>
      <c r="AD67" s="196">
        <v>0</v>
      </c>
      <c r="AE67" s="196">
        <v>0</v>
      </c>
      <c r="AF67" s="196">
        <v>0</v>
      </c>
      <c r="AG67" s="196">
        <v>0</v>
      </c>
      <c r="AH67" s="196">
        <v>0</v>
      </c>
      <c r="AI67" s="196">
        <v>52.82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>
        <v>0</v>
      </c>
      <c r="AP67" s="196">
        <v>72.099999999999994</v>
      </c>
      <c r="AQ67" s="196">
        <v>24.99</v>
      </c>
      <c r="AR67" s="196">
        <v>20.23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0.91</v>
      </c>
      <c r="L68" s="196">
        <v>123.37</v>
      </c>
      <c r="M68" s="196">
        <v>27.14</v>
      </c>
      <c r="N68" s="196">
        <v>34.83</v>
      </c>
      <c r="O68" s="196">
        <v>0</v>
      </c>
      <c r="P68" s="196">
        <v>36.380000000000003</v>
      </c>
      <c r="Q68" s="196">
        <v>0.96</v>
      </c>
      <c r="R68" s="196">
        <v>12.51</v>
      </c>
      <c r="S68" s="196">
        <v>0.96</v>
      </c>
      <c r="T68" s="196">
        <v>0</v>
      </c>
      <c r="U68" s="196">
        <v>24.71</v>
      </c>
      <c r="V68" s="196">
        <v>5.36</v>
      </c>
      <c r="W68" s="196">
        <v>10.27</v>
      </c>
      <c r="X68" s="196">
        <v>39.590000000000003</v>
      </c>
      <c r="Y68" s="196">
        <v>0</v>
      </c>
      <c r="Z68">
        <v>0</v>
      </c>
      <c r="AA68" s="196">
        <v>0</v>
      </c>
      <c r="AB68" s="196">
        <v>8.48</v>
      </c>
      <c r="AC68" s="196">
        <v>0</v>
      </c>
      <c r="AD68" s="196">
        <v>0</v>
      </c>
      <c r="AE68" s="196">
        <v>0</v>
      </c>
      <c r="AF68" s="196">
        <v>0</v>
      </c>
      <c r="AG68" s="196">
        <v>0</v>
      </c>
      <c r="AH68" s="196">
        <v>0</v>
      </c>
      <c r="AI68" s="196">
        <v>52.82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>
        <v>0</v>
      </c>
      <c r="AP68" s="196">
        <v>72.099999999999994</v>
      </c>
      <c r="AQ68" s="196">
        <v>24.99</v>
      </c>
      <c r="AR68" s="196">
        <v>17.27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0.96</v>
      </c>
      <c r="L69" s="196">
        <v>173.03</v>
      </c>
      <c r="M69" s="196">
        <v>27.14</v>
      </c>
      <c r="N69" s="196">
        <v>34.83</v>
      </c>
      <c r="O69" s="196">
        <v>0</v>
      </c>
      <c r="P69" s="196">
        <v>36.380000000000003</v>
      </c>
      <c r="Q69" s="196">
        <v>2.72</v>
      </c>
      <c r="R69" s="196">
        <v>11.62</v>
      </c>
      <c r="S69" s="196">
        <v>4.87</v>
      </c>
      <c r="T69" s="196">
        <v>0</v>
      </c>
      <c r="U69" s="196">
        <v>24.71</v>
      </c>
      <c r="V69" s="196">
        <v>5.36</v>
      </c>
      <c r="W69" s="196">
        <v>10.27</v>
      </c>
      <c r="X69" s="196">
        <v>39.590000000000003</v>
      </c>
      <c r="Y69" s="196">
        <v>0</v>
      </c>
      <c r="Z69">
        <v>0</v>
      </c>
      <c r="AA69" s="196">
        <v>0</v>
      </c>
      <c r="AB69" s="196">
        <v>8.48</v>
      </c>
      <c r="AC69" s="196">
        <v>0</v>
      </c>
      <c r="AD69" s="196">
        <v>0</v>
      </c>
      <c r="AE69" s="196">
        <v>0</v>
      </c>
      <c r="AF69" s="196">
        <v>0</v>
      </c>
      <c r="AG69" s="196">
        <v>0</v>
      </c>
      <c r="AH69" s="196">
        <v>0</v>
      </c>
      <c r="AI69" s="196">
        <v>69.61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>
        <v>0</v>
      </c>
      <c r="AP69" s="196">
        <v>72.099999999999994</v>
      </c>
      <c r="AQ69" s="196">
        <v>24.99</v>
      </c>
      <c r="AR69" s="196">
        <v>9.58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9</v>
      </c>
      <c r="L70" s="196">
        <v>186.49</v>
      </c>
      <c r="M70" s="196">
        <v>27.14</v>
      </c>
      <c r="N70" s="196">
        <v>34.83</v>
      </c>
      <c r="O70" s="196">
        <v>0</v>
      </c>
      <c r="P70" s="196">
        <v>36.380000000000003</v>
      </c>
      <c r="Q70" s="196">
        <v>3.22</v>
      </c>
      <c r="R70" s="196">
        <v>12.51</v>
      </c>
      <c r="S70" s="196">
        <v>7.79</v>
      </c>
      <c r="T70" s="196">
        <v>0</v>
      </c>
      <c r="U70" s="196">
        <v>24.71</v>
      </c>
      <c r="V70" s="196">
        <v>5.36</v>
      </c>
      <c r="W70" s="196">
        <v>10.27</v>
      </c>
      <c r="X70" s="196">
        <v>39.590000000000003</v>
      </c>
      <c r="Y70" s="196">
        <v>0</v>
      </c>
      <c r="Z70">
        <v>0</v>
      </c>
      <c r="AA70" s="196">
        <v>0</v>
      </c>
      <c r="AB70" s="196">
        <v>8.48</v>
      </c>
      <c r="AC70" s="196">
        <v>0</v>
      </c>
      <c r="AD70" s="196">
        <v>0</v>
      </c>
      <c r="AE70" s="196">
        <v>0</v>
      </c>
      <c r="AF70" s="196">
        <v>0</v>
      </c>
      <c r="AG70" s="196">
        <v>0</v>
      </c>
      <c r="AH70" s="196">
        <v>0</v>
      </c>
      <c r="AI70" s="196">
        <v>69.61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>
        <v>0</v>
      </c>
      <c r="AP70" s="196">
        <v>72.099999999999994</v>
      </c>
      <c r="AQ70" s="196">
        <v>24.99</v>
      </c>
      <c r="AR70" s="196">
        <v>4.54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8.99</v>
      </c>
      <c r="L71" s="196">
        <v>186.49</v>
      </c>
      <c r="M71" s="196">
        <v>27.14</v>
      </c>
      <c r="N71" s="196">
        <v>34.83</v>
      </c>
      <c r="O71" s="196">
        <v>0</v>
      </c>
      <c r="P71" s="196">
        <v>36.380000000000003</v>
      </c>
      <c r="Q71" s="196">
        <v>3.22</v>
      </c>
      <c r="R71" s="196">
        <v>12.51</v>
      </c>
      <c r="S71" s="196">
        <v>7.79</v>
      </c>
      <c r="T71" s="196">
        <v>0</v>
      </c>
      <c r="U71" s="196">
        <v>24.71</v>
      </c>
      <c r="V71" s="196">
        <v>5.36</v>
      </c>
      <c r="W71" s="196">
        <v>10.27</v>
      </c>
      <c r="X71" s="196">
        <v>39.590000000000003</v>
      </c>
      <c r="Y71" s="196">
        <v>0</v>
      </c>
      <c r="Z71">
        <v>0</v>
      </c>
      <c r="AA71" s="196">
        <v>0</v>
      </c>
      <c r="AB71" s="196">
        <v>8.48</v>
      </c>
      <c r="AC71" s="196">
        <v>0</v>
      </c>
      <c r="AD71" s="196">
        <v>0</v>
      </c>
      <c r="AE71" s="196">
        <v>0</v>
      </c>
      <c r="AF71" s="196">
        <v>0</v>
      </c>
      <c r="AG71" s="196">
        <v>0</v>
      </c>
      <c r="AH71" s="196">
        <v>0</v>
      </c>
      <c r="AI71" s="196">
        <v>69.61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>
        <v>0</v>
      </c>
      <c r="AP71" s="196">
        <v>72.099999999999994</v>
      </c>
      <c r="AQ71" s="196">
        <v>24.99</v>
      </c>
      <c r="AR71" s="196">
        <v>2.21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8.99</v>
      </c>
      <c r="L72" s="196">
        <v>186.49</v>
      </c>
      <c r="M72" s="196">
        <v>27.14</v>
      </c>
      <c r="N72" s="196">
        <v>34.83</v>
      </c>
      <c r="O72" s="196">
        <v>0</v>
      </c>
      <c r="P72" s="196">
        <v>36.380000000000003</v>
      </c>
      <c r="Q72" s="196">
        <v>3.22</v>
      </c>
      <c r="R72" s="196">
        <v>12.51</v>
      </c>
      <c r="S72" s="196">
        <v>7.79</v>
      </c>
      <c r="T72" s="196">
        <v>0</v>
      </c>
      <c r="U72" s="196">
        <v>24.71</v>
      </c>
      <c r="V72" s="196">
        <v>5.36</v>
      </c>
      <c r="W72" s="196">
        <v>10.27</v>
      </c>
      <c r="X72" s="196">
        <v>39.590000000000003</v>
      </c>
      <c r="Y72" s="196">
        <v>0</v>
      </c>
      <c r="Z72">
        <v>0</v>
      </c>
      <c r="AA72" s="196">
        <v>0</v>
      </c>
      <c r="AB72" s="196">
        <v>8.48</v>
      </c>
      <c r="AC72" s="196">
        <v>0</v>
      </c>
      <c r="AD72" s="196">
        <v>0</v>
      </c>
      <c r="AE72" s="196">
        <v>0</v>
      </c>
      <c r="AF72" s="196">
        <v>0</v>
      </c>
      <c r="AG72" s="196">
        <v>0</v>
      </c>
      <c r="AH72" s="196">
        <v>0</v>
      </c>
      <c r="AI72" s="196">
        <v>69.61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>
        <v>0</v>
      </c>
      <c r="AP72" s="196">
        <v>72.099999999999994</v>
      </c>
      <c r="AQ72" s="196">
        <v>24.99</v>
      </c>
      <c r="AR72" s="196">
        <v>0.38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8.99</v>
      </c>
      <c r="L73" s="196">
        <v>186.49</v>
      </c>
      <c r="M73" s="196">
        <v>27.14</v>
      </c>
      <c r="N73" s="196">
        <v>34.83</v>
      </c>
      <c r="O73" s="196">
        <v>0</v>
      </c>
      <c r="P73" s="196">
        <v>36.380000000000003</v>
      </c>
      <c r="Q73" s="196">
        <v>3.22</v>
      </c>
      <c r="R73" s="196">
        <v>12.51</v>
      </c>
      <c r="S73" s="196">
        <v>7.79</v>
      </c>
      <c r="T73" s="196">
        <v>0</v>
      </c>
      <c r="U73" s="196">
        <v>24.71</v>
      </c>
      <c r="V73" s="196">
        <v>5.36</v>
      </c>
      <c r="W73" s="196">
        <v>10.27</v>
      </c>
      <c r="X73" s="196">
        <v>39.6</v>
      </c>
      <c r="Y73" s="196">
        <v>0</v>
      </c>
      <c r="Z73">
        <v>0</v>
      </c>
      <c r="AA73" s="196">
        <v>0</v>
      </c>
      <c r="AB73" s="196">
        <v>8.48</v>
      </c>
      <c r="AC73" s="196">
        <v>0</v>
      </c>
      <c r="AD73" s="196">
        <v>0</v>
      </c>
      <c r="AE73" s="196">
        <v>0</v>
      </c>
      <c r="AF73" s="196">
        <v>0</v>
      </c>
      <c r="AG73" s="196">
        <v>0</v>
      </c>
      <c r="AH73" s="196">
        <v>0</v>
      </c>
      <c r="AI73" s="196">
        <v>67.430000000000007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>
        <v>0</v>
      </c>
      <c r="AP73" s="196">
        <v>72.099999999999994</v>
      </c>
      <c r="AQ73" s="196">
        <v>24.99</v>
      </c>
      <c r="AR73" s="196">
        <v>0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8.99</v>
      </c>
      <c r="L74" s="196">
        <v>186.49</v>
      </c>
      <c r="M74" s="196">
        <v>27.14</v>
      </c>
      <c r="N74" s="196">
        <v>34.83</v>
      </c>
      <c r="O74" s="196">
        <v>0</v>
      </c>
      <c r="P74" s="196">
        <v>36.380000000000003</v>
      </c>
      <c r="Q74" s="196">
        <v>3.22</v>
      </c>
      <c r="R74" s="196">
        <v>12.51</v>
      </c>
      <c r="S74" s="196">
        <v>7.79</v>
      </c>
      <c r="T74" s="196">
        <v>0</v>
      </c>
      <c r="U74" s="196">
        <v>24.71</v>
      </c>
      <c r="V74" s="196">
        <v>5.36</v>
      </c>
      <c r="W74" s="196">
        <v>10.27</v>
      </c>
      <c r="X74" s="196">
        <v>39.6</v>
      </c>
      <c r="Y74" s="196">
        <v>0</v>
      </c>
      <c r="Z74">
        <v>0</v>
      </c>
      <c r="AA74" s="196">
        <v>0</v>
      </c>
      <c r="AB74" s="196">
        <v>8.48</v>
      </c>
      <c r="AC74" s="196">
        <v>0</v>
      </c>
      <c r="AD74" s="196">
        <v>0</v>
      </c>
      <c r="AE74" s="196">
        <v>0</v>
      </c>
      <c r="AF74" s="196">
        <v>0</v>
      </c>
      <c r="AG74" s="196">
        <v>0</v>
      </c>
      <c r="AH74" s="196">
        <v>0</v>
      </c>
      <c r="AI74" s="196">
        <v>67.430000000000007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>
        <v>0</v>
      </c>
      <c r="AP74" s="196">
        <v>72.099999999999994</v>
      </c>
      <c r="AQ74" s="196">
        <v>24.99</v>
      </c>
      <c r="AR74" s="196">
        <v>0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8.99</v>
      </c>
      <c r="L75" s="196">
        <v>186.49</v>
      </c>
      <c r="M75" s="196">
        <v>27.14</v>
      </c>
      <c r="N75" s="196">
        <v>34.83</v>
      </c>
      <c r="O75" s="196">
        <v>0</v>
      </c>
      <c r="P75" s="196">
        <v>36.380000000000003</v>
      </c>
      <c r="Q75" s="196">
        <v>3.22</v>
      </c>
      <c r="R75" s="196">
        <v>12.51</v>
      </c>
      <c r="S75" s="196">
        <v>7.79</v>
      </c>
      <c r="T75" s="196">
        <v>0</v>
      </c>
      <c r="U75" s="196">
        <v>24.71</v>
      </c>
      <c r="V75" s="196">
        <v>5.41</v>
      </c>
      <c r="W75" s="196">
        <v>10.27</v>
      </c>
      <c r="X75" s="196">
        <v>39.6</v>
      </c>
      <c r="Y75" s="196">
        <v>0</v>
      </c>
      <c r="Z75">
        <v>0</v>
      </c>
      <c r="AA75" s="196">
        <v>10.9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0</v>
      </c>
      <c r="AH75" s="196">
        <v>0</v>
      </c>
      <c r="AI75" s="196">
        <v>68.52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>
        <v>0</v>
      </c>
      <c r="AP75" s="196">
        <v>72.099999999999994</v>
      </c>
      <c r="AQ75" s="196">
        <v>24.99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8.99</v>
      </c>
      <c r="L76" s="196">
        <v>186.49</v>
      </c>
      <c r="M76" s="196">
        <v>27.14</v>
      </c>
      <c r="N76" s="196">
        <v>34.83</v>
      </c>
      <c r="O76" s="196">
        <v>0</v>
      </c>
      <c r="P76" s="196">
        <v>36.380000000000003</v>
      </c>
      <c r="Q76" s="196">
        <v>3.22</v>
      </c>
      <c r="R76" s="196">
        <v>12.51</v>
      </c>
      <c r="S76" s="196">
        <v>7.79</v>
      </c>
      <c r="T76" s="196">
        <v>0</v>
      </c>
      <c r="U76" s="196">
        <v>24.71</v>
      </c>
      <c r="V76" s="196">
        <v>5.41</v>
      </c>
      <c r="W76" s="196">
        <v>10.27</v>
      </c>
      <c r="X76" s="196">
        <v>39.6</v>
      </c>
      <c r="Y76" s="196">
        <v>0</v>
      </c>
      <c r="Z76">
        <v>0</v>
      </c>
      <c r="AA76" s="196">
        <v>10.9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0</v>
      </c>
      <c r="AH76" s="196">
        <v>0</v>
      </c>
      <c r="AI76" s="196">
        <v>68.52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>
        <v>0</v>
      </c>
      <c r="AP76" s="196">
        <v>72.099999999999994</v>
      </c>
      <c r="AQ76" s="196">
        <v>24.99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8.99</v>
      </c>
      <c r="L77" s="196">
        <v>186.49</v>
      </c>
      <c r="M77" s="196">
        <v>27.14</v>
      </c>
      <c r="N77" s="196">
        <v>34.83</v>
      </c>
      <c r="O77" s="196">
        <v>0</v>
      </c>
      <c r="P77" s="196">
        <v>36.380000000000003</v>
      </c>
      <c r="Q77" s="196">
        <v>3.22</v>
      </c>
      <c r="R77" s="196">
        <v>12.51</v>
      </c>
      <c r="S77" s="196">
        <v>7.79</v>
      </c>
      <c r="T77" s="196">
        <v>0</v>
      </c>
      <c r="U77" s="196">
        <v>24.71</v>
      </c>
      <c r="V77" s="196">
        <v>5.41</v>
      </c>
      <c r="W77" s="196">
        <v>10.27</v>
      </c>
      <c r="X77" s="196">
        <v>45</v>
      </c>
      <c r="Y77" s="196">
        <v>0</v>
      </c>
      <c r="Z77">
        <v>0</v>
      </c>
      <c r="AA77" s="196">
        <v>10.9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0</v>
      </c>
      <c r="AH77" s="196">
        <v>0</v>
      </c>
      <c r="AI77" s="196">
        <v>68.52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>
        <v>0</v>
      </c>
      <c r="AP77" s="196">
        <v>72.099999999999994</v>
      </c>
      <c r="AQ77" s="196">
        <v>24.99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8.99</v>
      </c>
      <c r="L78" s="196">
        <v>186.49</v>
      </c>
      <c r="M78" s="196">
        <v>27.14</v>
      </c>
      <c r="N78" s="196">
        <v>34.83</v>
      </c>
      <c r="O78" s="196">
        <v>0</v>
      </c>
      <c r="P78" s="196">
        <v>36.380000000000003</v>
      </c>
      <c r="Q78" s="196">
        <v>3.22</v>
      </c>
      <c r="R78" s="196">
        <v>12.51</v>
      </c>
      <c r="S78" s="196">
        <v>7.79</v>
      </c>
      <c r="T78" s="196">
        <v>0</v>
      </c>
      <c r="U78" s="196">
        <v>24.71</v>
      </c>
      <c r="V78" s="196">
        <v>5.41</v>
      </c>
      <c r="W78" s="196">
        <v>10.27</v>
      </c>
      <c r="X78" s="196">
        <v>45</v>
      </c>
      <c r="Y78" s="196">
        <v>0</v>
      </c>
      <c r="Z78">
        <v>0</v>
      </c>
      <c r="AA78" s="196">
        <v>10.9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0</v>
      </c>
      <c r="AH78" s="196">
        <v>0</v>
      </c>
      <c r="AI78" s="196">
        <v>68.52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>
        <v>0</v>
      </c>
      <c r="AP78" s="196">
        <v>72.099999999999994</v>
      </c>
      <c r="AQ78" s="196">
        <v>24.99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8.99</v>
      </c>
      <c r="L79" s="196">
        <v>186.49</v>
      </c>
      <c r="M79" s="196">
        <v>27.14</v>
      </c>
      <c r="N79" s="196">
        <v>34.83</v>
      </c>
      <c r="O79" s="196">
        <v>0</v>
      </c>
      <c r="P79" s="196">
        <v>36.380000000000003</v>
      </c>
      <c r="Q79" s="196">
        <v>3.22</v>
      </c>
      <c r="R79" s="196">
        <v>12.51</v>
      </c>
      <c r="S79" s="196">
        <v>7.79</v>
      </c>
      <c r="T79" s="196">
        <v>0</v>
      </c>
      <c r="U79" s="196">
        <v>24.71</v>
      </c>
      <c r="V79" s="196">
        <v>5.41</v>
      </c>
      <c r="W79" s="196">
        <v>10.27</v>
      </c>
      <c r="X79" s="196">
        <v>43.51</v>
      </c>
      <c r="Y79" s="196">
        <v>0</v>
      </c>
      <c r="Z79">
        <v>0</v>
      </c>
      <c r="AA79" s="196">
        <v>11.21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0</v>
      </c>
      <c r="AH79" s="196">
        <v>0</v>
      </c>
      <c r="AI79" s="196">
        <v>69.61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>
        <v>0</v>
      </c>
      <c r="AP79" s="196">
        <v>72.099999999999994</v>
      </c>
      <c r="AQ79" s="196">
        <v>24.99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8.99</v>
      </c>
      <c r="L80" s="196">
        <v>186.49</v>
      </c>
      <c r="M80" s="196">
        <v>27.14</v>
      </c>
      <c r="N80" s="196">
        <v>34.83</v>
      </c>
      <c r="O80" s="196">
        <v>0</v>
      </c>
      <c r="P80" s="196">
        <v>36.380000000000003</v>
      </c>
      <c r="Q80" s="196">
        <v>3.22</v>
      </c>
      <c r="R80" s="196">
        <v>12.51</v>
      </c>
      <c r="S80" s="196">
        <v>7.79</v>
      </c>
      <c r="T80" s="196">
        <v>0</v>
      </c>
      <c r="U80" s="196">
        <v>24.71</v>
      </c>
      <c r="V80" s="196">
        <v>5.41</v>
      </c>
      <c r="W80" s="196">
        <v>10.27</v>
      </c>
      <c r="X80" s="196">
        <v>43.51</v>
      </c>
      <c r="Y80" s="196">
        <v>0</v>
      </c>
      <c r="Z80">
        <v>0</v>
      </c>
      <c r="AA80" s="196">
        <v>11.21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0</v>
      </c>
      <c r="AH80" s="196">
        <v>0</v>
      </c>
      <c r="AI80" s="196">
        <v>69.61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>
        <v>0</v>
      </c>
      <c r="AP80" s="196">
        <v>72.099999999999994</v>
      </c>
      <c r="AQ80" s="196">
        <v>24.99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9</v>
      </c>
      <c r="L81" s="196">
        <v>186.49</v>
      </c>
      <c r="M81" s="196">
        <v>27.14</v>
      </c>
      <c r="N81" s="196">
        <v>34.83</v>
      </c>
      <c r="O81" s="196">
        <v>0</v>
      </c>
      <c r="P81" s="196">
        <v>36.380000000000003</v>
      </c>
      <c r="Q81" s="196">
        <v>3.22</v>
      </c>
      <c r="R81" s="196">
        <v>12.51</v>
      </c>
      <c r="S81" s="196">
        <v>7.79</v>
      </c>
      <c r="T81" s="196">
        <v>0</v>
      </c>
      <c r="U81" s="196">
        <v>24.71</v>
      </c>
      <c r="V81" s="196">
        <v>5.36</v>
      </c>
      <c r="W81" s="196">
        <v>10.27</v>
      </c>
      <c r="X81" s="196">
        <v>43.51</v>
      </c>
      <c r="Y81" s="196">
        <v>0</v>
      </c>
      <c r="Z81">
        <v>0</v>
      </c>
      <c r="AA81" s="196">
        <v>10.59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0</v>
      </c>
      <c r="AH81" s="196">
        <v>0</v>
      </c>
      <c r="AI81" s="196">
        <v>52.82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>
        <v>0</v>
      </c>
      <c r="AP81" s="196">
        <v>72.099999999999994</v>
      </c>
      <c r="AQ81" s="196">
        <v>24.99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0.96</v>
      </c>
      <c r="L82" s="196">
        <v>163.41999999999999</v>
      </c>
      <c r="M82" s="196">
        <v>27.14</v>
      </c>
      <c r="N82" s="196">
        <v>34.83</v>
      </c>
      <c r="O82" s="196">
        <v>0</v>
      </c>
      <c r="P82" s="196">
        <v>36.380000000000003</v>
      </c>
      <c r="Q82" s="196">
        <v>3.22</v>
      </c>
      <c r="R82" s="196">
        <v>12.51</v>
      </c>
      <c r="S82" s="196">
        <v>7.79</v>
      </c>
      <c r="T82" s="196">
        <v>0</v>
      </c>
      <c r="U82" s="196">
        <v>24.71</v>
      </c>
      <c r="V82" s="196">
        <v>5.36</v>
      </c>
      <c r="W82" s="196">
        <v>10.27</v>
      </c>
      <c r="X82" s="196">
        <v>43.51</v>
      </c>
      <c r="Y82" s="196">
        <v>0</v>
      </c>
      <c r="Z82">
        <v>0</v>
      </c>
      <c r="AA82" s="196">
        <v>10.59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0</v>
      </c>
      <c r="AH82" s="196">
        <v>0</v>
      </c>
      <c r="AI82" s="196">
        <v>52.82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>
        <v>0</v>
      </c>
      <c r="AP82" s="196">
        <v>72.099999999999994</v>
      </c>
      <c r="AQ82" s="196">
        <v>24.99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0.96</v>
      </c>
      <c r="L83" s="196">
        <v>124.97</v>
      </c>
      <c r="M83" s="196">
        <v>27.14</v>
      </c>
      <c r="N83" s="196">
        <v>34.83</v>
      </c>
      <c r="O83" s="196">
        <v>0</v>
      </c>
      <c r="P83" s="196">
        <v>36.380000000000003</v>
      </c>
      <c r="Q83" s="196">
        <v>0.96</v>
      </c>
      <c r="R83" s="196">
        <v>12.51</v>
      </c>
      <c r="S83" s="196">
        <v>0.96</v>
      </c>
      <c r="T83" s="196">
        <v>0</v>
      </c>
      <c r="U83" s="196">
        <v>24.71</v>
      </c>
      <c r="V83" s="196">
        <v>5.36</v>
      </c>
      <c r="W83" s="196">
        <v>10.27</v>
      </c>
      <c r="X83" s="196">
        <v>43.51</v>
      </c>
      <c r="Y83" s="196">
        <v>0</v>
      </c>
      <c r="Z83">
        <v>0</v>
      </c>
      <c r="AA83" s="196">
        <v>10.59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0</v>
      </c>
      <c r="AH83" s="196">
        <v>0</v>
      </c>
      <c r="AI83" s="196">
        <v>52.82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>
        <v>0</v>
      </c>
      <c r="AP83" s="196">
        <v>72.099999999999994</v>
      </c>
      <c r="AQ83" s="196">
        <v>24.99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0.96</v>
      </c>
      <c r="L84" s="196">
        <v>101.9</v>
      </c>
      <c r="M84" s="196">
        <v>27.14</v>
      </c>
      <c r="N84" s="196">
        <v>34.83</v>
      </c>
      <c r="O84" s="196">
        <v>0</v>
      </c>
      <c r="P84" s="196">
        <v>36.380000000000003</v>
      </c>
      <c r="Q84" s="196">
        <v>0.96</v>
      </c>
      <c r="R84" s="196">
        <v>12.51</v>
      </c>
      <c r="S84" s="196">
        <v>0.96</v>
      </c>
      <c r="T84" s="196">
        <v>0</v>
      </c>
      <c r="U84" s="196">
        <v>24.71</v>
      </c>
      <c r="V84" s="196">
        <v>5.36</v>
      </c>
      <c r="W84" s="196">
        <v>10.27</v>
      </c>
      <c r="X84" s="196">
        <v>43.51</v>
      </c>
      <c r="Y84" s="196">
        <v>0</v>
      </c>
      <c r="Z84">
        <v>0</v>
      </c>
      <c r="AA84" s="196">
        <v>10.59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0</v>
      </c>
      <c r="AH84" s="196">
        <v>0</v>
      </c>
      <c r="AI84" s="196">
        <v>52.82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>
        <v>0</v>
      </c>
      <c r="AP84" s="196">
        <v>72.099999999999994</v>
      </c>
      <c r="AQ84" s="196">
        <v>24.99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0.96</v>
      </c>
      <c r="L85" s="196">
        <v>101.9</v>
      </c>
      <c r="M85" s="196">
        <v>27.14</v>
      </c>
      <c r="N85" s="196">
        <v>34.83</v>
      </c>
      <c r="O85" s="196">
        <v>0</v>
      </c>
      <c r="P85" s="196">
        <v>36.380000000000003</v>
      </c>
      <c r="Q85" s="196">
        <v>0.96</v>
      </c>
      <c r="R85" s="196">
        <v>12.51</v>
      </c>
      <c r="S85" s="196">
        <v>0.96</v>
      </c>
      <c r="T85" s="196">
        <v>0</v>
      </c>
      <c r="U85" s="196">
        <v>24.71</v>
      </c>
      <c r="V85" s="196">
        <v>5.36</v>
      </c>
      <c r="W85" s="196">
        <v>10.27</v>
      </c>
      <c r="X85" s="196">
        <v>43.51</v>
      </c>
      <c r="Y85" s="196">
        <v>0</v>
      </c>
      <c r="Z85">
        <v>0</v>
      </c>
      <c r="AA85" s="196">
        <v>10.59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0</v>
      </c>
      <c r="AH85" s="196">
        <v>0</v>
      </c>
      <c r="AI85" s="196">
        <v>52.82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>
        <v>0</v>
      </c>
      <c r="AP85" s="196">
        <v>72.099999999999994</v>
      </c>
      <c r="AQ85" s="196">
        <v>14.42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0.96</v>
      </c>
      <c r="L86" s="196">
        <v>101.9</v>
      </c>
      <c r="M86" s="196">
        <v>27.14</v>
      </c>
      <c r="N86" s="196">
        <v>34.83</v>
      </c>
      <c r="O86" s="196">
        <v>0</v>
      </c>
      <c r="P86" s="196">
        <v>36.380000000000003</v>
      </c>
      <c r="Q86" s="196">
        <v>0.96</v>
      </c>
      <c r="R86" s="196">
        <v>0.96</v>
      </c>
      <c r="S86" s="196">
        <v>0.96</v>
      </c>
      <c r="T86" s="196">
        <v>0</v>
      </c>
      <c r="U86" s="196">
        <v>24.71</v>
      </c>
      <c r="V86" s="196">
        <v>5.36</v>
      </c>
      <c r="W86" s="196">
        <v>10.27</v>
      </c>
      <c r="X86" s="196">
        <v>43.51</v>
      </c>
      <c r="Y86" s="196">
        <v>0</v>
      </c>
      <c r="Z86">
        <v>0</v>
      </c>
      <c r="AA86" s="196">
        <v>10.59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0</v>
      </c>
      <c r="AH86" s="196">
        <v>0</v>
      </c>
      <c r="AI86" s="196">
        <v>52.82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>
        <v>0</v>
      </c>
      <c r="AP86" s="196">
        <v>72.099999999999994</v>
      </c>
      <c r="AQ86" s="196">
        <v>6.73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0.96</v>
      </c>
      <c r="L87" s="196">
        <v>101.9</v>
      </c>
      <c r="M87" s="196">
        <v>27.14</v>
      </c>
      <c r="N87" s="196">
        <v>34.83</v>
      </c>
      <c r="O87" s="196">
        <v>0</v>
      </c>
      <c r="P87" s="196">
        <v>36.380000000000003</v>
      </c>
      <c r="Q87" s="196">
        <v>0.96</v>
      </c>
      <c r="R87" s="196">
        <v>0.96</v>
      </c>
      <c r="S87" s="196">
        <v>0.96</v>
      </c>
      <c r="T87" s="196">
        <v>0</v>
      </c>
      <c r="U87" s="196">
        <v>24.71</v>
      </c>
      <c r="V87" s="196">
        <v>0.96</v>
      </c>
      <c r="W87" s="196">
        <v>10.27</v>
      </c>
      <c r="X87" s="196">
        <v>43.51</v>
      </c>
      <c r="Y87" s="196">
        <v>0</v>
      </c>
      <c r="Z87">
        <v>0</v>
      </c>
      <c r="AA87" s="196">
        <v>10.59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0</v>
      </c>
      <c r="AH87" s="196">
        <v>0</v>
      </c>
      <c r="AI87" s="196">
        <v>52.82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>
        <v>0</v>
      </c>
      <c r="AP87" s="196">
        <v>72.099999999999994</v>
      </c>
      <c r="AQ87" s="196">
        <v>6.73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0.96</v>
      </c>
      <c r="L88" s="196">
        <v>101.9</v>
      </c>
      <c r="M88" s="196">
        <v>27.14</v>
      </c>
      <c r="N88" s="196">
        <v>34.83</v>
      </c>
      <c r="O88" s="196">
        <v>0</v>
      </c>
      <c r="P88" s="196">
        <v>36.380000000000003</v>
      </c>
      <c r="Q88" s="196">
        <v>0.96</v>
      </c>
      <c r="R88" s="196">
        <v>0.96</v>
      </c>
      <c r="S88" s="196">
        <v>0.96</v>
      </c>
      <c r="T88" s="196">
        <v>0</v>
      </c>
      <c r="U88" s="196">
        <v>24.71</v>
      </c>
      <c r="V88" s="196">
        <v>0.96</v>
      </c>
      <c r="W88" s="196">
        <v>10.27</v>
      </c>
      <c r="X88" s="196">
        <v>43.51</v>
      </c>
      <c r="Y88" s="196">
        <v>0</v>
      </c>
      <c r="Z88">
        <v>0</v>
      </c>
      <c r="AA88" s="196">
        <v>10.59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0</v>
      </c>
      <c r="AH88" s="196">
        <v>0</v>
      </c>
      <c r="AI88" s="196">
        <v>52.82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>
        <v>0</v>
      </c>
      <c r="AP88" s="196">
        <v>72.099999999999994</v>
      </c>
      <c r="AQ88" s="196">
        <v>6.73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0.96</v>
      </c>
      <c r="L89" s="196">
        <v>101.9</v>
      </c>
      <c r="M89" s="196">
        <v>27.14</v>
      </c>
      <c r="N89" s="196">
        <v>34.83</v>
      </c>
      <c r="O89" s="196">
        <v>0</v>
      </c>
      <c r="P89" s="196">
        <v>36.380000000000003</v>
      </c>
      <c r="Q89" s="196">
        <v>0.96</v>
      </c>
      <c r="R89" s="196">
        <v>0.96</v>
      </c>
      <c r="S89" s="196">
        <v>0.96</v>
      </c>
      <c r="T89" s="196">
        <v>0</v>
      </c>
      <c r="U89" s="196">
        <v>24.71</v>
      </c>
      <c r="V89" s="196">
        <v>0.96</v>
      </c>
      <c r="W89" s="196">
        <v>10.27</v>
      </c>
      <c r="X89" s="196">
        <v>43.51</v>
      </c>
      <c r="Y89" s="196">
        <v>0</v>
      </c>
      <c r="Z89">
        <v>0</v>
      </c>
      <c r="AA89" s="196">
        <v>10.59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0</v>
      </c>
      <c r="AH89" s="196">
        <v>0</v>
      </c>
      <c r="AI89" s="196">
        <v>52.82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>
        <v>0</v>
      </c>
      <c r="AP89" s="196">
        <v>72.099999999999994</v>
      </c>
      <c r="AQ89" s="196">
        <v>6.73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0.96</v>
      </c>
      <c r="L90" s="196">
        <v>101.9</v>
      </c>
      <c r="M90" s="196">
        <v>27.14</v>
      </c>
      <c r="N90" s="196">
        <v>34.83</v>
      </c>
      <c r="O90" s="196">
        <v>0</v>
      </c>
      <c r="P90" s="196">
        <v>36.380000000000003</v>
      </c>
      <c r="Q90" s="196">
        <v>0.96</v>
      </c>
      <c r="R90" s="196">
        <v>0.96</v>
      </c>
      <c r="S90" s="196">
        <v>0.96</v>
      </c>
      <c r="T90" s="196">
        <v>0</v>
      </c>
      <c r="U90" s="196">
        <v>24.71</v>
      </c>
      <c r="V90" s="196">
        <v>0.96</v>
      </c>
      <c r="W90" s="196">
        <v>10.27</v>
      </c>
      <c r="X90" s="196">
        <v>43.51</v>
      </c>
      <c r="Y90" s="196">
        <v>0</v>
      </c>
      <c r="Z90">
        <v>0</v>
      </c>
      <c r="AA90" s="196">
        <v>10.59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0</v>
      </c>
      <c r="AH90" s="196">
        <v>0</v>
      </c>
      <c r="AI90" s="196">
        <v>52.82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>
        <v>0</v>
      </c>
      <c r="AP90" s="196">
        <v>72.099999999999994</v>
      </c>
      <c r="AQ90" s="196">
        <v>6.73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0.96</v>
      </c>
      <c r="L91" s="196">
        <v>101.9</v>
      </c>
      <c r="M91" s="196">
        <v>27.14</v>
      </c>
      <c r="N91" s="196">
        <v>34.83</v>
      </c>
      <c r="O91" s="196">
        <v>0</v>
      </c>
      <c r="P91" s="196">
        <v>36.380000000000003</v>
      </c>
      <c r="Q91" s="196">
        <v>0.96</v>
      </c>
      <c r="R91" s="196">
        <v>0.96</v>
      </c>
      <c r="S91" s="196">
        <v>0.96</v>
      </c>
      <c r="T91" s="196">
        <v>0</v>
      </c>
      <c r="U91" s="196">
        <v>24.71</v>
      </c>
      <c r="V91" s="196">
        <v>0.96</v>
      </c>
      <c r="W91" s="196">
        <v>10.27</v>
      </c>
      <c r="X91" s="196">
        <v>43.51</v>
      </c>
      <c r="Y91" s="196">
        <v>0</v>
      </c>
      <c r="Z91">
        <v>0</v>
      </c>
      <c r="AA91" s="196">
        <v>10.59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0</v>
      </c>
      <c r="AH91" s="196">
        <v>0</v>
      </c>
      <c r="AI91" s="196">
        <v>52.82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>
        <v>0</v>
      </c>
      <c r="AP91" s="196">
        <v>72.099999999999994</v>
      </c>
      <c r="AQ91" s="196">
        <v>6.73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0.96</v>
      </c>
      <c r="L92" s="196">
        <v>101.9</v>
      </c>
      <c r="M92" s="196">
        <v>27.14</v>
      </c>
      <c r="N92" s="196">
        <v>34.83</v>
      </c>
      <c r="O92" s="196">
        <v>0</v>
      </c>
      <c r="P92" s="196">
        <v>36.380000000000003</v>
      </c>
      <c r="Q92" s="196">
        <v>0.96</v>
      </c>
      <c r="R92" s="196">
        <v>0.96</v>
      </c>
      <c r="S92" s="196">
        <v>0.96</v>
      </c>
      <c r="T92" s="196">
        <v>0</v>
      </c>
      <c r="U92" s="196">
        <v>24.71</v>
      </c>
      <c r="V92" s="196">
        <v>0.96</v>
      </c>
      <c r="W92" s="196">
        <v>10.27</v>
      </c>
      <c r="X92" s="196">
        <v>43.51</v>
      </c>
      <c r="Y92" s="196">
        <v>0</v>
      </c>
      <c r="Z92">
        <v>0</v>
      </c>
      <c r="AA92" s="196">
        <v>10.59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0</v>
      </c>
      <c r="AH92" s="196">
        <v>0</v>
      </c>
      <c r="AI92" s="196">
        <v>52.82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>
        <v>0</v>
      </c>
      <c r="AP92" s="196">
        <v>72.099999999999994</v>
      </c>
      <c r="AQ92" s="196">
        <v>6.73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0.96</v>
      </c>
      <c r="L93" s="196">
        <v>101.9</v>
      </c>
      <c r="M93" s="196">
        <v>27.14</v>
      </c>
      <c r="N93" s="196">
        <v>34.83</v>
      </c>
      <c r="O93" s="196">
        <v>0</v>
      </c>
      <c r="P93" s="196">
        <v>36.380000000000003</v>
      </c>
      <c r="Q93" s="196">
        <v>0.96</v>
      </c>
      <c r="R93" s="196">
        <v>0.96</v>
      </c>
      <c r="S93" s="196">
        <v>0.96</v>
      </c>
      <c r="T93" s="196">
        <v>0</v>
      </c>
      <c r="U93" s="196">
        <v>24.71</v>
      </c>
      <c r="V93" s="196">
        <v>0.96</v>
      </c>
      <c r="W93" s="196">
        <v>10.27</v>
      </c>
      <c r="X93" s="196">
        <v>43.51</v>
      </c>
      <c r="Y93" s="196">
        <v>0</v>
      </c>
      <c r="Z93">
        <v>0</v>
      </c>
      <c r="AA93" s="196">
        <v>10.59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0</v>
      </c>
      <c r="AH93" s="196">
        <v>0</v>
      </c>
      <c r="AI93" s="196">
        <v>58.4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>
        <v>0</v>
      </c>
      <c r="AP93" s="196">
        <v>72.099999999999994</v>
      </c>
      <c r="AQ93" s="196">
        <v>6.73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0.96</v>
      </c>
      <c r="L94" s="196">
        <v>101.9</v>
      </c>
      <c r="M94" s="196">
        <v>27.14</v>
      </c>
      <c r="N94" s="196">
        <v>34.83</v>
      </c>
      <c r="O94" s="196">
        <v>0</v>
      </c>
      <c r="P94" s="196">
        <v>36.380000000000003</v>
      </c>
      <c r="Q94" s="196">
        <v>0.96</v>
      </c>
      <c r="R94" s="196">
        <v>0.96</v>
      </c>
      <c r="S94" s="196">
        <v>0.96</v>
      </c>
      <c r="T94" s="196">
        <v>0</v>
      </c>
      <c r="U94" s="196">
        <v>24.71</v>
      </c>
      <c r="V94" s="196">
        <v>0.96</v>
      </c>
      <c r="W94" s="196">
        <v>10.27</v>
      </c>
      <c r="X94" s="196">
        <v>43.51</v>
      </c>
      <c r="Y94" s="196">
        <v>0</v>
      </c>
      <c r="Z94">
        <v>0</v>
      </c>
      <c r="AA94" s="196">
        <v>10.59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0</v>
      </c>
      <c r="AH94" s="196">
        <v>0</v>
      </c>
      <c r="AI94" s="196">
        <v>58.4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>
        <v>0</v>
      </c>
      <c r="AP94" s="196">
        <v>72.099999999999994</v>
      </c>
      <c r="AQ94" s="196">
        <v>6.73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0.96</v>
      </c>
      <c r="L95" s="196">
        <v>101.9</v>
      </c>
      <c r="M95" s="196">
        <v>27.14</v>
      </c>
      <c r="N95" s="196">
        <v>34.83</v>
      </c>
      <c r="O95" s="196">
        <v>0</v>
      </c>
      <c r="P95" s="196">
        <v>36.380000000000003</v>
      </c>
      <c r="Q95" s="196">
        <v>0.96</v>
      </c>
      <c r="R95" s="196">
        <v>0.96</v>
      </c>
      <c r="S95" s="196">
        <v>0.96</v>
      </c>
      <c r="T95" s="196">
        <v>0</v>
      </c>
      <c r="U95" s="196">
        <v>24.71</v>
      </c>
      <c r="V95" s="196">
        <v>0.96</v>
      </c>
      <c r="W95" s="196">
        <v>10.27</v>
      </c>
      <c r="X95" s="196">
        <v>43.51</v>
      </c>
      <c r="Y95" s="196">
        <v>0</v>
      </c>
      <c r="Z95">
        <v>0</v>
      </c>
      <c r="AA95" s="196">
        <v>10.59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0</v>
      </c>
      <c r="AH95" s="196">
        <v>0</v>
      </c>
      <c r="AI95" s="196">
        <v>58.4</v>
      </c>
      <c r="AJ95" s="196">
        <v>0</v>
      </c>
      <c r="AK95" s="196">
        <v>0</v>
      </c>
      <c r="AL95" s="196">
        <v>0</v>
      </c>
      <c r="AM95" s="196">
        <v>0</v>
      </c>
      <c r="AN95" s="196">
        <v>0</v>
      </c>
      <c r="AO95">
        <v>0</v>
      </c>
      <c r="AP95" s="196">
        <v>52.87</v>
      </c>
      <c r="AQ95" s="196">
        <v>6.73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0.96</v>
      </c>
      <c r="L96" s="196">
        <v>101.9</v>
      </c>
      <c r="M96" s="196">
        <v>27.14</v>
      </c>
      <c r="N96" s="196">
        <v>34.83</v>
      </c>
      <c r="O96" s="196">
        <v>0</v>
      </c>
      <c r="P96" s="196">
        <v>36.380000000000003</v>
      </c>
      <c r="Q96" s="196">
        <v>0.96</v>
      </c>
      <c r="R96" s="196">
        <v>0.96</v>
      </c>
      <c r="S96" s="196">
        <v>0.96</v>
      </c>
      <c r="T96" s="196">
        <v>0</v>
      </c>
      <c r="U96" s="196">
        <v>24.71</v>
      </c>
      <c r="V96" s="196">
        <v>0.96</v>
      </c>
      <c r="W96" s="196">
        <v>10.27</v>
      </c>
      <c r="X96" s="196">
        <v>43.51</v>
      </c>
      <c r="Y96" s="196">
        <v>0</v>
      </c>
      <c r="Z96">
        <v>0</v>
      </c>
      <c r="AA96" s="196">
        <v>10.59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0</v>
      </c>
      <c r="AH96" s="196">
        <v>0</v>
      </c>
      <c r="AI96" s="196">
        <v>58.4</v>
      </c>
      <c r="AJ96" s="196">
        <v>0</v>
      </c>
      <c r="AK96" s="196">
        <v>0</v>
      </c>
      <c r="AL96" s="196">
        <v>0</v>
      </c>
      <c r="AM96" s="196">
        <v>0</v>
      </c>
      <c r="AN96" s="196">
        <v>0</v>
      </c>
      <c r="AO96">
        <v>0</v>
      </c>
      <c r="AP96" s="196">
        <v>28.84</v>
      </c>
      <c r="AQ96" s="196">
        <v>6.73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0.96</v>
      </c>
      <c r="L97" s="196">
        <v>101.9</v>
      </c>
      <c r="M97" s="196">
        <v>27.14</v>
      </c>
      <c r="N97" s="196">
        <v>34.83</v>
      </c>
      <c r="O97" s="196">
        <v>0</v>
      </c>
      <c r="P97" s="196">
        <v>36.380000000000003</v>
      </c>
      <c r="Q97" s="196">
        <v>0.96</v>
      </c>
      <c r="R97" s="196">
        <v>0.96</v>
      </c>
      <c r="S97" s="196">
        <v>0.96</v>
      </c>
      <c r="T97" s="196">
        <v>0</v>
      </c>
      <c r="U97" s="196">
        <v>24.71</v>
      </c>
      <c r="V97" s="196">
        <v>0.96</v>
      </c>
      <c r="W97" s="196">
        <v>10.27</v>
      </c>
      <c r="X97" s="196">
        <v>43.51</v>
      </c>
      <c r="Y97" s="196">
        <v>0</v>
      </c>
      <c r="Z97">
        <v>0</v>
      </c>
      <c r="AA97" s="196">
        <v>10.59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0</v>
      </c>
      <c r="AH97" s="196">
        <v>0</v>
      </c>
      <c r="AI97" s="196">
        <v>58.4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>
        <v>0</v>
      </c>
      <c r="AP97" s="196">
        <v>19.23</v>
      </c>
      <c r="AQ97" s="196">
        <v>6.73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0.96</v>
      </c>
      <c r="L98" s="196">
        <v>101.9</v>
      </c>
      <c r="M98" s="196">
        <v>27.14</v>
      </c>
      <c r="N98" s="196">
        <v>34.83</v>
      </c>
      <c r="O98" s="196">
        <v>0</v>
      </c>
      <c r="P98" s="196">
        <v>36.380000000000003</v>
      </c>
      <c r="Q98" s="196">
        <v>0.96</v>
      </c>
      <c r="R98" s="196">
        <v>0.96</v>
      </c>
      <c r="S98" s="196">
        <v>0.96</v>
      </c>
      <c r="T98" s="196">
        <v>0</v>
      </c>
      <c r="U98" s="196">
        <v>24.71</v>
      </c>
      <c r="V98" s="196">
        <v>0.96</v>
      </c>
      <c r="W98" s="196">
        <v>10.27</v>
      </c>
      <c r="X98" s="196">
        <v>43.51</v>
      </c>
      <c r="Y98" s="196">
        <v>0</v>
      </c>
      <c r="Z98">
        <v>0</v>
      </c>
      <c r="AA98" s="196">
        <v>10.59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0</v>
      </c>
      <c r="AH98" s="196">
        <v>0</v>
      </c>
      <c r="AI98" s="196">
        <v>58.4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>
        <v>0</v>
      </c>
      <c r="AP98" s="196">
        <v>19.23</v>
      </c>
      <c r="AQ98" s="196">
        <v>6.73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6.1107500000000016E-2</v>
      </c>
      <c r="L99">
        <f t="shared" si="0"/>
        <v>3.1030574999999985</v>
      </c>
      <c r="M99">
        <f t="shared" si="0"/>
        <v>0.65136000000000027</v>
      </c>
      <c r="N99">
        <f t="shared" si="0"/>
        <v>0.83591999999999889</v>
      </c>
      <c r="O99">
        <f t="shared" si="0"/>
        <v>0</v>
      </c>
      <c r="P99">
        <f t="shared" si="0"/>
        <v>0.87312000000000178</v>
      </c>
      <c r="Q99">
        <f t="shared" si="0"/>
        <v>3.6484999999999997E-2</v>
      </c>
      <c r="R99">
        <f t="shared" si="0"/>
        <v>0.16207750000000001</v>
      </c>
      <c r="S99">
        <f t="shared" si="0"/>
        <v>6.5297499999999981E-2</v>
      </c>
      <c r="T99">
        <f t="shared" si="0"/>
        <v>0</v>
      </c>
      <c r="U99">
        <f t="shared" si="0"/>
        <v>0.59304000000000068</v>
      </c>
      <c r="V99">
        <f t="shared" si="0"/>
        <v>7.9302500000000067E-2</v>
      </c>
      <c r="W99">
        <f t="shared" si="0"/>
        <v>0.21917999999999976</v>
      </c>
      <c r="X99">
        <f t="shared" si="0"/>
        <v>0.89281750000000093</v>
      </c>
      <c r="Y99">
        <f t="shared" si="0"/>
        <v>0</v>
      </c>
      <c r="Z99">
        <f t="shared" si="0"/>
        <v>0</v>
      </c>
      <c r="AA99">
        <f t="shared" si="0"/>
        <v>6.4160000000000009E-2</v>
      </c>
      <c r="AB99">
        <f t="shared" si="0"/>
        <v>0.15032000000000018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1.4184799999999995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1.4004425000000007</v>
      </c>
      <c r="AQ99">
        <f t="shared" si="0"/>
        <v>0.37463500000000016</v>
      </c>
      <c r="AR99">
        <f t="shared" si="0"/>
        <v>0.19819250000000008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5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0</v>
      </c>
      <c r="L3" s="196">
        <v>0</v>
      </c>
      <c r="M3" s="196">
        <v>0</v>
      </c>
      <c r="N3" s="196">
        <v>0</v>
      </c>
      <c r="O3" s="196">
        <v>0</v>
      </c>
      <c r="P3" s="196">
        <v>0</v>
      </c>
      <c r="Q3" s="196">
        <v>0</v>
      </c>
      <c r="R3" s="196">
        <v>0</v>
      </c>
      <c r="S3" s="196">
        <v>0</v>
      </c>
      <c r="T3" s="196">
        <v>0</v>
      </c>
      <c r="U3" s="196">
        <v>0</v>
      </c>
      <c r="V3" s="196">
        <v>0</v>
      </c>
      <c r="W3" s="196">
        <v>0</v>
      </c>
      <c r="X3" s="196">
        <v>0</v>
      </c>
      <c r="Y3" s="196">
        <v>0</v>
      </c>
      <c r="Z3">
        <v>0</v>
      </c>
      <c r="AA3" s="196">
        <v>0</v>
      </c>
      <c r="AB3" s="196">
        <v>1.49</v>
      </c>
      <c r="AC3" s="196">
        <v>0</v>
      </c>
      <c r="AD3" s="196">
        <v>0</v>
      </c>
      <c r="AE3" s="196">
        <v>0</v>
      </c>
      <c r="AF3" s="196">
        <v>0</v>
      </c>
      <c r="AG3" s="196">
        <v>0</v>
      </c>
      <c r="AH3" s="196">
        <v>0</v>
      </c>
      <c r="AI3" s="196">
        <v>19.690000000000001</v>
      </c>
      <c r="AJ3" s="196">
        <v>0</v>
      </c>
      <c r="AK3" s="196">
        <v>0</v>
      </c>
      <c r="AL3" s="196">
        <v>0</v>
      </c>
      <c r="AM3" s="196">
        <v>0</v>
      </c>
      <c r="AN3" s="196">
        <v>0</v>
      </c>
      <c r="AO3">
        <v>0</v>
      </c>
      <c r="AP3" s="196">
        <v>0</v>
      </c>
      <c r="AQ3" s="196">
        <v>0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0</v>
      </c>
      <c r="L4" s="196">
        <v>0</v>
      </c>
      <c r="M4" s="196">
        <v>0</v>
      </c>
      <c r="N4" s="196">
        <v>0</v>
      </c>
      <c r="O4" s="196">
        <v>0</v>
      </c>
      <c r="P4" s="196">
        <v>0</v>
      </c>
      <c r="Q4" s="196">
        <v>0</v>
      </c>
      <c r="R4" s="196">
        <v>0</v>
      </c>
      <c r="S4" s="196">
        <v>0</v>
      </c>
      <c r="T4" s="196">
        <v>0</v>
      </c>
      <c r="U4" s="196">
        <v>0</v>
      </c>
      <c r="V4" s="196">
        <v>0</v>
      </c>
      <c r="W4" s="196">
        <v>0</v>
      </c>
      <c r="X4" s="196">
        <v>0</v>
      </c>
      <c r="Y4" s="196">
        <v>0</v>
      </c>
      <c r="Z4">
        <v>0</v>
      </c>
      <c r="AA4" s="196">
        <v>0</v>
      </c>
      <c r="AB4" s="196">
        <v>1.49</v>
      </c>
      <c r="AC4" s="196">
        <v>0</v>
      </c>
      <c r="AD4" s="196">
        <v>0</v>
      </c>
      <c r="AE4" s="196">
        <v>0</v>
      </c>
      <c r="AF4" s="196">
        <v>0</v>
      </c>
      <c r="AG4" s="196">
        <v>0</v>
      </c>
      <c r="AH4" s="196">
        <v>0</v>
      </c>
      <c r="AI4" s="196">
        <v>19.690000000000001</v>
      </c>
      <c r="AJ4" s="196">
        <v>0</v>
      </c>
      <c r="AK4" s="196">
        <v>0</v>
      </c>
      <c r="AL4" s="196">
        <v>0</v>
      </c>
      <c r="AM4" s="196">
        <v>0</v>
      </c>
      <c r="AN4" s="196">
        <v>0</v>
      </c>
      <c r="AO4">
        <v>0</v>
      </c>
      <c r="AP4" s="196">
        <v>0</v>
      </c>
      <c r="AQ4" s="196">
        <v>0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0</v>
      </c>
      <c r="L5" s="196">
        <v>0</v>
      </c>
      <c r="M5" s="196">
        <v>0</v>
      </c>
      <c r="N5" s="196">
        <v>0</v>
      </c>
      <c r="O5" s="196">
        <v>0</v>
      </c>
      <c r="P5" s="196">
        <v>0</v>
      </c>
      <c r="Q5" s="196">
        <v>0</v>
      </c>
      <c r="R5" s="196">
        <v>0</v>
      </c>
      <c r="S5" s="196">
        <v>0</v>
      </c>
      <c r="T5" s="196">
        <v>0</v>
      </c>
      <c r="U5" s="196">
        <v>0</v>
      </c>
      <c r="V5" s="196">
        <v>0</v>
      </c>
      <c r="W5" s="196">
        <v>0</v>
      </c>
      <c r="X5" s="196">
        <v>0</v>
      </c>
      <c r="Y5" s="196">
        <v>0</v>
      </c>
      <c r="Z5">
        <v>0</v>
      </c>
      <c r="AA5" s="196">
        <v>0</v>
      </c>
      <c r="AB5" s="196">
        <v>1.49</v>
      </c>
      <c r="AC5" s="196">
        <v>0</v>
      </c>
      <c r="AD5" s="196">
        <v>0</v>
      </c>
      <c r="AE5" s="196">
        <v>0</v>
      </c>
      <c r="AF5" s="196">
        <v>0</v>
      </c>
      <c r="AG5" s="196">
        <v>0</v>
      </c>
      <c r="AH5" s="196">
        <v>0</v>
      </c>
      <c r="AI5" s="196">
        <v>19.690000000000001</v>
      </c>
      <c r="AJ5" s="196">
        <v>0</v>
      </c>
      <c r="AK5" s="196">
        <v>0</v>
      </c>
      <c r="AL5" s="196">
        <v>0</v>
      </c>
      <c r="AM5" s="196">
        <v>0</v>
      </c>
      <c r="AN5" s="196">
        <v>0</v>
      </c>
      <c r="AO5">
        <v>0</v>
      </c>
      <c r="AP5" s="196">
        <v>0</v>
      </c>
      <c r="AQ5" s="196">
        <v>0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0</v>
      </c>
      <c r="L6" s="196">
        <v>0</v>
      </c>
      <c r="M6" s="196">
        <v>0</v>
      </c>
      <c r="N6" s="196">
        <v>0</v>
      </c>
      <c r="O6" s="196">
        <v>0</v>
      </c>
      <c r="P6" s="196">
        <v>0</v>
      </c>
      <c r="Q6" s="196">
        <v>0</v>
      </c>
      <c r="R6" s="196">
        <v>0</v>
      </c>
      <c r="S6" s="196">
        <v>0</v>
      </c>
      <c r="T6" s="196">
        <v>0</v>
      </c>
      <c r="U6" s="196">
        <v>0</v>
      </c>
      <c r="V6" s="196">
        <v>0</v>
      </c>
      <c r="W6" s="196">
        <v>0</v>
      </c>
      <c r="X6" s="196">
        <v>0</v>
      </c>
      <c r="Y6" s="196">
        <v>0</v>
      </c>
      <c r="Z6">
        <v>0</v>
      </c>
      <c r="AA6" s="196">
        <v>0</v>
      </c>
      <c r="AB6" s="196">
        <v>1.49</v>
      </c>
      <c r="AC6" s="196">
        <v>0</v>
      </c>
      <c r="AD6" s="196">
        <v>0</v>
      </c>
      <c r="AE6" s="196">
        <v>0</v>
      </c>
      <c r="AF6" s="196">
        <v>0</v>
      </c>
      <c r="AG6" s="196">
        <v>0</v>
      </c>
      <c r="AH6" s="196">
        <v>0</v>
      </c>
      <c r="AI6" s="196">
        <v>19.690000000000001</v>
      </c>
      <c r="AJ6" s="196">
        <v>0</v>
      </c>
      <c r="AK6" s="196">
        <v>0</v>
      </c>
      <c r="AL6" s="196">
        <v>0</v>
      </c>
      <c r="AM6" s="196">
        <v>0</v>
      </c>
      <c r="AN6" s="196">
        <v>0</v>
      </c>
      <c r="AO6">
        <v>0</v>
      </c>
      <c r="AP6" s="196">
        <v>0</v>
      </c>
      <c r="AQ6" s="196">
        <v>0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0</v>
      </c>
      <c r="L7" s="196">
        <v>0</v>
      </c>
      <c r="M7" s="196">
        <v>0</v>
      </c>
      <c r="N7" s="196">
        <v>0</v>
      </c>
      <c r="O7" s="196">
        <v>0</v>
      </c>
      <c r="P7" s="196">
        <v>0</v>
      </c>
      <c r="Q7" s="196">
        <v>0</v>
      </c>
      <c r="R7" s="196">
        <v>0</v>
      </c>
      <c r="S7" s="196">
        <v>0</v>
      </c>
      <c r="T7" s="196">
        <v>0</v>
      </c>
      <c r="U7" s="196">
        <v>0</v>
      </c>
      <c r="V7" s="196">
        <v>0</v>
      </c>
      <c r="W7" s="196">
        <v>0</v>
      </c>
      <c r="X7" s="196">
        <v>0</v>
      </c>
      <c r="Y7" s="196">
        <v>0</v>
      </c>
      <c r="Z7">
        <v>0</v>
      </c>
      <c r="AA7" s="196">
        <v>0</v>
      </c>
      <c r="AB7" s="196">
        <v>1.49</v>
      </c>
      <c r="AC7" s="196">
        <v>0</v>
      </c>
      <c r="AD7" s="196">
        <v>0</v>
      </c>
      <c r="AE7" s="196">
        <v>0</v>
      </c>
      <c r="AF7" s="196">
        <v>0</v>
      </c>
      <c r="AG7" s="196">
        <v>0</v>
      </c>
      <c r="AH7" s="196">
        <v>0</v>
      </c>
      <c r="AI7" s="196">
        <v>19.690000000000001</v>
      </c>
      <c r="AJ7" s="196">
        <v>0</v>
      </c>
      <c r="AK7" s="196">
        <v>0</v>
      </c>
      <c r="AL7" s="196">
        <v>0</v>
      </c>
      <c r="AM7" s="196">
        <v>0</v>
      </c>
      <c r="AN7" s="196">
        <v>0</v>
      </c>
      <c r="AO7">
        <v>0</v>
      </c>
      <c r="AP7" s="196">
        <v>0</v>
      </c>
      <c r="AQ7" s="196">
        <v>0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0</v>
      </c>
      <c r="L8" s="196">
        <v>0</v>
      </c>
      <c r="M8" s="196">
        <v>0</v>
      </c>
      <c r="N8" s="196">
        <v>0</v>
      </c>
      <c r="O8" s="196">
        <v>0</v>
      </c>
      <c r="P8" s="196">
        <v>0</v>
      </c>
      <c r="Q8" s="196">
        <v>0</v>
      </c>
      <c r="R8" s="196">
        <v>0</v>
      </c>
      <c r="S8" s="196">
        <v>0</v>
      </c>
      <c r="T8" s="196">
        <v>0</v>
      </c>
      <c r="U8" s="196">
        <v>0</v>
      </c>
      <c r="V8" s="196">
        <v>0</v>
      </c>
      <c r="W8" s="196">
        <v>0</v>
      </c>
      <c r="X8" s="196">
        <v>0</v>
      </c>
      <c r="Y8" s="196">
        <v>0</v>
      </c>
      <c r="Z8">
        <v>0</v>
      </c>
      <c r="AA8" s="196">
        <v>0</v>
      </c>
      <c r="AB8" s="196">
        <v>1.49</v>
      </c>
      <c r="AC8" s="196">
        <v>0</v>
      </c>
      <c r="AD8" s="196">
        <v>0</v>
      </c>
      <c r="AE8" s="196">
        <v>0</v>
      </c>
      <c r="AF8" s="196">
        <v>0</v>
      </c>
      <c r="AG8" s="196">
        <v>0</v>
      </c>
      <c r="AH8" s="196">
        <v>0</v>
      </c>
      <c r="AI8" s="196">
        <v>19.690000000000001</v>
      </c>
      <c r="AJ8" s="196">
        <v>0</v>
      </c>
      <c r="AK8" s="196">
        <v>0</v>
      </c>
      <c r="AL8" s="196">
        <v>0</v>
      </c>
      <c r="AM8" s="196">
        <v>0</v>
      </c>
      <c r="AN8" s="196">
        <v>0</v>
      </c>
      <c r="AO8">
        <v>0</v>
      </c>
      <c r="AP8" s="196">
        <v>0</v>
      </c>
      <c r="AQ8" s="196">
        <v>0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0</v>
      </c>
      <c r="L9" s="196">
        <v>0</v>
      </c>
      <c r="M9" s="196">
        <v>0</v>
      </c>
      <c r="N9" s="196">
        <v>0</v>
      </c>
      <c r="O9" s="196">
        <v>0</v>
      </c>
      <c r="P9" s="196">
        <v>0</v>
      </c>
      <c r="Q9" s="196">
        <v>0</v>
      </c>
      <c r="R9" s="196">
        <v>0</v>
      </c>
      <c r="S9" s="196">
        <v>0</v>
      </c>
      <c r="T9" s="196">
        <v>0</v>
      </c>
      <c r="U9" s="196">
        <v>0</v>
      </c>
      <c r="V9" s="196">
        <v>0</v>
      </c>
      <c r="W9" s="196">
        <v>0</v>
      </c>
      <c r="X9" s="196">
        <v>0</v>
      </c>
      <c r="Y9" s="196">
        <v>0</v>
      </c>
      <c r="Z9">
        <v>0</v>
      </c>
      <c r="AA9" s="196">
        <v>0</v>
      </c>
      <c r="AB9" s="196">
        <v>1.49</v>
      </c>
      <c r="AC9" s="196">
        <v>0</v>
      </c>
      <c r="AD9" s="196">
        <v>0</v>
      </c>
      <c r="AE9" s="196">
        <v>0</v>
      </c>
      <c r="AF9" s="196">
        <v>0</v>
      </c>
      <c r="AG9" s="196">
        <v>0</v>
      </c>
      <c r="AH9" s="196">
        <v>0</v>
      </c>
      <c r="AI9" s="196">
        <v>19.690000000000001</v>
      </c>
      <c r="AJ9" s="196">
        <v>0</v>
      </c>
      <c r="AK9" s="196">
        <v>0</v>
      </c>
      <c r="AL9" s="196">
        <v>0</v>
      </c>
      <c r="AM9" s="196">
        <v>0</v>
      </c>
      <c r="AN9" s="196">
        <v>0</v>
      </c>
      <c r="AO9">
        <v>0</v>
      </c>
      <c r="AP9" s="196">
        <v>0</v>
      </c>
      <c r="AQ9" s="196">
        <v>0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0</v>
      </c>
      <c r="L10" s="196">
        <v>0</v>
      </c>
      <c r="M10" s="196">
        <v>0</v>
      </c>
      <c r="N10" s="196">
        <v>0</v>
      </c>
      <c r="O10" s="196">
        <v>0</v>
      </c>
      <c r="P10" s="196">
        <v>0</v>
      </c>
      <c r="Q10" s="196">
        <v>0</v>
      </c>
      <c r="R10" s="196">
        <v>0</v>
      </c>
      <c r="S10" s="196">
        <v>0</v>
      </c>
      <c r="T10" s="196">
        <v>0</v>
      </c>
      <c r="U10" s="196">
        <v>0</v>
      </c>
      <c r="V10" s="196">
        <v>0</v>
      </c>
      <c r="W10" s="196">
        <v>0</v>
      </c>
      <c r="X10" s="196">
        <v>0</v>
      </c>
      <c r="Y10" s="196">
        <v>0</v>
      </c>
      <c r="Z10">
        <v>0</v>
      </c>
      <c r="AA10" s="196">
        <v>0</v>
      </c>
      <c r="AB10" s="196">
        <v>1.49</v>
      </c>
      <c r="AC10" s="196">
        <v>0</v>
      </c>
      <c r="AD10" s="196">
        <v>0</v>
      </c>
      <c r="AE10" s="196">
        <v>0</v>
      </c>
      <c r="AF10" s="196">
        <v>0</v>
      </c>
      <c r="AG10" s="196">
        <v>0</v>
      </c>
      <c r="AH10" s="196">
        <v>0</v>
      </c>
      <c r="AI10" s="196">
        <v>19.690000000000001</v>
      </c>
      <c r="AJ10" s="196">
        <v>0</v>
      </c>
      <c r="AK10" s="196">
        <v>0</v>
      </c>
      <c r="AL10" s="196">
        <v>0</v>
      </c>
      <c r="AM10" s="196">
        <v>0</v>
      </c>
      <c r="AN10" s="196">
        <v>0</v>
      </c>
      <c r="AO10">
        <v>0</v>
      </c>
      <c r="AP10" s="196">
        <v>0</v>
      </c>
      <c r="AQ10" s="196">
        <v>0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0</v>
      </c>
      <c r="L11" s="196">
        <v>0</v>
      </c>
      <c r="M11" s="196">
        <v>0</v>
      </c>
      <c r="N11" s="196">
        <v>0</v>
      </c>
      <c r="O11" s="196">
        <v>0</v>
      </c>
      <c r="P11" s="196">
        <v>0</v>
      </c>
      <c r="Q11" s="196">
        <v>0</v>
      </c>
      <c r="R11" s="196">
        <v>0</v>
      </c>
      <c r="S11" s="196">
        <v>0</v>
      </c>
      <c r="T11" s="196">
        <v>0</v>
      </c>
      <c r="U11" s="196">
        <v>0</v>
      </c>
      <c r="V11" s="196">
        <v>0</v>
      </c>
      <c r="W11" s="196">
        <v>0</v>
      </c>
      <c r="X11" s="196">
        <v>0</v>
      </c>
      <c r="Y11" s="196">
        <v>0</v>
      </c>
      <c r="Z11">
        <v>0</v>
      </c>
      <c r="AA11" s="196">
        <v>0</v>
      </c>
      <c r="AB11" s="196">
        <v>1.49</v>
      </c>
      <c r="AC11" s="196">
        <v>0</v>
      </c>
      <c r="AD11" s="196">
        <v>0</v>
      </c>
      <c r="AE11" s="196">
        <v>0</v>
      </c>
      <c r="AF11" s="196">
        <v>0</v>
      </c>
      <c r="AG11" s="196">
        <v>0</v>
      </c>
      <c r="AH11" s="196">
        <v>0</v>
      </c>
      <c r="AI11" s="196">
        <v>19.690000000000001</v>
      </c>
      <c r="AJ11" s="196">
        <v>0</v>
      </c>
      <c r="AK11" s="196">
        <v>0</v>
      </c>
      <c r="AL11" s="196">
        <v>0</v>
      </c>
      <c r="AM11" s="196">
        <v>0</v>
      </c>
      <c r="AN11" s="196">
        <v>0</v>
      </c>
      <c r="AO11">
        <v>0</v>
      </c>
      <c r="AP11" s="196">
        <v>0</v>
      </c>
      <c r="AQ11" s="196">
        <v>0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0</v>
      </c>
      <c r="L12" s="196">
        <v>0</v>
      </c>
      <c r="M12" s="196">
        <v>0</v>
      </c>
      <c r="N12" s="196">
        <v>0</v>
      </c>
      <c r="O12" s="196">
        <v>0</v>
      </c>
      <c r="P12" s="196">
        <v>0</v>
      </c>
      <c r="Q12" s="196">
        <v>0</v>
      </c>
      <c r="R12" s="196">
        <v>0</v>
      </c>
      <c r="S12" s="196">
        <v>0</v>
      </c>
      <c r="T12" s="196">
        <v>0</v>
      </c>
      <c r="U12" s="196">
        <v>0</v>
      </c>
      <c r="V12" s="196">
        <v>0</v>
      </c>
      <c r="W12" s="196">
        <v>0</v>
      </c>
      <c r="X12" s="196">
        <v>0</v>
      </c>
      <c r="Y12" s="196">
        <v>0</v>
      </c>
      <c r="Z12">
        <v>0</v>
      </c>
      <c r="AA12" s="196">
        <v>0</v>
      </c>
      <c r="AB12" s="196">
        <v>1.49</v>
      </c>
      <c r="AC12" s="196">
        <v>0</v>
      </c>
      <c r="AD12" s="196">
        <v>0</v>
      </c>
      <c r="AE12" s="196">
        <v>0</v>
      </c>
      <c r="AF12" s="196">
        <v>0</v>
      </c>
      <c r="AG12" s="196">
        <v>0</v>
      </c>
      <c r="AH12" s="196">
        <v>0</v>
      </c>
      <c r="AI12" s="196">
        <v>19.690000000000001</v>
      </c>
      <c r="AJ12" s="196">
        <v>0</v>
      </c>
      <c r="AK12" s="196">
        <v>0</v>
      </c>
      <c r="AL12" s="196">
        <v>0</v>
      </c>
      <c r="AM12" s="196">
        <v>0</v>
      </c>
      <c r="AN12" s="196">
        <v>0</v>
      </c>
      <c r="AO12">
        <v>0</v>
      </c>
      <c r="AP12" s="196">
        <v>0</v>
      </c>
      <c r="AQ12" s="196">
        <v>0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0</v>
      </c>
      <c r="L13" s="196">
        <v>0</v>
      </c>
      <c r="M13" s="196">
        <v>0</v>
      </c>
      <c r="N13" s="196">
        <v>0</v>
      </c>
      <c r="O13" s="196">
        <v>0</v>
      </c>
      <c r="P13" s="196">
        <v>0</v>
      </c>
      <c r="Q13" s="196">
        <v>0</v>
      </c>
      <c r="R13" s="196">
        <v>0</v>
      </c>
      <c r="S13" s="196">
        <v>0</v>
      </c>
      <c r="T13" s="196">
        <v>0</v>
      </c>
      <c r="U13" s="196">
        <v>0</v>
      </c>
      <c r="V13" s="196">
        <v>0</v>
      </c>
      <c r="W13" s="196">
        <v>0</v>
      </c>
      <c r="X13" s="196">
        <v>0</v>
      </c>
      <c r="Y13" s="196">
        <v>0</v>
      </c>
      <c r="Z13">
        <v>0</v>
      </c>
      <c r="AA13" s="196">
        <v>0</v>
      </c>
      <c r="AB13" s="196">
        <v>1.49</v>
      </c>
      <c r="AC13" s="196">
        <v>0</v>
      </c>
      <c r="AD13" s="196">
        <v>0</v>
      </c>
      <c r="AE13" s="196">
        <v>0</v>
      </c>
      <c r="AF13" s="196">
        <v>0</v>
      </c>
      <c r="AG13" s="196">
        <v>0</v>
      </c>
      <c r="AH13" s="196">
        <v>0</v>
      </c>
      <c r="AI13" s="196">
        <v>19.690000000000001</v>
      </c>
      <c r="AJ13" s="196">
        <v>0</v>
      </c>
      <c r="AK13" s="196">
        <v>0</v>
      </c>
      <c r="AL13" s="196">
        <v>0</v>
      </c>
      <c r="AM13" s="196">
        <v>0</v>
      </c>
      <c r="AN13" s="196">
        <v>0</v>
      </c>
      <c r="AO13">
        <v>0</v>
      </c>
      <c r="AP13" s="196">
        <v>0</v>
      </c>
      <c r="AQ13" s="196">
        <v>0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0</v>
      </c>
      <c r="L14" s="196">
        <v>0</v>
      </c>
      <c r="M14" s="196">
        <v>0</v>
      </c>
      <c r="N14" s="196">
        <v>0</v>
      </c>
      <c r="O14" s="196">
        <v>0</v>
      </c>
      <c r="P14" s="196">
        <v>0</v>
      </c>
      <c r="Q14" s="196">
        <v>0</v>
      </c>
      <c r="R14" s="196">
        <v>0</v>
      </c>
      <c r="S14" s="196">
        <v>0</v>
      </c>
      <c r="T14" s="196">
        <v>0</v>
      </c>
      <c r="U14" s="196">
        <v>0</v>
      </c>
      <c r="V14" s="196">
        <v>0</v>
      </c>
      <c r="W14" s="196">
        <v>0</v>
      </c>
      <c r="X14" s="196">
        <v>0</v>
      </c>
      <c r="Y14" s="196">
        <v>0</v>
      </c>
      <c r="Z14">
        <v>0</v>
      </c>
      <c r="AA14" s="196">
        <v>0</v>
      </c>
      <c r="AB14" s="196">
        <v>1.49</v>
      </c>
      <c r="AC14" s="196">
        <v>0</v>
      </c>
      <c r="AD14" s="196">
        <v>0</v>
      </c>
      <c r="AE14" s="196">
        <v>0</v>
      </c>
      <c r="AF14" s="196">
        <v>0</v>
      </c>
      <c r="AG14" s="196">
        <v>0</v>
      </c>
      <c r="AH14" s="196">
        <v>0</v>
      </c>
      <c r="AI14" s="196">
        <v>19.690000000000001</v>
      </c>
      <c r="AJ14" s="196">
        <v>0</v>
      </c>
      <c r="AK14" s="196">
        <v>0</v>
      </c>
      <c r="AL14" s="196">
        <v>0</v>
      </c>
      <c r="AM14" s="196">
        <v>0</v>
      </c>
      <c r="AN14" s="196">
        <v>0</v>
      </c>
      <c r="AO14">
        <v>0</v>
      </c>
      <c r="AP14" s="196">
        <v>0</v>
      </c>
      <c r="AQ14" s="196">
        <v>0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0</v>
      </c>
      <c r="L15" s="196">
        <v>0</v>
      </c>
      <c r="M15" s="196">
        <v>0</v>
      </c>
      <c r="N15" s="196">
        <v>0</v>
      </c>
      <c r="O15" s="196">
        <v>0</v>
      </c>
      <c r="P15" s="196">
        <v>0</v>
      </c>
      <c r="Q15" s="196">
        <v>0</v>
      </c>
      <c r="R15" s="196">
        <v>0</v>
      </c>
      <c r="S15" s="196">
        <v>0</v>
      </c>
      <c r="T15" s="196">
        <v>0</v>
      </c>
      <c r="U15" s="196">
        <v>0</v>
      </c>
      <c r="V15" s="196">
        <v>0</v>
      </c>
      <c r="W15" s="196">
        <v>0</v>
      </c>
      <c r="X15" s="196">
        <v>0</v>
      </c>
      <c r="Y15" s="196">
        <v>0</v>
      </c>
      <c r="Z15">
        <v>0</v>
      </c>
      <c r="AA15" s="196">
        <v>0</v>
      </c>
      <c r="AB15" s="196">
        <v>1.49</v>
      </c>
      <c r="AC15" s="196">
        <v>0</v>
      </c>
      <c r="AD15" s="196">
        <v>0</v>
      </c>
      <c r="AE15" s="196">
        <v>0</v>
      </c>
      <c r="AF15" s="196">
        <v>0</v>
      </c>
      <c r="AG15" s="196">
        <v>0</v>
      </c>
      <c r="AH15" s="196">
        <v>0</v>
      </c>
      <c r="AI15" s="196">
        <v>19.690000000000001</v>
      </c>
      <c r="AJ15" s="196">
        <v>0</v>
      </c>
      <c r="AK15" s="196">
        <v>0</v>
      </c>
      <c r="AL15" s="196">
        <v>0</v>
      </c>
      <c r="AM15" s="196">
        <v>0</v>
      </c>
      <c r="AN15" s="196">
        <v>0</v>
      </c>
      <c r="AO15">
        <v>0</v>
      </c>
      <c r="AP15" s="196">
        <v>0</v>
      </c>
      <c r="AQ15" s="196">
        <v>0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0</v>
      </c>
      <c r="L16" s="196">
        <v>0</v>
      </c>
      <c r="M16" s="196">
        <v>0</v>
      </c>
      <c r="N16" s="196">
        <v>0</v>
      </c>
      <c r="O16" s="196">
        <v>0</v>
      </c>
      <c r="P16" s="196">
        <v>0</v>
      </c>
      <c r="Q16" s="196">
        <v>0</v>
      </c>
      <c r="R16" s="196">
        <v>0</v>
      </c>
      <c r="S16" s="196">
        <v>0</v>
      </c>
      <c r="T16" s="196">
        <v>0</v>
      </c>
      <c r="U16" s="196">
        <v>0</v>
      </c>
      <c r="V16" s="196">
        <v>0</v>
      </c>
      <c r="W16" s="196">
        <v>0</v>
      </c>
      <c r="X16" s="196">
        <v>0</v>
      </c>
      <c r="Y16" s="196">
        <v>0</v>
      </c>
      <c r="Z16">
        <v>0</v>
      </c>
      <c r="AA16" s="196">
        <v>0</v>
      </c>
      <c r="AB16" s="196">
        <v>1.49</v>
      </c>
      <c r="AC16" s="196">
        <v>0</v>
      </c>
      <c r="AD16" s="196">
        <v>0</v>
      </c>
      <c r="AE16" s="196">
        <v>0</v>
      </c>
      <c r="AF16" s="196">
        <v>0</v>
      </c>
      <c r="AG16" s="196">
        <v>0</v>
      </c>
      <c r="AH16" s="196">
        <v>0</v>
      </c>
      <c r="AI16" s="196">
        <v>19.690000000000001</v>
      </c>
      <c r="AJ16" s="196">
        <v>0</v>
      </c>
      <c r="AK16" s="196">
        <v>0</v>
      </c>
      <c r="AL16" s="196">
        <v>0</v>
      </c>
      <c r="AM16" s="196">
        <v>0</v>
      </c>
      <c r="AN16" s="196">
        <v>0</v>
      </c>
      <c r="AO16">
        <v>0</v>
      </c>
      <c r="AP16" s="196">
        <v>0</v>
      </c>
      <c r="AQ16" s="196">
        <v>0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0</v>
      </c>
      <c r="L17" s="196">
        <v>0</v>
      </c>
      <c r="M17" s="196">
        <v>0</v>
      </c>
      <c r="N17" s="196">
        <v>0</v>
      </c>
      <c r="O17" s="196">
        <v>0</v>
      </c>
      <c r="P17" s="196">
        <v>0</v>
      </c>
      <c r="Q17" s="196">
        <v>0</v>
      </c>
      <c r="R17" s="196">
        <v>0</v>
      </c>
      <c r="S17" s="196">
        <v>0</v>
      </c>
      <c r="T17" s="196">
        <v>0</v>
      </c>
      <c r="U17" s="196">
        <v>0</v>
      </c>
      <c r="V17" s="196">
        <v>0</v>
      </c>
      <c r="W17" s="196">
        <v>0</v>
      </c>
      <c r="X17" s="196">
        <v>0</v>
      </c>
      <c r="Y17" s="196">
        <v>0</v>
      </c>
      <c r="Z17">
        <v>0</v>
      </c>
      <c r="AA17" s="196">
        <v>0</v>
      </c>
      <c r="AB17" s="196">
        <v>1.49</v>
      </c>
      <c r="AC17" s="196">
        <v>0</v>
      </c>
      <c r="AD17" s="196">
        <v>0</v>
      </c>
      <c r="AE17" s="196">
        <v>0</v>
      </c>
      <c r="AF17" s="196">
        <v>0</v>
      </c>
      <c r="AG17" s="196">
        <v>0</v>
      </c>
      <c r="AH17" s="196">
        <v>0</v>
      </c>
      <c r="AI17" s="196">
        <v>19.690000000000001</v>
      </c>
      <c r="AJ17" s="196">
        <v>0</v>
      </c>
      <c r="AK17" s="196">
        <v>0</v>
      </c>
      <c r="AL17" s="196">
        <v>0</v>
      </c>
      <c r="AM17" s="196">
        <v>0</v>
      </c>
      <c r="AN17" s="196">
        <v>0</v>
      </c>
      <c r="AO17">
        <v>0</v>
      </c>
      <c r="AP17" s="196">
        <v>0</v>
      </c>
      <c r="AQ17" s="196">
        <v>0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0</v>
      </c>
      <c r="L18" s="196">
        <v>0</v>
      </c>
      <c r="M18" s="196">
        <v>0</v>
      </c>
      <c r="N18" s="196">
        <v>0</v>
      </c>
      <c r="O18" s="196">
        <v>0</v>
      </c>
      <c r="P18" s="196">
        <v>0</v>
      </c>
      <c r="Q18" s="196">
        <v>0</v>
      </c>
      <c r="R18" s="196">
        <v>0</v>
      </c>
      <c r="S18" s="196">
        <v>0</v>
      </c>
      <c r="T18" s="196">
        <v>0</v>
      </c>
      <c r="U18" s="196">
        <v>0</v>
      </c>
      <c r="V18" s="196">
        <v>0</v>
      </c>
      <c r="W18" s="196">
        <v>0</v>
      </c>
      <c r="X18" s="196">
        <v>0</v>
      </c>
      <c r="Y18" s="196">
        <v>0</v>
      </c>
      <c r="Z18">
        <v>0</v>
      </c>
      <c r="AA18" s="196">
        <v>0</v>
      </c>
      <c r="AB18" s="196">
        <v>1.49</v>
      </c>
      <c r="AC18" s="196">
        <v>0</v>
      </c>
      <c r="AD18" s="196">
        <v>0</v>
      </c>
      <c r="AE18" s="196">
        <v>0</v>
      </c>
      <c r="AF18" s="196">
        <v>0</v>
      </c>
      <c r="AG18" s="196">
        <v>0</v>
      </c>
      <c r="AH18" s="196">
        <v>0</v>
      </c>
      <c r="AI18" s="196">
        <v>19.690000000000001</v>
      </c>
      <c r="AJ18" s="196">
        <v>0</v>
      </c>
      <c r="AK18" s="196">
        <v>0</v>
      </c>
      <c r="AL18" s="196">
        <v>0</v>
      </c>
      <c r="AM18" s="196">
        <v>0</v>
      </c>
      <c r="AN18" s="196">
        <v>0</v>
      </c>
      <c r="AO18">
        <v>0</v>
      </c>
      <c r="AP18" s="196">
        <v>0</v>
      </c>
      <c r="AQ18" s="196">
        <v>0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0</v>
      </c>
      <c r="L19" s="196">
        <v>0</v>
      </c>
      <c r="M19" s="196">
        <v>0</v>
      </c>
      <c r="N19" s="196">
        <v>0</v>
      </c>
      <c r="O19" s="196">
        <v>0</v>
      </c>
      <c r="P19" s="196">
        <v>0</v>
      </c>
      <c r="Q19" s="196">
        <v>0</v>
      </c>
      <c r="R19" s="196">
        <v>0</v>
      </c>
      <c r="S19" s="196">
        <v>0</v>
      </c>
      <c r="T19" s="196">
        <v>0</v>
      </c>
      <c r="U19" s="196">
        <v>0</v>
      </c>
      <c r="V19" s="196">
        <v>0</v>
      </c>
      <c r="W19" s="196">
        <v>0</v>
      </c>
      <c r="X19" s="196">
        <v>0</v>
      </c>
      <c r="Y19" s="196">
        <v>0</v>
      </c>
      <c r="Z19">
        <v>0</v>
      </c>
      <c r="AA19" s="196">
        <v>0</v>
      </c>
      <c r="AB19" s="196">
        <v>1.49</v>
      </c>
      <c r="AC19" s="196">
        <v>0</v>
      </c>
      <c r="AD19" s="196">
        <v>0</v>
      </c>
      <c r="AE19" s="196">
        <v>0</v>
      </c>
      <c r="AF19" s="196">
        <v>0</v>
      </c>
      <c r="AG19" s="196">
        <v>0</v>
      </c>
      <c r="AH19" s="196">
        <v>0</v>
      </c>
      <c r="AI19" s="196">
        <v>19.690000000000001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>
        <v>0</v>
      </c>
      <c r="AP19" s="196">
        <v>0</v>
      </c>
      <c r="AQ19" s="196">
        <v>0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0</v>
      </c>
      <c r="L20" s="196">
        <v>0</v>
      </c>
      <c r="M20" s="196">
        <v>0</v>
      </c>
      <c r="N20" s="196">
        <v>0</v>
      </c>
      <c r="O20" s="196">
        <v>0</v>
      </c>
      <c r="P20" s="196">
        <v>0</v>
      </c>
      <c r="Q20" s="196">
        <v>0</v>
      </c>
      <c r="R20" s="196">
        <v>0</v>
      </c>
      <c r="S20" s="196">
        <v>0</v>
      </c>
      <c r="T20" s="196">
        <v>0</v>
      </c>
      <c r="U20" s="196">
        <v>0</v>
      </c>
      <c r="V20" s="196">
        <v>0</v>
      </c>
      <c r="W20" s="196">
        <v>0</v>
      </c>
      <c r="X20" s="196">
        <v>0</v>
      </c>
      <c r="Y20" s="196">
        <v>0</v>
      </c>
      <c r="Z20">
        <v>0</v>
      </c>
      <c r="AA20" s="196">
        <v>0</v>
      </c>
      <c r="AB20" s="196">
        <v>1.49</v>
      </c>
      <c r="AC20" s="196">
        <v>0</v>
      </c>
      <c r="AD20" s="196">
        <v>0</v>
      </c>
      <c r="AE20" s="196">
        <v>0</v>
      </c>
      <c r="AF20" s="196">
        <v>0</v>
      </c>
      <c r="AG20" s="196">
        <v>0</v>
      </c>
      <c r="AH20" s="196">
        <v>0</v>
      </c>
      <c r="AI20" s="196">
        <v>19.690000000000001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>
        <v>0</v>
      </c>
      <c r="AP20" s="196">
        <v>0</v>
      </c>
      <c r="AQ20" s="196">
        <v>0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0</v>
      </c>
      <c r="L21" s="196">
        <v>0</v>
      </c>
      <c r="M21" s="196">
        <v>0</v>
      </c>
      <c r="N21" s="196">
        <v>0</v>
      </c>
      <c r="O21" s="196">
        <v>0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>
        <v>0</v>
      </c>
      <c r="AA21" s="196">
        <v>0</v>
      </c>
      <c r="AB21" s="196">
        <v>1.49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19.690000000000001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>
        <v>0</v>
      </c>
      <c r="AP21" s="196">
        <v>0</v>
      </c>
      <c r="AQ21" s="196">
        <v>0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0</v>
      </c>
      <c r="L22" s="196">
        <v>0</v>
      </c>
      <c r="M22" s="196">
        <v>0</v>
      </c>
      <c r="N22" s="196">
        <v>0</v>
      </c>
      <c r="O22" s="196">
        <v>0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>
        <v>0</v>
      </c>
      <c r="AA22" s="196">
        <v>0</v>
      </c>
      <c r="AB22" s="196">
        <v>1.49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19.690000000000001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>
        <v>0</v>
      </c>
      <c r="AP22" s="196">
        <v>0</v>
      </c>
      <c r="AQ22" s="196">
        <v>0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0</v>
      </c>
      <c r="L23" s="196">
        <v>0</v>
      </c>
      <c r="M23" s="196">
        <v>0</v>
      </c>
      <c r="N23" s="196">
        <v>0</v>
      </c>
      <c r="O23" s="196">
        <v>0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>
        <v>0</v>
      </c>
      <c r="AA23" s="196">
        <v>0</v>
      </c>
      <c r="AB23" s="196">
        <v>1.49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19.690000000000001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>
        <v>0</v>
      </c>
      <c r="AP23" s="196">
        <v>0</v>
      </c>
      <c r="AQ23" s="196">
        <v>0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0</v>
      </c>
      <c r="L24" s="196">
        <v>0</v>
      </c>
      <c r="M24" s="196">
        <v>0</v>
      </c>
      <c r="N24" s="196">
        <v>0</v>
      </c>
      <c r="O24" s="196">
        <v>0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>
        <v>0</v>
      </c>
      <c r="AA24" s="196">
        <v>0</v>
      </c>
      <c r="AB24" s="196">
        <v>1.49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19.690000000000001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>
        <v>0</v>
      </c>
      <c r="AP24" s="196">
        <v>0</v>
      </c>
      <c r="AQ24" s="196">
        <v>0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0</v>
      </c>
      <c r="L25" s="196">
        <v>0</v>
      </c>
      <c r="M25" s="196">
        <v>0</v>
      </c>
      <c r="N25" s="196">
        <v>0</v>
      </c>
      <c r="O25" s="196">
        <v>0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>
        <v>0</v>
      </c>
      <c r="AA25" s="196">
        <v>0</v>
      </c>
      <c r="AB25" s="196">
        <v>1.49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19.690000000000001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>
        <v>0</v>
      </c>
      <c r="AP25" s="196">
        <v>0</v>
      </c>
      <c r="AQ25" s="196">
        <v>0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0</v>
      </c>
      <c r="L26" s="196">
        <v>0</v>
      </c>
      <c r="M26" s="196">
        <v>0</v>
      </c>
      <c r="N26" s="196">
        <v>0</v>
      </c>
      <c r="O26" s="196">
        <v>0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>
        <v>0</v>
      </c>
      <c r="AA26" s="196">
        <v>0</v>
      </c>
      <c r="AB26" s="196">
        <v>1.49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19.690000000000001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>
        <v>0</v>
      </c>
      <c r="AP26" s="196">
        <v>0</v>
      </c>
      <c r="AQ26" s="196">
        <v>0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0</v>
      </c>
      <c r="L27" s="196">
        <v>0</v>
      </c>
      <c r="M27" s="196">
        <v>0</v>
      </c>
      <c r="N27" s="196">
        <v>0</v>
      </c>
      <c r="O27" s="196">
        <v>0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>
        <v>0</v>
      </c>
      <c r="AA27" s="196">
        <v>0</v>
      </c>
      <c r="AB27" s="196">
        <v>1.49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19.690000000000001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>
        <v>0</v>
      </c>
      <c r="AP27" s="196">
        <v>0</v>
      </c>
      <c r="AQ27" s="196">
        <v>0</v>
      </c>
      <c r="AR27" s="196">
        <v>0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0</v>
      </c>
      <c r="L28" s="196">
        <v>0</v>
      </c>
      <c r="M28" s="196">
        <v>0</v>
      </c>
      <c r="N28" s="196">
        <v>0</v>
      </c>
      <c r="O28" s="196">
        <v>0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>
        <v>0</v>
      </c>
      <c r="AA28" s="196">
        <v>0</v>
      </c>
      <c r="AB28" s="196">
        <v>1.49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19.690000000000001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>
        <v>0</v>
      </c>
      <c r="AP28" s="196">
        <v>0</v>
      </c>
      <c r="AQ28" s="196">
        <v>0</v>
      </c>
      <c r="AR28" s="196">
        <v>0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0</v>
      </c>
      <c r="L29" s="196">
        <v>0</v>
      </c>
      <c r="M29" s="196">
        <v>0</v>
      </c>
      <c r="N29" s="196">
        <v>0</v>
      </c>
      <c r="O29" s="196">
        <v>0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>
        <v>0</v>
      </c>
      <c r="AA29" s="196">
        <v>0</v>
      </c>
      <c r="AB29" s="196">
        <v>1.49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19.690000000000001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>
        <v>0</v>
      </c>
      <c r="AP29" s="196">
        <v>0</v>
      </c>
      <c r="AQ29" s="196">
        <v>0</v>
      </c>
      <c r="AR29" s="196">
        <v>0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0</v>
      </c>
      <c r="L30" s="196">
        <v>0</v>
      </c>
      <c r="M30" s="196">
        <v>0</v>
      </c>
      <c r="N30" s="196">
        <v>0</v>
      </c>
      <c r="O30" s="196">
        <v>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>
        <v>0</v>
      </c>
      <c r="AA30" s="196">
        <v>0</v>
      </c>
      <c r="AB30" s="196">
        <v>1.49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19.690000000000001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>
        <v>0</v>
      </c>
      <c r="AP30" s="196">
        <v>0</v>
      </c>
      <c r="AQ30" s="196">
        <v>0</v>
      </c>
      <c r="AR30" s="196">
        <v>0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0</v>
      </c>
      <c r="L31" s="196">
        <v>0</v>
      </c>
      <c r="M31" s="196">
        <v>0</v>
      </c>
      <c r="N31" s="196">
        <v>0</v>
      </c>
      <c r="O31" s="196">
        <v>0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>
        <v>0</v>
      </c>
      <c r="AA31" s="196">
        <v>0</v>
      </c>
      <c r="AB31" s="196">
        <v>1.49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19.690000000000001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>
        <v>0</v>
      </c>
      <c r="AP31" s="196">
        <v>0</v>
      </c>
      <c r="AQ31" s="196">
        <v>0</v>
      </c>
      <c r="AR31" s="196">
        <v>0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0</v>
      </c>
      <c r="L32" s="196">
        <v>0</v>
      </c>
      <c r="M32" s="196">
        <v>0</v>
      </c>
      <c r="N32" s="196">
        <v>0</v>
      </c>
      <c r="O32" s="196">
        <v>0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>
        <v>0</v>
      </c>
      <c r="AA32" s="196">
        <v>0</v>
      </c>
      <c r="AB32" s="196">
        <v>1.49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19.690000000000001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>
        <v>0</v>
      </c>
      <c r="AP32" s="196">
        <v>0</v>
      </c>
      <c r="AQ32" s="196">
        <v>0</v>
      </c>
      <c r="AR32" s="196">
        <v>0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0</v>
      </c>
      <c r="L33" s="196">
        <v>0</v>
      </c>
      <c r="M33" s="196">
        <v>0</v>
      </c>
      <c r="N33" s="196">
        <v>0</v>
      </c>
      <c r="O33" s="196">
        <v>0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>
        <v>0</v>
      </c>
      <c r="AA33" s="196">
        <v>0</v>
      </c>
      <c r="AB33" s="196">
        <v>1.49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19.690000000000001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>
        <v>0</v>
      </c>
      <c r="AP33" s="196">
        <v>0</v>
      </c>
      <c r="AQ33" s="196">
        <v>0</v>
      </c>
      <c r="AR33" s="196">
        <v>0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0</v>
      </c>
      <c r="L34" s="196">
        <v>0</v>
      </c>
      <c r="M34" s="196">
        <v>0</v>
      </c>
      <c r="N34" s="196">
        <v>0</v>
      </c>
      <c r="O34" s="196">
        <v>0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>
        <v>0</v>
      </c>
      <c r="AA34" s="196">
        <v>0</v>
      </c>
      <c r="AB34" s="196">
        <v>1.49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19.690000000000001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>
        <v>0</v>
      </c>
      <c r="AP34" s="196">
        <v>0</v>
      </c>
      <c r="AQ34" s="196">
        <v>0</v>
      </c>
      <c r="AR34" s="196">
        <v>0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0</v>
      </c>
      <c r="L35" s="196">
        <v>0</v>
      </c>
      <c r="M35" s="196">
        <v>0</v>
      </c>
      <c r="N35" s="196">
        <v>0</v>
      </c>
      <c r="O35" s="196">
        <v>0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>
        <v>0</v>
      </c>
      <c r="AA35" s="196">
        <v>0</v>
      </c>
      <c r="AB35" s="196">
        <v>1.49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19.690000000000001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>
        <v>0</v>
      </c>
      <c r="AP35" s="196">
        <v>0</v>
      </c>
      <c r="AQ35" s="196">
        <v>0</v>
      </c>
      <c r="AR35" s="196">
        <v>0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0</v>
      </c>
      <c r="L36" s="196">
        <v>0</v>
      </c>
      <c r="M36" s="196">
        <v>0</v>
      </c>
      <c r="N36" s="196">
        <v>0</v>
      </c>
      <c r="O36" s="196">
        <v>0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>
        <v>0</v>
      </c>
      <c r="AA36" s="196">
        <v>0</v>
      </c>
      <c r="AB36" s="196">
        <v>1.49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19.690000000000001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>
        <v>0</v>
      </c>
      <c r="AP36" s="196">
        <v>0</v>
      </c>
      <c r="AQ36" s="196">
        <v>0</v>
      </c>
      <c r="AR36" s="196">
        <v>0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0</v>
      </c>
      <c r="L37" s="196">
        <v>0</v>
      </c>
      <c r="M37" s="196">
        <v>0</v>
      </c>
      <c r="N37" s="196">
        <v>0</v>
      </c>
      <c r="O37" s="196">
        <v>0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>
        <v>0</v>
      </c>
      <c r="AA37" s="196">
        <v>0</v>
      </c>
      <c r="AB37" s="196">
        <v>1.49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19.690000000000001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>
        <v>0</v>
      </c>
      <c r="AP37" s="196">
        <v>0</v>
      </c>
      <c r="AQ37" s="196">
        <v>0</v>
      </c>
      <c r="AR37" s="196">
        <v>0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0</v>
      </c>
      <c r="L38" s="196">
        <v>0</v>
      </c>
      <c r="M38" s="196">
        <v>0</v>
      </c>
      <c r="N38" s="196">
        <v>0</v>
      </c>
      <c r="O38" s="196">
        <v>0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>
        <v>0</v>
      </c>
      <c r="AA38" s="196">
        <v>0</v>
      </c>
      <c r="AB38" s="196">
        <v>1.49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19.690000000000001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>
        <v>0</v>
      </c>
      <c r="AP38" s="196">
        <v>0</v>
      </c>
      <c r="AQ38" s="196">
        <v>0</v>
      </c>
      <c r="AR38" s="196">
        <v>0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0</v>
      </c>
      <c r="L39" s="196">
        <v>0</v>
      </c>
      <c r="M39" s="196">
        <v>0</v>
      </c>
      <c r="N39" s="196">
        <v>0</v>
      </c>
      <c r="O39" s="196">
        <v>0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>
        <v>0</v>
      </c>
      <c r="AA39" s="196">
        <v>0</v>
      </c>
      <c r="AB39" s="196">
        <v>1.49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19.690000000000001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>
        <v>0</v>
      </c>
      <c r="AP39" s="196">
        <v>0</v>
      </c>
      <c r="AQ39" s="196">
        <v>0</v>
      </c>
      <c r="AR39" s="196">
        <v>0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0</v>
      </c>
      <c r="L40" s="196">
        <v>0</v>
      </c>
      <c r="M40" s="196">
        <v>0</v>
      </c>
      <c r="N40" s="196">
        <v>0</v>
      </c>
      <c r="O40" s="196">
        <v>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>
        <v>0</v>
      </c>
      <c r="AA40" s="196">
        <v>0</v>
      </c>
      <c r="AB40" s="196">
        <v>1.49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19.690000000000001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>
        <v>0</v>
      </c>
      <c r="AP40" s="196">
        <v>0</v>
      </c>
      <c r="AQ40" s="196">
        <v>0</v>
      </c>
      <c r="AR40" s="196">
        <v>0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0</v>
      </c>
      <c r="L41" s="196">
        <v>0</v>
      </c>
      <c r="M41" s="196">
        <v>0</v>
      </c>
      <c r="N41" s="196">
        <v>0</v>
      </c>
      <c r="O41" s="196">
        <v>0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>
        <v>0</v>
      </c>
      <c r="AA41" s="196">
        <v>0</v>
      </c>
      <c r="AB41" s="196">
        <v>1.49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19.690000000000001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>
        <v>0</v>
      </c>
      <c r="AP41" s="196">
        <v>0</v>
      </c>
      <c r="AQ41" s="196">
        <v>0</v>
      </c>
      <c r="AR41" s="196">
        <v>0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0</v>
      </c>
      <c r="L42" s="196">
        <v>0</v>
      </c>
      <c r="M42" s="196">
        <v>0</v>
      </c>
      <c r="N42" s="196">
        <v>0</v>
      </c>
      <c r="O42" s="196">
        <v>0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>
        <v>0</v>
      </c>
      <c r="AA42" s="196">
        <v>0</v>
      </c>
      <c r="AB42" s="196">
        <v>1.49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19.690000000000001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>
        <v>0</v>
      </c>
      <c r="AP42" s="196">
        <v>0</v>
      </c>
      <c r="AQ42" s="196">
        <v>0</v>
      </c>
      <c r="AR42" s="196">
        <v>0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0</v>
      </c>
      <c r="L43" s="196">
        <v>0</v>
      </c>
      <c r="M43" s="196">
        <v>0</v>
      </c>
      <c r="N43" s="196">
        <v>0</v>
      </c>
      <c r="O43" s="196">
        <v>0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>
        <v>0</v>
      </c>
      <c r="AA43" s="196">
        <v>0</v>
      </c>
      <c r="AB43" s="196">
        <v>1.49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19.690000000000001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>
        <v>0</v>
      </c>
      <c r="AP43" s="196">
        <v>0</v>
      </c>
      <c r="AQ43" s="196">
        <v>0</v>
      </c>
      <c r="AR43" s="196">
        <v>0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0</v>
      </c>
      <c r="L44" s="196">
        <v>0</v>
      </c>
      <c r="M44" s="196">
        <v>0</v>
      </c>
      <c r="N44" s="196">
        <v>0</v>
      </c>
      <c r="O44" s="196">
        <v>0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>
        <v>0</v>
      </c>
      <c r="AA44" s="196">
        <v>0</v>
      </c>
      <c r="AB44" s="196">
        <v>1.49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19.690000000000001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>
        <v>0</v>
      </c>
      <c r="AP44" s="196">
        <v>0</v>
      </c>
      <c r="AQ44" s="196">
        <v>0</v>
      </c>
      <c r="AR44" s="196">
        <v>0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0</v>
      </c>
      <c r="L45" s="196">
        <v>0</v>
      </c>
      <c r="M45" s="196">
        <v>0</v>
      </c>
      <c r="N45" s="196">
        <v>0</v>
      </c>
      <c r="O45" s="196">
        <v>0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>
        <v>0</v>
      </c>
      <c r="AA45" s="196">
        <v>0</v>
      </c>
      <c r="AB45" s="196">
        <v>1.49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19.690000000000001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>
        <v>0</v>
      </c>
      <c r="AP45" s="196">
        <v>0</v>
      </c>
      <c r="AQ45" s="196">
        <v>0</v>
      </c>
      <c r="AR45" s="196">
        <v>0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0</v>
      </c>
      <c r="L46" s="196">
        <v>0</v>
      </c>
      <c r="M46" s="196">
        <v>0</v>
      </c>
      <c r="N46" s="196">
        <v>0</v>
      </c>
      <c r="O46" s="196">
        <v>0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>
        <v>0</v>
      </c>
      <c r="AA46" s="196">
        <v>0</v>
      </c>
      <c r="AB46" s="196">
        <v>1.49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19.690000000000001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>
        <v>0</v>
      </c>
      <c r="AP46" s="196">
        <v>0</v>
      </c>
      <c r="AQ46" s="196">
        <v>0</v>
      </c>
      <c r="AR46" s="196">
        <v>0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0</v>
      </c>
      <c r="L47" s="196">
        <v>0</v>
      </c>
      <c r="M47" s="196">
        <v>0</v>
      </c>
      <c r="N47" s="196">
        <v>0</v>
      </c>
      <c r="O47" s="196">
        <v>0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>
        <v>0</v>
      </c>
      <c r="AA47" s="196">
        <v>0</v>
      </c>
      <c r="AB47" s="196">
        <v>1.49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19.690000000000001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>
        <v>0</v>
      </c>
      <c r="AP47" s="196">
        <v>0</v>
      </c>
      <c r="AQ47" s="196">
        <v>0</v>
      </c>
      <c r="AR47" s="196">
        <v>0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0</v>
      </c>
      <c r="L48" s="196">
        <v>0</v>
      </c>
      <c r="M48" s="196">
        <v>0</v>
      </c>
      <c r="N48" s="196">
        <v>0</v>
      </c>
      <c r="O48" s="196">
        <v>0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>
        <v>0</v>
      </c>
      <c r="AA48" s="196">
        <v>0</v>
      </c>
      <c r="AB48" s="196">
        <v>1.49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19.690000000000001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>
        <v>0</v>
      </c>
      <c r="AP48" s="196">
        <v>0</v>
      </c>
      <c r="AQ48" s="196">
        <v>0</v>
      </c>
      <c r="AR48" s="196">
        <v>0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0</v>
      </c>
      <c r="L49" s="196">
        <v>0</v>
      </c>
      <c r="M49" s="196">
        <v>0</v>
      </c>
      <c r="N49" s="196">
        <v>0</v>
      </c>
      <c r="O49" s="196">
        <v>0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>
        <v>0</v>
      </c>
      <c r="AA49" s="196">
        <v>0</v>
      </c>
      <c r="AB49" s="196">
        <v>1.49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19.690000000000001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>
        <v>0</v>
      </c>
      <c r="AP49" s="196">
        <v>0</v>
      </c>
      <c r="AQ49" s="196">
        <v>0</v>
      </c>
      <c r="AR49" s="196">
        <v>0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0</v>
      </c>
      <c r="L50" s="196">
        <v>0</v>
      </c>
      <c r="M50" s="196">
        <v>0</v>
      </c>
      <c r="N50" s="196">
        <v>0</v>
      </c>
      <c r="O50" s="196">
        <v>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>
        <v>0</v>
      </c>
      <c r="AA50" s="196">
        <v>0</v>
      </c>
      <c r="AB50" s="196">
        <v>1.49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19.690000000000001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>
        <v>0</v>
      </c>
      <c r="AP50" s="196">
        <v>0</v>
      </c>
      <c r="AQ50" s="196">
        <v>0</v>
      </c>
      <c r="AR50" s="196">
        <v>0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0</v>
      </c>
      <c r="L51" s="196">
        <v>0</v>
      </c>
      <c r="M51" s="196">
        <v>0</v>
      </c>
      <c r="N51" s="196">
        <v>0</v>
      </c>
      <c r="O51" s="196">
        <v>0</v>
      </c>
      <c r="P51" s="196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>
        <v>0</v>
      </c>
      <c r="AA51" s="196">
        <v>0</v>
      </c>
      <c r="AB51" s="196">
        <v>1.49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19.690000000000001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>
        <v>0</v>
      </c>
      <c r="AP51" s="196">
        <v>0</v>
      </c>
      <c r="AQ51" s="196">
        <v>0</v>
      </c>
      <c r="AR51" s="196">
        <v>0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0</v>
      </c>
      <c r="L52" s="196">
        <v>0</v>
      </c>
      <c r="M52" s="196">
        <v>0</v>
      </c>
      <c r="N52" s="196">
        <v>0</v>
      </c>
      <c r="O52" s="196">
        <v>0</v>
      </c>
      <c r="P52" s="196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>
        <v>0</v>
      </c>
      <c r="AA52" s="196">
        <v>0</v>
      </c>
      <c r="AB52" s="196">
        <v>1.49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19.690000000000001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>
        <v>0</v>
      </c>
      <c r="AP52" s="196">
        <v>0</v>
      </c>
      <c r="AQ52" s="196">
        <v>0</v>
      </c>
      <c r="AR52" s="196">
        <v>0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0</v>
      </c>
      <c r="L53" s="196">
        <v>0</v>
      </c>
      <c r="M53" s="196">
        <v>0</v>
      </c>
      <c r="N53" s="196">
        <v>0</v>
      </c>
      <c r="O53" s="196">
        <v>0</v>
      </c>
      <c r="P53" s="196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>
        <v>0</v>
      </c>
      <c r="AA53" s="196">
        <v>0</v>
      </c>
      <c r="AB53" s="196">
        <v>1.49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19.690000000000001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>
        <v>0</v>
      </c>
      <c r="AP53" s="196">
        <v>0</v>
      </c>
      <c r="AQ53" s="196">
        <v>0</v>
      </c>
      <c r="AR53" s="196">
        <v>0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0</v>
      </c>
      <c r="L54" s="196">
        <v>0</v>
      </c>
      <c r="M54" s="196">
        <v>0</v>
      </c>
      <c r="N54" s="196">
        <v>0</v>
      </c>
      <c r="O54" s="196">
        <v>0</v>
      </c>
      <c r="P54" s="196">
        <v>0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>
        <v>0</v>
      </c>
      <c r="AA54" s="196">
        <v>0</v>
      </c>
      <c r="AB54" s="196">
        <v>1.49</v>
      </c>
      <c r="AC54" s="196">
        <v>0</v>
      </c>
      <c r="AD54" s="196">
        <v>0</v>
      </c>
      <c r="AE54" s="196">
        <v>0</v>
      </c>
      <c r="AF54" s="196">
        <v>0</v>
      </c>
      <c r="AG54" s="196">
        <v>0</v>
      </c>
      <c r="AH54" s="196">
        <v>0</v>
      </c>
      <c r="AI54" s="196">
        <v>19.690000000000001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>
        <v>0</v>
      </c>
      <c r="AP54" s="196">
        <v>0</v>
      </c>
      <c r="AQ54" s="196">
        <v>0</v>
      </c>
      <c r="AR54" s="196">
        <v>0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0</v>
      </c>
      <c r="L55" s="196">
        <v>0</v>
      </c>
      <c r="M55" s="196">
        <v>0</v>
      </c>
      <c r="N55" s="196">
        <v>0</v>
      </c>
      <c r="O55" s="196">
        <v>0</v>
      </c>
      <c r="P55" s="196">
        <v>0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>
        <v>0</v>
      </c>
      <c r="AA55" s="196">
        <v>0</v>
      </c>
      <c r="AB55" s="196">
        <v>1.49</v>
      </c>
      <c r="AC55" s="196">
        <v>0</v>
      </c>
      <c r="AD55" s="196">
        <v>0</v>
      </c>
      <c r="AE55" s="196">
        <v>0</v>
      </c>
      <c r="AF55" s="196">
        <v>0</v>
      </c>
      <c r="AG55" s="196">
        <v>0</v>
      </c>
      <c r="AH55" s="196">
        <v>0</v>
      </c>
      <c r="AI55" s="196">
        <v>19.690000000000001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>
        <v>0</v>
      </c>
      <c r="AP55" s="196">
        <v>0</v>
      </c>
      <c r="AQ55" s="196">
        <v>0</v>
      </c>
      <c r="AR55" s="196">
        <v>0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0</v>
      </c>
      <c r="L56" s="196">
        <v>0</v>
      </c>
      <c r="M56" s="196">
        <v>0</v>
      </c>
      <c r="N56" s="196">
        <v>0</v>
      </c>
      <c r="O56" s="196">
        <v>0</v>
      </c>
      <c r="P56" s="196">
        <v>0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>
        <v>0</v>
      </c>
      <c r="AA56" s="196">
        <v>0</v>
      </c>
      <c r="AB56" s="196">
        <v>1.49</v>
      </c>
      <c r="AC56" s="196">
        <v>0</v>
      </c>
      <c r="AD56" s="196">
        <v>0</v>
      </c>
      <c r="AE56" s="196">
        <v>0</v>
      </c>
      <c r="AF56" s="196">
        <v>0</v>
      </c>
      <c r="AG56" s="196">
        <v>0</v>
      </c>
      <c r="AH56" s="196">
        <v>0</v>
      </c>
      <c r="AI56" s="196">
        <v>19.690000000000001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>
        <v>0</v>
      </c>
      <c r="AP56" s="196">
        <v>0</v>
      </c>
      <c r="AQ56" s="196">
        <v>0</v>
      </c>
      <c r="AR56" s="196">
        <v>0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0</v>
      </c>
      <c r="L57" s="196">
        <v>0</v>
      </c>
      <c r="M57" s="196">
        <v>0</v>
      </c>
      <c r="N57" s="196">
        <v>0</v>
      </c>
      <c r="O57" s="196">
        <v>0</v>
      </c>
      <c r="P57" s="196">
        <v>0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>
        <v>0</v>
      </c>
      <c r="AA57" s="196">
        <v>0</v>
      </c>
      <c r="AB57" s="196">
        <v>1.49</v>
      </c>
      <c r="AC57" s="196">
        <v>0</v>
      </c>
      <c r="AD57" s="196">
        <v>0</v>
      </c>
      <c r="AE57" s="196">
        <v>0</v>
      </c>
      <c r="AF57" s="196">
        <v>0</v>
      </c>
      <c r="AG57" s="196">
        <v>0</v>
      </c>
      <c r="AH57" s="196">
        <v>0</v>
      </c>
      <c r="AI57" s="196">
        <v>19.690000000000001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>
        <v>0</v>
      </c>
      <c r="AP57" s="196">
        <v>0</v>
      </c>
      <c r="AQ57" s="196">
        <v>0</v>
      </c>
      <c r="AR57" s="196">
        <v>0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0</v>
      </c>
      <c r="L58" s="196">
        <v>0</v>
      </c>
      <c r="M58" s="196">
        <v>0</v>
      </c>
      <c r="N58" s="196">
        <v>0</v>
      </c>
      <c r="O58" s="196">
        <v>0</v>
      </c>
      <c r="P58" s="196">
        <v>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>
        <v>0</v>
      </c>
      <c r="AA58" s="196">
        <v>0</v>
      </c>
      <c r="AB58" s="196">
        <v>1.49</v>
      </c>
      <c r="AC58" s="196">
        <v>0</v>
      </c>
      <c r="AD58" s="196">
        <v>0</v>
      </c>
      <c r="AE58" s="196">
        <v>0</v>
      </c>
      <c r="AF58" s="196">
        <v>0</v>
      </c>
      <c r="AG58" s="196">
        <v>0</v>
      </c>
      <c r="AH58" s="196">
        <v>0</v>
      </c>
      <c r="AI58" s="196">
        <v>19.690000000000001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>
        <v>0</v>
      </c>
      <c r="AP58" s="196">
        <v>0</v>
      </c>
      <c r="AQ58" s="196">
        <v>0</v>
      </c>
      <c r="AR58" s="196">
        <v>0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0</v>
      </c>
      <c r="L59" s="196">
        <v>0</v>
      </c>
      <c r="M59" s="196">
        <v>0</v>
      </c>
      <c r="N59" s="196">
        <v>0</v>
      </c>
      <c r="O59" s="196">
        <v>0</v>
      </c>
      <c r="P59" s="196">
        <v>0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>
        <v>0</v>
      </c>
      <c r="AA59" s="196">
        <v>0</v>
      </c>
      <c r="AB59" s="196">
        <v>1.49</v>
      </c>
      <c r="AC59" s="196">
        <v>0</v>
      </c>
      <c r="AD59" s="196">
        <v>0</v>
      </c>
      <c r="AE59" s="196">
        <v>0</v>
      </c>
      <c r="AF59" s="196">
        <v>0</v>
      </c>
      <c r="AG59" s="196">
        <v>0</v>
      </c>
      <c r="AH59" s="196">
        <v>0</v>
      </c>
      <c r="AI59" s="196">
        <v>19.690000000000001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>
        <v>0</v>
      </c>
      <c r="AP59" s="196">
        <v>0</v>
      </c>
      <c r="AQ59" s="196">
        <v>0</v>
      </c>
      <c r="AR59" s="196">
        <v>0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0</v>
      </c>
      <c r="L60" s="196">
        <v>0</v>
      </c>
      <c r="M60" s="196">
        <v>0</v>
      </c>
      <c r="N60" s="196">
        <v>0</v>
      </c>
      <c r="O60" s="196">
        <v>0</v>
      </c>
      <c r="P60" s="196">
        <v>0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>
        <v>0</v>
      </c>
      <c r="AA60" s="196">
        <v>0</v>
      </c>
      <c r="AB60" s="196">
        <v>1.49</v>
      </c>
      <c r="AC60" s="196">
        <v>0</v>
      </c>
      <c r="AD60" s="196">
        <v>0</v>
      </c>
      <c r="AE60" s="196">
        <v>0</v>
      </c>
      <c r="AF60" s="196">
        <v>0</v>
      </c>
      <c r="AG60" s="196">
        <v>0</v>
      </c>
      <c r="AH60" s="196">
        <v>0</v>
      </c>
      <c r="AI60" s="196">
        <v>19.690000000000001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>
        <v>0</v>
      </c>
      <c r="AP60" s="196">
        <v>0</v>
      </c>
      <c r="AQ60" s="196">
        <v>0</v>
      </c>
      <c r="AR60" s="196">
        <v>0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0</v>
      </c>
      <c r="L61" s="196">
        <v>0</v>
      </c>
      <c r="M61" s="196">
        <v>0</v>
      </c>
      <c r="N61" s="196">
        <v>0</v>
      </c>
      <c r="O61" s="196">
        <v>0</v>
      </c>
      <c r="P61" s="196">
        <v>0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>
        <v>0</v>
      </c>
      <c r="AA61" s="196">
        <v>0</v>
      </c>
      <c r="AB61" s="196">
        <v>1.49</v>
      </c>
      <c r="AC61" s="196">
        <v>0</v>
      </c>
      <c r="AD61" s="196">
        <v>0</v>
      </c>
      <c r="AE61" s="196">
        <v>0</v>
      </c>
      <c r="AF61" s="196">
        <v>0</v>
      </c>
      <c r="AG61" s="196">
        <v>0</v>
      </c>
      <c r="AH61" s="196">
        <v>0</v>
      </c>
      <c r="AI61" s="196">
        <v>19.690000000000001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>
        <v>0</v>
      </c>
      <c r="AP61" s="196">
        <v>0</v>
      </c>
      <c r="AQ61" s="196">
        <v>0</v>
      </c>
      <c r="AR61" s="196">
        <v>0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0</v>
      </c>
      <c r="L62" s="196">
        <v>0</v>
      </c>
      <c r="M62" s="196">
        <v>0</v>
      </c>
      <c r="N62" s="196">
        <v>0</v>
      </c>
      <c r="O62" s="196">
        <v>0</v>
      </c>
      <c r="P62" s="196">
        <v>0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>
        <v>0</v>
      </c>
      <c r="AA62" s="196">
        <v>0</v>
      </c>
      <c r="AB62" s="196">
        <v>1.49</v>
      </c>
      <c r="AC62" s="196">
        <v>0</v>
      </c>
      <c r="AD62" s="196">
        <v>0</v>
      </c>
      <c r="AE62" s="196">
        <v>0</v>
      </c>
      <c r="AF62" s="196">
        <v>0</v>
      </c>
      <c r="AG62" s="196">
        <v>0</v>
      </c>
      <c r="AH62" s="196">
        <v>0</v>
      </c>
      <c r="AI62" s="196">
        <v>19.690000000000001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>
        <v>0</v>
      </c>
      <c r="AP62" s="196">
        <v>0</v>
      </c>
      <c r="AQ62" s="196">
        <v>0</v>
      </c>
      <c r="AR62" s="196">
        <v>0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0</v>
      </c>
      <c r="L63" s="196">
        <v>0</v>
      </c>
      <c r="M63" s="196">
        <v>0</v>
      </c>
      <c r="N63" s="196">
        <v>0</v>
      </c>
      <c r="O63" s="196">
        <v>0</v>
      </c>
      <c r="P63" s="196">
        <v>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>
        <v>0</v>
      </c>
      <c r="AA63" s="196">
        <v>0</v>
      </c>
      <c r="AB63" s="196">
        <v>1.49</v>
      </c>
      <c r="AC63" s="196">
        <v>0</v>
      </c>
      <c r="AD63" s="196">
        <v>0</v>
      </c>
      <c r="AE63" s="196">
        <v>0</v>
      </c>
      <c r="AF63" s="196">
        <v>0</v>
      </c>
      <c r="AG63" s="196">
        <v>0</v>
      </c>
      <c r="AH63" s="196">
        <v>0</v>
      </c>
      <c r="AI63" s="196">
        <v>19.690000000000001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>
        <v>0</v>
      </c>
      <c r="AP63" s="196">
        <v>0</v>
      </c>
      <c r="AQ63" s="196">
        <v>0</v>
      </c>
      <c r="AR63" s="196">
        <v>0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0</v>
      </c>
      <c r="L64" s="196">
        <v>0</v>
      </c>
      <c r="M64" s="196">
        <v>0</v>
      </c>
      <c r="N64" s="196">
        <v>0</v>
      </c>
      <c r="O64" s="196">
        <v>0</v>
      </c>
      <c r="P64" s="196">
        <v>0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>
        <v>0</v>
      </c>
      <c r="AA64" s="196">
        <v>0</v>
      </c>
      <c r="AB64" s="196">
        <v>1.49</v>
      </c>
      <c r="AC64" s="196">
        <v>0</v>
      </c>
      <c r="AD64" s="196">
        <v>0</v>
      </c>
      <c r="AE64" s="196">
        <v>0</v>
      </c>
      <c r="AF64" s="196">
        <v>0</v>
      </c>
      <c r="AG64" s="196">
        <v>0</v>
      </c>
      <c r="AH64" s="196">
        <v>0</v>
      </c>
      <c r="AI64" s="196">
        <v>19.690000000000001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>
        <v>0</v>
      </c>
      <c r="AP64" s="196">
        <v>0</v>
      </c>
      <c r="AQ64" s="196">
        <v>0</v>
      </c>
      <c r="AR64" s="196">
        <v>0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0</v>
      </c>
      <c r="L65" s="196">
        <v>0</v>
      </c>
      <c r="M65" s="196">
        <v>0</v>
      </c>
      <c r="N65" s="196">
        <v>0</v>
      </c>
      <c r="O65" s="196">
        <v>0</v>
      </c>
      <c r="P65" s="196">
        <v>0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>
        <v>0</v>
      </c>
      <c r="AA65" s="196">
        <v>0</v>
      </c>
      <c r="AB65" s="196">
        <v>1.49</v>
      </c>
      <c r="AC65" s="196">
        <v>0</v>
      </c>
      <c r="AD65" s="196">
        <v>0</v>
      </c>
      <c r="AE65" s="196">
        <v>0</v>
      </c>
      <c r="AF65" s="196">
        <v>0</v>
      </c>
      <c r="AG65" s="196">
        <v>0</v>
      </c>
      <c r="AH65" s="196">
        <v>0</v>
      </c>
      <c r="AI65" s="196">
        <v>19.690000000000001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>
        <v>0</v>
      </c>
      <c r="AP65" s="196">
        <v>0</v>
      </c>
      <c r="AQ65" s="196">
        <v>0</v>
      </c>
      <c r="AR65" s="196">
        <v>0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0</v>
      </c>
      <c r="L66" s="196">
        <v>0</v>
      </c>
      <c r="M66" s="196">
        <v>0</v>
      </c>
      <c r="N66" s="196">
        <v>0</v>
      </c>
      <c r="O66" s="196">
        <v>0</v>
      </c>
      <c r="P66" s="196">
        <v>0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>
        <v>0</v>
      </c>
      <c r="AA66" s="196">
        <v>0</v>
      </c>
      <c r="AB66" s="196">
        <v>1.49</v>
      </c>
      <c r="AC66" s="196">
        <v>0</v>
      </c>
      <c r="AD66" s="196">
        <v>0</v>
      </c>
      <c r="AE66" s="196">
        <v>0</v>
      </c>
      <c r="AF66" s="196">
        <v>0</v>
      </c>
      <c r="AG66" s="196">
        <v>0</v>
      </c>
      <c r="AH66" s="196">
        <v>0</v>
      </c>
      <c r="AI66" s="196">
        <v>19.690000000000001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>
        <v>0</v>
      </c>
      <c r="AP66" s="196">
        <v>0</v>
      </c>
      <c r="AQ66" s="196">
        <v>0</v>
      </c>
      <c r="AR66" s="196">
        <v>0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0</v>
      </c>
      <c r="L67" s="196">
        <v>0</v>
      </c>
      <c r="M67" s="196">
        <v>0</v>
      </c>
      <c r="N67" s="196">
        <v>0</v>
      </c>
      <c r="O67" s="196">
        <v>0</v>
      </c>
      <c r="P67" s="196">
        <v>0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>
        <v>0</v>
      </c>
      <c r="AA67" s="196">
        <v>0</v>
      </c>
      <c r="AB67" s="196">
        <v>1.49</v>
      </c>
      <c r="AC67" s="196">
        <v>0</v>
      </c>
      <c r="AD67" s="196">
        <v>0</v>
      </c>
      <c r="AE67" s="196">
        <v>0</v>
      </c>
      <c r="AF67" s="196">
        <v>0</v>
      </c>
      <c r="AG67" s="196">
        <v>0</v>
      </c>
      <c r="AH67" s="196">
        <v>0</v>
      </c>
      <c r="AI67" s="196">
        <v>19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>
        <v>0</v>
      </c>
      <c r="AP67" s="196">
        <v>0</v>
      </c>
      <c r="AQ67" s="196">
        <v>0</v>
      </c>
      <c r="AR67" s="196">
        <v>0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0</v>
      </c>
      <c r="L68" s="196">
        <v>0</v>
      </c>
      <c r="M68" s="196">
        <v>0</v>
      </c>
      <c r="N68" s="196">
        <v>0</v>
      </c>
      <c r="O68" s="196">
        <v>0</v>
      </c>
      <c r="P68" s="196">
        <v>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>
        <v>0</v>
      </c>
      <c r="AA68" s="196">
        <v>0</v>
      </c>
      <c r="AB68" s="196">
        <v>1.49</v>
      </c>
      <c r="AC68" s="196">
        <v>0</v>
      </c>
      <c r="AD68" s="196">
        <v>0</v>
      </c>
      <c r="AE68" s="196">
        <v>0</v>
      </c>
      <c r="AF68" s="196">
        <v>0</v>
      </c>
      <c r="AG68" s="196">
        <v>0</v>
      </c>
      <c r="AH68" s="196">
        <v>0</v>
      </c>
      <c r="AI68" s="196">
        <v>19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>
        <v>0</v>
      </c>
      <c r="AP68" s="196">
        <v>0</v>
      </c>
      <c r="AQ68" s="196">
        <v>0</v>
      </c>
      <c r="AR68" s="196">
        <v>0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0</v>
      </c>
      <c r="L69" s="196">
        <v>0</v>
      </c>
      <c r="M69" s="196">
        <v>0</v>
      </c>
      <c r="N69" s="196">
        <v>0</v>
      </c>
      <c r="O69" s="196">
        <v>0</v>
      </c>
      <c r="P69" s="196">
        <v>0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>
        <v>0</v>
      </c>
      <c r="AA69" s="196">
        <v>0</v>
      </c>
      <c r="AB69" s="196">
        <v>1.49</v>
      </c>
      <c r="AC69" s="196">
        <v>0</v>
      </c>
      <c r="AD69" s="196">
        <v>0</v>
      </c>
      <c r="AE69" s="196">
        <v>0</v>
      </c>
      <c r="AF69" s="196">
        <v>0</v>
      </c>
      <c r="AG69" s="196">
        <v>0</v>
      </c>
      <c r="AH69" s="196">
        <v>0</v>
      </c>
      <c r="AI69" s="196">
        <v>19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>
        <v>0</v>
      </c>
      <c r="AP69" s="196">
        <v>0</v>
      </c>
      <c r="AQ69" s="196">
        <v>0</v>
      </c>
      <c r="AR69" s="196">
        <v>0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0</v>
      </c>
      <c r="L70" s="196">
        <v>0</v>
      </c>
      <c r="M70" s="196">
        <v>0</v>
      </c>
      <c r="N70" s="196">
        <v>0</v>
      </c>
      <c r="O70" s="196">
        <v>0</v>
      </c>
      <c r="P70" s="196">
        <v>0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>
        <v>0</v>
      </c>
      <c r="AA70" s="196">
        <v>0</v>
      </c>
      <c r="AB70" s="196">
        <v>1.49</v>
      </c>
      <c r="AC70" s="196">
        <v>0</v>
      </c>
      <c r="AD70" s="196">
        <v>0</v>
      </c>
      <c r="AE70" s="196">
        <v>0</v>
      </c>
      <c r="AF70" s="196">
        <v>0</v>
      </c>
      <c r="AG70" s="196">
        <v>0</v>
      </c>
      <c r="AH70" s="196">
        <v>0</v>
      </c>
      <c r="AI70" s="196">
        <v>19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>
        <v>0</v>
      </c>
      <c r="AP70" s="196">
        <v>0</v>
      </c>
      <c r="AQ70" s="196">
        <v>0</v>
      </c>
      <c r="AR70" s="196">
        <v>0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0</v>
      </c>
      <c r="L71" s="196">
        <v>0</v>
      </c>
      <c r="M71" s="196">
        <v>0</v>
      </c>
      <c r="N71" s="196">
        <v>0</v>
      </c>
      <c r="O71" s="196">
        <v>0</v>
      </c>
      <c r="P71" s="196">
        <v>0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>
        <v>0</v>
      </c>
      <c r="AA71" s="196">
        <v>0</v>
      </c>
      <c r="AB71" s="196">
        <v>1.49</v>
      </c>
      <c r="AC71" s="196">
        <v>0</v>
      </c>
      <c r="AD71" s="196">
        <v>0</v>
      </c>
      <c r="AE71" s="196">
        <v>0</v>
      </c>
      <c r="AF71" s="196">
        <v>0</v>
      </c>
      <c r="AG71" s="196">
        <v>0</v>
      </c>
      <c r="AH71" s="196">
        <v>0</v>
      </c>
      <c r="AI71" s="196">
        <v>19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>
        <v>0</v>
      </c>
      <c r="AP71" s="196">
        <v>0</v>
      </c>
      <c r="AQ71" s="196">
        <v>0</v>
      </c>
      <c r="AR71" s="196">
        <v>0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0</v>
      </c>
      <c r="L72" s="196">
        <v>0</v>
      </c>
      <c r="M72" s="196">
        <v>0</v>
      </c>
      <c r="N72" s="196">
        <v>0</v>
      </c>
      <c r="O72" s="196">
        <v>0</v>
      </c>
      <c r="P72" s="196">
        <v>0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>
        <v>0</v>
      </c>
      <c r="AA72" s="196">
        <v>0</v>
      </c>
      <c r="AB72" s="196">
        <v>1.49</v>
      </c>
      <c r="AC72" s="196">
        <v>0</v>
      </c>
      <c r="AD72" s="196">
        <v>0</v>
      </c>
      <c r="AE72" s="196">
        <v>0</v>
      </c>
      <c r="AF72" s="196">
        <v>0</v>
      </c>
      <c r="AG72" s="196">
        <v>0</v>
      </c>
      <c r="AH72" s="196">
        <v>0</v>
      </c>
      <c r="AI72" s="196">
        <v>19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>
        <v>0</v>
      </c>
      <c r="AP72" s="196">
        <v>0</v>
      </c>
      <c r="AQ72" s="196">
        <v>0</v>
      </c>
      <c r="AR72" s="196">
        <v>0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0</v>
      </c>
      <c r="L73" s="196">
        <v>0</v>
      </c>
      <c r="M73" s="196">
        <v>0</v>
      </c>
      <c r="N73" s="196">
        <v>0</v>
      </c>
      <c r="O73" s="196">
        <v>0</v>
      </c>
      <c r="P73" s="196">
        <v>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>
        <v>0</v>
      </c>
      <c r="AA73" s="196">
        <v>0</v>
      </c>
      <c r="AB73" s="196">
        <v>1.49</v>
      </c>
      <c r="AC73" s="196">
        <v>0</v>
      </c>
      <c r="AD73" s="196">
        <v>0</v>
      </c>
      <c r="AE73" s="196">
        <v>0</v>
      </c>
      <c r="AF73" s="196">
        <v>0</v>
      </c>
      <c r="AG73" s="196">
        <v>0</v>
      </c>
      <c r="AH73" s="196">
        <v>0</v>
      </c>
      <c r="AI73" s="196">
        <v>18.41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>
        <v>0</v>
      </c>
      <c r="AP73" s="196">
        <v>0</v>
      </c>
      <c r="AQ73" s="196">
        <v>0</v>
      </c>
      <c r="AR73" s="196">
        <v>0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0</v>
      </c>
      <c r="L74" s="196">
        <v>0</v>
      </c>
      <c r="M74" s="196">
        <v>0</v>
      </c>
      <c r="N74" s="196">
        <v>0</v>
      </c>
      <c r="O74" s="196">
        <v>0</v>
      </c>
      <c r="P74" s="196">
        <v>0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>
        <v>0</v>
      </c>
      <c r="AA74" s="196">
        <v>0</v>
      </c>
      <c r="AB74" s="196">
        <v>1.49</v>
      </c>
      <c r="AC74" s="196">
        <v>0</v>
      </c>
      <c r="AD74" s="196">
        <v>0</v>
      </c>
      <c r="AE74" s="196">
        <v>0</v>
      </c>
      <c r="AF74" s="196">
        <v>0</v>
      </c>
      <c r="AG74" s="196">
        <v>0</v>
      </c>
      <c r="AH74" s="196">
        <v>0</v>
      </c>
      <c r="AI74" s="196">
        <v>18.41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>
        <v>0</v>
      </c>
      <c r="AP74" s="196">
        <v>0</v>
      </c>
      <c r="AQ74" s="196">
        <v>0</v>
      </c>
      <c r="AR74" s="196">
        <v>0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0</v>
      </c>
      <c r="L75" s="196">
        <v>0</v>
      </c>
      <c r="M75" s="196">
        <v>0</v>
      </c>
      <c r="N75" s="196">
        <v>0</v>
      </c>
      <c r="O75" s="196">
        <v>0</v>
      </c>
      <c r="P75" s="196">
        <v>0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>
        <v>0</v>
      </c>
      <c r="AA75" s="196">
        <v>2.08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0</v>
      </c>
      <c r="AH75" s="196">
        <v>0</v>
      </c>
      <c r="AI75" s="196">
        <v>18.7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>
        <v>0</v>
      </c>
      <c r="AP75" s="196">
        <v>0</v>
      </c>
      <c r="AQ75" s="196">
        <v>0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0</v>
      </c>
      <c r="L76" s="196">
        <v>0</v>
      </c>
      <c r="M76" s="196">
        <v>0</v>
      </c>
      <c r="N76" s="196">
        <v>0</v>
      </c>
      <c r="O76" s="196">
        <v>0</v>
      </c>
      <c r="P76" s="196">
        <v>0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>
        <v>0</v>
      </c>
      <c r="AA76" s="196">
        <v>2.08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0</v>
      </c>
      <c r="AH76" s="196">
        <v>0</v>
      </c>
      <c r="AI76" s="196">
        <v>18.7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>
        <v>0</v>
      </c>
      <c r="AP76" s="196">
        <v>0</v>
      </c>
      <c r="AQ76" s="196">
        <v>0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0</v>
      </c>
      <c r="L77" s="196">
        <v>0</v>
      </c>
      <c r="M77" s="196">
        <v>0</v>
      </c>
      <c r="N77" s="196">
        <v>0</v>
      </c>
      <c r="O77" s="196">
        <v>0</v>
      </c>
      <c r="P77" s="196">
        <v>0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>
        <v>0</v>
      </c>
      <c r="AA77" s="196">
        <v>2.08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0</v>
      </c>
      <c r="AH77" s="196">
        <v>0</v>
      </c>
      <c r="AI77" s="196">
        <v>18.7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>
        <v>0</v>
      </c>
      <c r="AP77" s="196">
        <v>0</v>
      </c>
      <c r="AQ77" s="196">
        <v>0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0</v>
      </c>
      <c r="L78" s="196">
        <v>0</v>
      </c>
      <c r="M78" s="196">
        <v>0</v>
      </c>
      <c r="N78" s="196">
        <v>0</v>
      </c>
      <c r="O78" s="196">
        <v>0</v>
      </c>
      <c r="P78" s="196">
        <v>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>
        <v>0</v>
      </c>
      <c r="AA78" s="196">
        <v>2.08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0</v>
      </c>
      <c r="AH78" s="196">
        <v>0</v>
      </c>
      <c r="AI78" s="196">
        <v>18.7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>
        <v>0</v>
      </c>
      <c r="AP78" s="196">
        <v>0</v>
      </c>
      <c r="AQ78" s="196">
        <v>0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0</v>
      </c>
      <c r="L79" s="196">
        <v>0</v>
      </c>
      <c r="M79" s="196">
        <v>0</v>
      </c>
      <c r="N79" s="196">
        <v>0</v>
      </c>
      <c r="O79" s="196">
        <v>0</v>
      </c>
      <c r="P79" s="196">
        <v>0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>
        <v>0</v>
      </c>
      <c r="AA79" s="196">
        <v>2.08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0</v>
      </c>
      <c r="AH79" s="196">
        <v>0</v>
      </c>
      <c r="AI79" s="196">
        <v>19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>
        <v>0</v>
      </c>
      <c r="AP79" s="196">
        <v>0</v>
      </c>
      <c r="AQ79" s="196">
        <v>0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0</v>
      </c>
      <c r="L80" s="196">
        <v>0</v>
      </c>
      <c r="M80" s="196">
        <v>0</v>
      </c>
      <c r="N80" s="196">
        <v>0</v>
      </c>
      <c r="O80" s="196">
        <v>0</v>
      </c>
      <c r="P80" s="196">
        <v>0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>
        <v>0</v>
      </c>
      <c r="AA80" s="196">
        <v>2.08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0</v>
      </c>
      <c r="AH80" s="196">
        <v>0</v>
      </c>
      <c r="AI80" s="196">
        <v>19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>
        <v>0</v>
      </c>
      <c r="AP80" s="196">
        <v>0</v>
      </c>
      <c r="AQ80" s="196">
        <v>0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0</v>
      </c>
      <c r="L81" s="196">
        <v>0</v>
      </c>
      <c r="M81" s="196">
        <v>0</v>
      </c>
      <c r="N81" s="196">
        <v>0</v>
      </c>
      <c r="O81" s="196">
        <v>0</v>
      </c>
      <c r="P81" s="196">
        <v>0</v>
      </c>
      <c r="Q81" s="196">
        <v>0</v>
      </c>
      <c r="R81" s="196">
        <v>0</v>
      </c>
      <c r="S81" s="196">
        <v>0</v>
      </c>
      <c r="T81" s="196">
        <v>0</v>
      </c>
      <c r="U81" s="196">
        <v>0</v>
      </c>
      <c r="V81" s="196">
        <v>0</v>
      </c>
      <c r="W81" s="196">
        <v>0</v>
      </c>
      <c r="X81" s="196">
        <v>0</v>
      </c>
      <c r="Y81" s="196">
        <v>0</v>
      </c>
      <c r="Z81">
        <v>0</v>
      </c>
      <c r="AA81" s="196">
        <v>2.08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0</v>
      </c>
      <c r="AH81" s="196">
        <v>0</v>
      </c>
      <c r="AI81" s="196">
        <v>19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>
        <v>0</v>
      </c>
      <c r="AP81" s="196">
        <v>0</v>
      </c>
      <c r="AQ81" s="196">
        <v>0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0</v>
      </c>
      <c r="L82" s="196">
        <v>0</v>
      </c>
      <c r="M82" s="196">
        <v>0</v>
      </c>
      <c r="N82" s="196">
        <v>0</v>
      </c>
      <c r="O82" s="196">
        <v>0</v>
      </c>
      <c r="P82" s="196">
        <v>0</v>
      </c>
      <c r="Q82" s="196">
        <v>0</v>
      </c>
      <c r="R82" s="196">
        <v>0</v>
      </c>
      <c r="S82" s="196">
        <v>0</v>
      </c>
      <c r="T82" s="196">
        <v>0</v>
      </c>
      <c r="U82" s="196">
        <v>0</v>
      </c>
      <c r="V82" s="196">
        <v>0</v>
      </c>
      <c r="W82" s="196">
        <v>0</v>
      </c>
      <c r="X82" s="196">
        <v>0</v>
      </c>
      <c r="Y82" s="196">
        <v>0</v>
      </c>
      <c r="Z82">
        <v>0</v>
      </c>
      <c r="AA82" s="196">
        <v>2.08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0</v>
      </c>
      <c r="AH82" s="196">
        <v>0</v>
      </c>
      <c r="AI82" s="196">
        <v>19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>
        <v>0</v>
      </c>
      <c r="AP82" s="196">
        <v>0</v>
      </c>
      <c r="AQ82" s="196">
        <v>0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0</v>
      </c>
      <c r="L83" s="196">
        <v>0</v>
      </c>
      <c r="M83" s="196">
        <v>0</v>
      </c>
      <c r="N83" s="196">
        <v>0</v>
      </c>
      <c r="O83" s="196">
        <v>0</v>
      </c>
      <c r="P83" s="196">
        <v>0</v>
      </c>
      <c r="Q83" s="196">
        <v>0</v>
      </c>
      <c r="R83" s="196">
        <v>0</v>
      </c>
      <c r="S83" s="196">
        <v>0</v>
      </c>
      <c r="T83" s="196">
        <v>0</v>
      </c>
      <c r="U83" s="196">
        <v>0</v>
      </c>
      <c r="V83" s="196">
        <v>0</v>
      </c>
      <c r="W83" s="196">
        <v>0</v>
      </c>
      <c r="X83" s="196">
        <v>0</v>
      </c>
      <c r="Y83" s="196">
        <v>0</v>
      </c>
      <c r="Z83">
        <v>0</v>
      </c>
      <c r="AA83" s="196">
        <v>2.08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0</v>
      </c>
      <c r="AH83" s="196">
        <v>0</v>
      </c>
      <c r="AI83" s="196">
        <v>19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>
        <v>0</v>
      </c>
      <c r="AP83" s="196">
        <v>0</v>
      </c>
      <c r="AQ83" s="196">
        <v>0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0</v>
      </c>
      <c r="L84" s="196">
        <v>0</v>
      </c>
      <c r="M84" s="196">
        <v>0</v>
      </c>
      <c r="N84" s="196">
        <v>0</v>
      </c>
      <c r="O84" s="196">
        <v>0</v>
      </c>
      <c r="P84" s="196">
        <v>0</v>
      </c>
      <c r="Q84" s="196">
        <v>0</v>
      </c>
      <c r="R84" s="196">
        <v>0</v>
      </c>
      <c r="S84" s="196">
        <v>0</v>
      </c>
      <c r="T84" s="196">
        <v>0</v>
      </c>
      <c r="U84" s="196">
        <v>0</v>
      </c>
      <c r="V84" s="196">
        <v>0</v>
      </c>
      <c r="W84" s="196">
        <v>0</v>
      </c>
      <c r="X84" s="196">
        <v>0</v>
      </c>
      <c r="Y84" s="196">
        <v>0</v>
      </c>
      <c r="Z84">
        <v>0</v>
      </c>
      <c r="AA84" s="196">
        <v>2.08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0</v>
      </c>
      <c r="AH84" s="196">
        <v>0</v>
      </c>
      <c r="AI84" s="196">
        <v>19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>
        <v>0</v>
      </c>
      <c r="AP84" s="196">
        <v>0</v>
      </c>
      <c r="AQ84" s="196">
        <v>0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0</v>
      </c>
      <c r="L85" s="196">
        <v>0</v>
      </c>
      <c r="M85" s="196">
        <v>0</v>
      </c>
      <c r="N85" s="196">
        <v>0</v>
      </c>
      <c r="O85" s="196">
        <v>0</v>
      </c>
      <c r="P85" s="196">
        <v>0</v>
      </c>
      <c r="Q85" s="196">
        <v>0</v>
      </c>
      <c r="R85" s="196">
        <v>0</v>
      </c>
      <c r="S85" s="196">
        <v>0</v>
      </c>
      <c r="T85" s="196">
        <v>0</v>
      </c>
      <c r="U85" s="196">
        <v>0</v>
      </c>
      <c r="V85" s="196">
        <v>0</v>
      </c>
      <c r="W85" s="196">
        <v>0</v>
      </c>
      <c r="X85" s="196">
        <v>0</v>
      </c>
      <c r="Y85" s="196">
        <v>0</v>
      </c>
      <c r="Z85">
        <v>0</v>
      </c>
      <c r="AA85" s="196">
        <v>2.08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0</v>
      </c>
      <c r="AH85" s="196">
        <v>0</v>
      </c>
      <c r="AI85" s="196">
        <v>19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>
        <v>0</v>
      </c>
      <c r="AP85" s="196">
        <v>0</v>
      </c>
      <c r="AQ85" s="196">
        <v>0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0</v>
      </c>
      <c r="L86" s="196">
        <v>0</v>
      </c>
      <c r="M86" s="196">
        <v>0</v>
      </c>
      <c r="N86" s="196">
        <v>0</v>
      </c>
      <c r="O86" s="196">
        <v>0</v>
      </c>
      <c r="P86" s="196">
        <v>0</v>
      </c>
      <c r="Q86" s="196">
        <v>0</v>
      </c>
      <c r="R86" s="196">
        <v>0</v>
      </c>
      <c r="S86" s="196">
        <v>0</v>
      </c>
      <c r="T86" s="196">
        <v>0</v>
      </c>
      <c r="U86" s="196">
        <v>0</v>
      </c>
      <c r="V86" s="196">
        <v>0</v>
      </c>
      <c r="W86" s="196">
        <v>0</v>
      </c>
      <c r="X86" s="196">
        <v>0</v>
      </c>
      <c r="Y86" s="196">
        <v>0</v>
      </c>
      <c r="Z86">
        <v>0</v>
      </c>
      <c r="AA86" s="196">
        <v>2.08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0</v>
      </c>
      <c r="AH86" s="196">
        <v>0</v>
      </c>
      <c r="AI86" s="196">
        <v>19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>
        <v>0</v>
      </c>
      <c r="AP86" s="196">
        <v>0</v>
      </c>
      <c r="AQ86" s="196">
        <v>0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0</v>
      </c>
      <c r="L87" s="196">
        <v>0</v>
      </c>
      <c r="M87" s="196">
        <v>0</v>
      </c>
      <c r="N87" s="196">
        <v>0</v>
      </c>
      <c r="O87" s="196">
        <v>0</v>
      </c>
      <c r="P87" s="196">
        <v>0</v>
      </c>
      <c r="Q87" s="196">
        <v>0</v>
      </c>
      <c r="R87" s="196">
        <v>0</v>
      </c>
      <c r="S87" s="196">
        <v>0</v>
      </c>
      <c r="T87" s="196">
        <v>0</v>
      </c>
      <c r="U87" s="196">
        <v>0</v>
      </c>
      <c r="V87" s="196">
        <v>0</v>
      </c>
      <c r="W87" s="196">
        <v>0</v>
      </c>
      <c r="X87" s="196">
        <v>0</v>
      </c>
      <c r="Y87" s="196">
        <v>0</v>
      </c>
      <c r="Z87">
        <v>0</v>
      </c>
      <c r="AA87" s="196">
        <v>2.08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0</v>
      </c>
      <c r="AH87" s="196">
        <v>0</v>
      </c>
      <c r="AI87" s="196">
        <v>19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>
        <v>0</v>
      </c>
      <c r="AP87" s="196">
        <v>0</v>
      </c>
      <c r="AQ87" s="196">
        <v>0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0</v>
      </c>
      <c r="L88" s="196">
        <v>0</v>
      </c>
      <c r="M88" s="196">
        <v>0</v>
      </c>
      <c r="N88" s="196">
        <v>0</v>
      </c>
      <c r="O88" s="196">
        <v>0</v>
      </c>
      <c r="P88" s="196">
        <v>0</v>
      </c>
      <c r="Q88" s="196">
        <v>0</v>
      </c>
      <c r="R88" s="196">
        <v>0</v>
      </c>
      <c r="S88" s="196">
        <v>0</v>
      </c>
      <c r="T88" s="196">
        <v>0</v>
      </c>
      <c r="U88" s="196">
        <v>0</v>
      </c>
      <c r="V88" s="196">
        <v>0</v>
      </c>
      <c r="W88" s="196">
        <v>0</v>
      </c>
      <c r="X88" s="196">
        <v>0</v>
      </c>
      <c r="Y88" s="196">
        <v>0</v>
      </c>
      <c r="Z88">
        <v>0</v>
      </c>
      <c r="AA88" s="196">
        <v>2.08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0</v>
      </c>
      <c r="AH88" s="196">
        <v>0</v>
      </c>
      <c r="AI88" s="196">
        <v>19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>
        <v>0</v>
      </c>
      <c r="AP88" s="196">
        <v>0</v>
      </c>
      <c r="AQ88" s="196">
        <v>0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0</v>
      </c>
      <c r="L89" s="196">
        <v>0</v>
      </c>
      <c r="M89" s="196">
        <v>0</v>
      </c>
      <c r="N89" s="196">
        <v>0</v>
      </c>
      <c r="O89" s="196">
        <v>0</v>
      </c>
      <c r="P89" s="196">
        <v>0</v>
      </c>
      <c r="Q89" s="196">
        <v>0</v>
      </c>
      <c r="R89" s="196">
        <v>0</v>
      </c>
      <c r="S89" s="196">
        <v>0</v>
      </c>
      <c r="T89" s="196">
        <v>0</v>
      </c>
      <c r="U89" s="196">
        <v>0</v>
      </c>
      <c r="V89" s="196">
        <v>0</v>
      </c>
      <c r="W89" s="196">
        <v>0</v>
      </c>
      <c r="X89" s="196">
        <v>0</v>
      </c>
      <c r="Y89" s="196">
        <v>0</v>
      </c>
      <c r="Z89">
        <v>0</v>
      </c>
      <c r="AA89" s="196">
        <v>2.08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0</v>
      </c>
      <c r="AH89" s="196">
        <v>0</v>
      </c>
      <c r="AI89" s="196">
        <v>19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>
        <v>0</v>
      </c>
      <c r="AP89" s="196">
        <v>0</v>
      </c>
      <c r="AQ89" s="196">
        <v>0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0</v>
      </c>
      <c r="L90" s="196">
        <v>0</v>
      </c>
      <c r="M90" s="196">
        <v>0</v>
      </c>
      <c r="N90" s="196">
        <v>0</v>
      </c>
      <c r="O90" s="196">
        <v>0</v>
      </c>
      <c r="P90" s="196">
        <v>0</v>
      </c>
      <c r="Q90" s="196">
        <v>0</v>
      </c>
      <c r="R90" s="196">
        <v>0</v>
      </c>
      <c r="S90" s="196">
        <v>0</v>
      </c>
      <c r="T90" s="196">
        <v>0</v>
      </c>
      <c r="U90" s="196">
        <v>0</v>
      </c>
      <c r="V90" s="196">
        <v>0</v>
      </c>
      <c r="W90" s="196">
        <v>0</v>
      </c>
      <c r="X90" s="196">
        <v>0</v>
      </c>
      <c r="Y90" s="196">
        <v>0</v>
      </c>
      <c r="Z90">
        <v>0</v>
      </c>
      <c r="AA90" s="196">
        <v>2.08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0</v>
      </c>
      <c r="AH90" s="196">
        <v>0</v>
      </c>
      <c r="AI90" s="196">
        <v>19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>
        <v>0</v>
      </c>
      <c r="AP90" s="196">
        <v>0</v>
      </c>
      <c r="AQ90" s="196">
        <v>0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0</v>
      </c>
      <c r="L91" s="196">
        <v>0</v>
      </c>
      <c r="M91" s="196">
        <v>0</v>
      </c>
      <c r="N91" s="196">
        <v>0</v>
      </c>
      <c r="O91" s="196">
        <v>0</v>
      </c>
      <c r="P91" s="196">
        <v>0</v>
      </c>
      <c r="Q91" s="196">
        <v>0</v>
      </c>
      <c r="R91" s="196">
        <v>0</v>
      </c>
      <c r="S91" s="196">
        <v>0</v>
      </c>
      <c r="T91" s="196">
        <v>0</v>
      </c>
      <c r="U91" s="196">
        <v>0</v>
      </c>
      <c r="V91" s="196">
        <v>0</v>
      </c>
      <c r="W91" s="196">
        <v>0</v>
      </c>
      <c r="X91" s="196">
        <v>0</v>
      </c>
      <c r="Y91" s="196">
        <v>0</v>
      </c>
      <c r="Z91">
        <v>0</v>
      </c>
      <c r="AA91" s="196">
        <v>2.08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0</v>
      </c>
      <c r="AH91" s="196">
        <v>0</v>
      </c>
      <c r="AI91" s="196">
        <v>19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>
        <v>0</v>
      </c>
      <c r="AP91" s="196">
        <v>0</v>
      </c>
      <c r="AQ91" s="196">
        <v>0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0</v>
      </c>
      <c r="L92" s="196">
        <v>0</v>
      </c>
      <c r="M92" s="196">
        <v>0</v>
      </c>
      <c r="N92" s="196">
        <v>0</v>
      </c>
      <c r="O92" s="196">
        <v>0</v>
      </c>
      <c r="P92" s="196">
        <v>0</v>
      </c>
      <c r="Q92" s="196">
        <v>0</v>
      </c>
      <c r="R92" s="196">
        <v>0</v>
      </c>
      <c r="S92" s="196">
        <v>0</v>
      </c>
      <c r="T92" s="196">
        <v>0</v>
      </c>
      <c r="U92" s="196">
        <v>0</v>
      </c>
      <c r="V92" s="196">
        <v>0</v>
      </c>
      <c r="W92" s="196">
        <v>0</v>
      </c>
      <c r="X92" s="196">
        <v>0</v>
      </c>
      <c r="Y92" s="196">
        <v>0</v>
      </c>
      <c r="Z92">
        <v>0</v>
      </c>
      <c r="AA92" s="196">
        <v>2.08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0</v>
      </c>
      <c r="AH92" s="196">
        <v>0</v>
      </c>
      <c r="AI92" s="196">
        <v>19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>
        <v>0</v>
      </c>
      <c r="AP92" s="196">
        <v>0</v>
      </c>
      <c r="AQ92" s="196">
        <v>0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0</v>
      </c>
      <c r="L93" s="196">
        <v>0</v>
      </c>
      <c r="M93" s="196">
        <v>0</v>
      </c>
      <c r="N93" s="196">
        <v>0</v>
      </c>
      <c r="O93" s="196">
        <v>0</v>
      </c>
      <c r="P93" s="196">
        <v>0</v>
      </c>
      <c r="Q93" s="196">
        <v>0</v>
      </c>
      <c r="R93" s="196">
        <v>0</v>
      </c>
      <c r="S93" s="196">
        <v>0</v>
      </c>
      <c r="T93" s="196">
        <v>0</v>
      </c>
      <c r="U93" s="196">
        <v>0</v>
      </c>
      <c r="V93" s="196">
        <v>0</v>
      </c>
      <c r="W93" s="196">
        <v>0</v>
      </c>
      <c r="X93" s="196">
        <v>0</v>
      </c>
      <c r="Y93" s="196">
        <v>0</v>
      </c>
      <c r="Z93">
        <v>0</v>
      </c>
      <c r="AA93" s="196">
        <v>2.08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0</v>
      </c>
      <c r="AH93" s="196">
        <v>0</v>
      </c>
      <c r="AI93" s="196">
        <v>19.59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>
        <v>0</v>
      </c>
      <c r="AP93" s="196">
        <v>0</v>
      </c>
      <c r="AQ93" s="196">
        <v>0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0</v>
      </c>
      <c r="L94" s="196">
        <v>0</v>
      </c>
      <c r="M94" s="196">
        <v>0</v>
      </c>
      <c r="N94" s="196">
        <v>0</v>
      </c>
      <c r="O94" s="196">
        <v>0</v>
      </c>
      <c r="P94" s="196">
        <v>0</v>
      </c>
      <c r="Q94" s="196">
        <v>0</v>
      </c>
      <c r="R94" s="196">
        <v>0</v>
      </c>
      <c r="S94" s="196">
        <v>0</v>
      </c>
      <c r="T94" s="196">
        <v>0</v>
      </c>
      <c r="U94" s="196">
        <v>0</v>
      </c>
      <c r="V94" s="196">
        <v>0</v>
      </c>
      <c r="W94" s="196">
        <v>0</v>
      </c>
      <c r="X94" s="196">
        <v>0</v>
      </c>
      <c r="Y94" s="196">
        <v>0</v>
      </c>
      <c r="Z94">
        <v>0</v>
      </c>
      <c r="AA94" s="196">
        <v>2.08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0</v>
      </c>
      <c r="AH94" s="196">
        <v>0</v>
      </c>
      <c r="AI94" s="196">
        <v>19.59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>
        <v>0</v>
      </c>
      <c r="AP94" s="196">
        <v>0</v>
      </c>
      <c r="AQ94" s="196">
        <v>0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0</v>
      </c>
      <c r="L95" s="196">
        <v>0</v>
      </c>
      <c r="M95" s="196">
        <v>0</v>
      </c>
      <c r="N95" s="196">
        <v>0</v>
      </c>
      <c r="O95" s="196">
        <v>0</v>
      </c>
      <c r="P95" s="196">
        <v>0</v>
      </c>
      <c r="Q95" s="196">
        <v>0</v>
      </c>
      <c r="R95" s="196">
        <v>0</v>
      </c>
      <c r="S95" s="196">
        <v>0</v>
      </c>
      <c r="T95" s="196">
        <v>0</v>
      </c>
      <c r="U95" s="196">
        <v>0</v>
      </c>
      <c r="V95" s="196">
        <v>0</v>
      </c>
      <c r="W95" s="196">
        <v>0</v>
      </c>
      <c r="X95" s="196">
        <v>0</v>
      </c>
      <c r="Y95" s="196">
        <v>0</v>
      </c>
      <c r="Z95">
        <v>0</v>
      </c>
      <c r="AA95" s="196">
        <v>2.08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0</v>
      </c>
      <c r="AH95" s="196">
        <v>0</v>
      </c>
      <c r="AI95" s="196">
        <v>19.59</v>
      </c>
      <c r="AJ95" s="196">
        <v>0</v>
      </c>
      <c r="AK95" s="196">
        <v>0</v>
      </c>
      <c r="AL95" s="196">
        <v>0</v>
      </c>
      <c r="AM95" s="196">
        <v>0</v>
      </c>
      <c r="AN95" s="196">
        <v>0</v>
      </c>
      <c r="AO95">
        <v>0</v>
      </c>
      <c r="AP95" s="196">
        <v>0</v>
      </c>
      <c r="AQ95" s="196">
        <v>0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0</v>
      </c>
      <c r="L96" s="196">
        <v>0</v>
      </c>
      <c r="M96" s="196">
        <v>0</v>
      </c>
      <c r="N96" s="196">
        <v>0</v>
      </c>
      <c r="O96" s="196">
        <v>0</v>
      </c>
      <c r="P96" s="196">
        <v>0</v>
      </c>
      <c r="Q96" s="196">
        <v>0</v>
      </c>
      <c r="R96" s="196">
        <v>0</v>
      </c>
      <c r="S96" s="196">
        <v>0</v>
      </c>
      <c r="T96" s="196">
        <v>0</v>
      </c>
      <c r="U96" s="196">
        <v>0</v>
      </c>
      <c r="V96" s="196">
        <v>0</v>
      </c>
      <c r="W96" s="196">
        <v>0</v>
      </c>
      <c r="X96" s="196">
        <v>0</v>
      </c>
      <c r="Y96" s="196">
        <v>0</v>
      </c>
      <c r="Z96">
        <v>0</v>
      </c>
      <c r="AA96" s="196">
        <v>2.08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0</v>
      </c>
      <c r="AH96" s="196">
        <v>0</v>
      </c>
      <c r="AI96" s="196">
        <v>19.59</v>
      </c>
      <c r="AJ96" s="196">
        <v>0</v>
      </c>
      <c r="AK96" s="196">
        <v>0</v>
      </c>
      <c r="AL96" s="196">
        <v>0</v>
      </c>
      <c r="AM96" s="196">
        <v>0</v>
      </c>
      <c r="AN96" s="196">
        <v>0</v>
      </c>
      <c r="AO96">
        <v>0</v>
      </c>
      <c r="AP96" s="196">
        <v>0</v>
      </c>
      <c r="AQ96" s="196">
        <v>0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0</v>
      </c>
      <c r="L97" s="196">
        <v>0</v>
      </c>
      <c r="M97" s="196">
        <v>0</v>
      </c>
      <c r="N97" s="196">
        <v>0</v>
      </c>
      <c r="O97" s="196">
        <v>0</v>
      </c>
      <c r="P97" s="196">
        <v>0</v>
      </c>
      <c r="Q97" s="196">
        <v>0</v>
      </c>
      <c r="R97" s="196">
        <v>0</v>
      </c>
      <c r="S97" s="196">
        <v>0</v>
      </c>
      <c r="T97" s="196">
        <v>0</v>
      </c>
      <c r="U97" s="196">
        <v>0</v>
      </c>
      <c r="V97" s="196">
        <v>0</v>
      </c>
      <c r="W97" s="196">
        <v>0</v>
      </c>
      <c r="X97" s="196">
        <v>0</v>
      </c>
      <c r="Y97" s="196">
        <v>0</v>
      </c>
      <c r="Z97">
        <v>0</v>
      </c>
      <c r="AA97" s="196">
        <v>2.08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0</v>
      </c>
      <c r="AH97" s="196">
        <v>0</v>
      </c>
      <c r="AI97" s="196">
        <v>19.59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>
        <v>0</v>
      </c>
      <c r="AP97" s="196">
        <v>0</v>
      </c>
      <c r="AQ97" s="196">
        <v>0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0</v>
      </c>
      <c r="L98" s="196">
        <v>0</v>
      </c>
      <c r="M98" s="196">
        <v>0</v>
      </c>
      <c r="N98" s="196">
        <v>0</v>
      </c>
      <c r="O98" s="196">
        <v>0</v>
      </c>
      <c r="P98" s="196">
        <v>0</v>
      </c>
      <c r="Q98" s="196">
        <v>0</v>
      </c>
      <c r="R98" s="196">
        <v>0</v>
      </c>
      <c r="S98" s="196">
        <v>0</v>
      </c>
      <c r="T98" s="196">
        <v>0</v>
      </c>
      <c r="U98" s="196">
        <v>0</v>
      </c>
      <c r="V98" s="196">
        <v>0</v>
      </c>
      <c r="W98" s="196">
        <v>0</v>
      </c>
      <c r="X98" s="196">
        <v>0</v>
      </c>
      <c r="Y98" s="196">
        <v>0</v>
      </c>
      <c r="Z98">
        <v>0</v>
      </c>
      <c r="AA98" s="196">
        <v>2.08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0</v>
      </c>
      <c r="AH98" s="196">
        <v>0</v>
      </c>
      <c r="AI98" s="196">
        <v>19.59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>
        <v>0</v>
      </c>
      <c r="AP98" s="196">
        <v>0</v>
      </c>
      <c r="AQ98" s="196">
        <v>0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1.2479999999999993E-2</v>
      </c>
      <c r="AB99">
        <f t="shared" si="0"/>
        <v>2.6819999999999969E-2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0.46733000000000041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5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0</v>
      </c>
      <c r="L3" s="196">
        <v>0</v>
      </c>
      <c r="M3" s="196">
        <v>0</v>
      </c>
      <c r="N3" s="196">
        <v>0</v>
      </c>
      <c r="O3" s="196">
        <v>0</v>
      </c>
      <c r="P3" s="196">
        <v>0</v>
      </c>
      <c r="Q3" s="196">
        <v>0</v>
      </c>
      <c r="R3" s="196">
        <v>0</v>
      </c>
      <c r="S3" s="196">
        <v>0</v>
      </c>
      <c r="T3" s="196">
        <v>0</v>
      </c>
      <c r="U3" s="196">
        <v>0</v>
      </c>
      <c r="V3" s="196">
        <v>0</v>
      </c>
      <c r="W3" s="196">
        <v>0</v>
      </c>
      <c r="X3" s="196">
        <v>0</v>
      </c>
      <c r="Y3" s="196">
        <v>0</v>
      </c>
      <c r="Z3">
        <v>0</v>
      </c>
      <c r="AA3" s="196">
        <v>0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0</v>
      </c>
      <c r="AH3" s="196">
        <v>0</v>
      </c>
      <c r="AI3" s="196">
        <v>5</v>
      </c>
      <c r="AJ3" s="196">
        <v>0</v>
      </c>
      <c r="AK3" s="196">
        <v>0</v>
      </c>
      <c r="AL3" s="196">
        <v>0</v>
      </c>
      <c r="AM3" s="196">
        <v>0</v>
      </c>
      <c r="AN3" s="196">
        <v>0</v>
      </c>
      <c r="AO3">
        <v>0</v>
      </c>
      <c r="AP3" s="196">
        <v>0</v>
      </c>
      <c r="AQ3" s="196">
        <v>0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0</v>
      </c>
      <c r="L4" s="196">
        <v>0</v>
      </c>
      <c r="M4" s="196">
        <v>0</v>
      </c>
      <c r="N4" s="196">
        <v>0</v>
      </c>
      <c r="O4" s="196">
        <v>0</v>
      </c>
      <c r="P4" s="196">
        <v>0</v>
      </c>
      <c r="Q4" s="196">
        <v>0</v>
      </c>
      <c r="R4" s="196">
        <v>0</v>
      </c>
      <c r="S4" s="196">
        <v>0</v>
      </c>
      <c r="T4" s="196">
        <v>0</v>
      </c>
      <c r="U4" s="196">
        <v>0</v>
      </c>
      <c r="V4" s="196">
        <v>0</v>
      </c>
      <c r="W4" s="196">
        <v>0</v>
      </c>
      <c r="X4" s="196">
        <v>0</v>
      </c>
      <c r="Y4" s="196">
        <v>0</v>
      </c>
      <c r="Z4">
        <v>0</v>
      </c>
      <c r="AA4" s="196">
        <v>0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0</v>
      </c>
      <c r="AH4" s="196">
        <v>0</v>
      </c>
      <c r="AI4" s="196">
        <v>5</v>
      </c>
      <c r="AJ4" s="196">
        <v>0</v>
      </c>
      <c r="AK4" s="196">
        <v>0</v>
      </c>
      <c r="AL4" s="196">
        <v>0</v>
      </c>
      <c r="AM4" s="196">
        <v>0</v>
      </c>
      <c r="AN4" s="196">
        <v>0</v>
      </c>
      <c r="AO4">
        <v>0</v>
      </c>
      <c r="AP4" s="196">
        <v>0</v>
      </c>
      <c r="AQ4" s="196">
        <v>0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0</v>
      </c>
      <c r="L5" s="196">
        <v>0</v>
      </c>
      <c r="M5" s="196">
        <v>0</v>
      </c>
      <c r="N5" s="196">
        <v>0</v>
      </c>
      <c r="O5" s="196">
        <v>0</v>
      </c>
      <c r="P5" s="196">
        <v>0</v>
      </c>
      <c r="Q5" s="196">
        <v>0</v>
      </c>
      <c r="R5" s="196">
        <v>0</v>
      </c>
      <c r="S5" s="196">
        <v>0</v>
      </c>
      <c r="T5" s="196">
        <v>0</v>
      </c>
      <c r="U5" s="196">
        <v>0</v>
      </c>
      <c r="V5" s="196">
        <v>0</v>
      </c>
      <c r="W5" s="196">
        <v>0</v>
      </c>
      <c r="X5" s="196">
        <v>0</v>
      </c>
      <c r="Y5" s="196">
        <v>0</v>
      </c>
      <c r="Z5">
        <v>0</v>
      </c>
      <c r="AA5" s="196">
        <v>0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0</v>
      </c>
      <c r="AH5" s="196">
        <v>0</v>
      </c>
      <c r="AI5" s="196">
        <v>5</v>
      </c>
      <c r="AJ5" s="196">
        <v>0</v>
      </c>
      <c r="AK5" s="196">
        <v>0</v>
      </c>
      <c r="AL5" s="196">
        <v>0</v>
      </c>
      <c r="AM5" s="196">
        <v>0</v>
      </c>
      <c r="AN5" s="196">
        <v>0</v>
      </c>
      <c r="AO5">
        <v>0</v>
      </c>
      <c r="AP5" s="196">
        <v>0</v>
      </c>
      <c r="AQ5" s="196">
        <v>0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0</v>
      </c>
      <c r="L6" s="196">
        <v>0</v>
      </c>
      <c r="M6" s="196">
        <v>0</v>
      </c>
      <c r="N6" s="196">
        <v>0</v>
      </c>
      <c r="O6" s="196">
        <v>0</v>
      </c>
      <c r="P6" s="196">
        <v>0</v>
      </c>
      <c r="Q6" s="196">
        <v>0</v>
      </c>
      <c r="R6" s="196">
        <v>0</v>
      </c>
      <c r="S6" s="196">
        <v>0</v>
      </c>
      <c r="T6" s="196">
        <v>0</v>
      </c>
      <c r="U6" s="196">
        <v>0</v>
      </c>
      <c r="V6" s="196">
        <v>0</v>
      </c>
      <c r="W6" s="196">
        <v>0</v>
      </c>
      <c r="X6" s="196">
        <v>0</v>
      </c>
      <c r="Y6" s="196">
        <v>0</v>
      </c>
      <c r="Z6">
        <v>0</v>
      </c>
      <c r="AA6" s="196">
        <v>0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0</v>
      </c>
      <c r="AH6" s="196">
        <v>0</v>
      </c>
      <c r="AI6" s="196">
        <v>5</v>
      </c>
      <c r="AJ6" s="196">
        <v>0</v>
      </c>
      <c r="AK6" s="196">
        <v>0</v>
      </c>
      <c r="AL6" s="196">
        <v>0</v>
      </c>
      <c r="AM6" s="196">
        <v>0</v>
      </c>
      <c r="AN6" s="196">
        <v>0</v>
      </c>
      <c r="AO6">
        <v>0</v>
      </c>
      <c r="AP6" s="196">
        <v>0</v>
      </c>
      <c r="AQ6" s="196">
        <v>0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0</v>
      </c>
      <c r="L7" s="196">
        <v>0</v>
      </c>
      <c r="M7" s="196">
        <v>0</v>
      </c>
      <c r="N7" s="196">
        <v>0</v>
      </c>
      <c r="O7" s="196">
        <v>0</v>
      </c>
      <c r="P7" s="196">
        <v>0</v>
      </c>
      <c r="Q7" s="196">
        <v>0</v>
      </c>
      <c r="R7" s="196">
        <v>0</v>
      </c>
      <c r="S7" s="196">
        <v>0</v>
      </c>
      <c r="T7" s="196">
        <v>0</v>
      </c>
      <c r="U7" s="196">
        <v>0</v>
      </c>
      <c r="V7" s="196">
        <v>0</v>
      </c>
      <c r="W7" s="196">
        <v>0</v>
      </c>
      <c r="X7" s="196">
        <v>0</v>
      </c>
      <c r="Y7" s="196">
        <v>0</v>
      </c>
      <c r="Z7">
        <v>0</v>
      </c>
      <c r="AA7" s="196">
        <v>0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0</v>
      </c>
      <c r="AH7" s="196">
        <v>0</v>
      </c>
      <c r="AI7" s="196">
        <v>5</v>
      </c>
      <c r="AJ7" s="196">
        <v>0</v>
      </c>
      <c r="AK7" s="196">
        <v>0</v>
      </c>
      <c r="AL7" s="196">
        <v>0</v>
      </c>
      <c r="AM7" s="196">
        <v>0</v>
      </c>
      <c r="AN7" s="196">
        <v>0</v>
      </c>
      <c r="AO7">
        <v>0</v>
      </c>
      <c r="AP7" s="196">
        <v>0</v>
      </c>
      <c r="AQ7" s="196">
        <v>0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0</v>
      </c>
      <c r="L8" s="196">
        <v>0</v>
      </c>
      <c r="M8" s="196">
        <v>0</v>
      </c>
      <c r="N8" s="196">
        <v>0</v>
      </c>
      <c r="O8" s="196">
        <v>0</v>
      </c>
      <c r="P8" s="196">
        <v>0</v>
      </c>
      <c r="Q8" s="196">
        <v>0</v>
      </c>
      <c r="R8" s="196">
        <v>0</v>
      </c>
      <c r="S8" s="196">
        <v>0</v>
      </c>
      <c r="T8" s="196">
        <v>0</v>
      </c>
      <c r="U8" s="196">
        <v>0</v>
      </c>
      <c r="V8" s="196">
        <v>0</v>
      </c>
      <c r="W8" s="196">
        <v>0</v>
      </c>
      <c r="X8" s="196">
        <v>0</v>
      </c>
      <c r="Y8" s="196">
        <v>0</v>
      </c>
      <c r="Z8">
        <v>0</v>
      </c>
      <c r="AA8" s="196">
        <v>0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0</v>
      </c>
      <c r="AH8" s="196">
        <v>0</v>
      </c>
      <c r="AI8" s="196">
        <v>5</v>
      </c>
      <c r="AJ8" s="196">
        <v>0</v>
      </c>
      <c r="AK8" s="196">
        <v>0</v>
      </c>
      <c r="AL8" s="196">
        <v>0</v>
      </c>
      <c r="AM8" s="196">
        <v>0</v>
      </c>
      <c r="AN8" s="196">
        <v>0</v>
      </c>
      <c r="AO8">
        <v>0</v>
      </c>
      <c r="AP8" s="196">
        <v>0</v>
      </c>
      <c r="AQ8" s="196">
        <v>0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0</v>
      </c>
      <c r="L9" s="196">
        <v>0</v>
      </c>
      <c r="M9" s="196">
        <v>0</v>
      </c>
      <c r="N9" s="196">
        <v>0</v>
      </c>
      <c r="O9" s="196">
        <v>0</v>
      </c>
      <c r="P9" s="196">
        <v>0</v>
      </c>
      <c r="Q9" s="196">
        <v>0</v>
      </c>
      <c r="R9" s="196">
        <v>0</v>
      </c>
      <c r="S9" s="196">
        <v>0</v>
      </c>
      <c r="T9" s="196">
        <v>0</v>
      </c>
      <c r="U9" s="196">
        <v>0</v>
      </c>
      <c r="V9" s="196">
        <v>0</v>
      </c>
      <c r="W9" s="196">
        <v>0</v>
      </c>
      <c r="X9" s="196">
        <v>0</v>
      </c>
      <c r="Y9" s="196">
        <v>0</v>
      </c>
      <c r="Z9">
        <v>0</v>
      </c>
      <c r="AA9" s="196">
        <v>0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0</v>
      </c>
      <c r="AH9" s="196">
        <v>0</v>
      </c>
      <c r="AI9" s="196">
        <v>5</v>
      </c>
      <c r="AJ9" s="196">
        <v>0</v>
      </c>
      <c r="AK9" s="196">
        <v>0</v>
      </c>
      <c r="AL9" s="196">
        <v>0</v>
      </c>
      <c r="AM9" s="196">
        <v>0</v>
      </c>
      <c r="AN9" s="196">
        <v>0</v>
      </c>
      <c r="AO9">
        <v>0</v>
      </c>
      <c r="AP9" s="196">
        <v>0</v>
      </c>
      <c r="AQ9" s="196">
        <v>0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0</v>
      </c>
      <c r="L10" s="196">
        <v>0</v>
      </c>
      <c r="M10" s="196">
        <v>0</v>
      </c>
      <c r="N10" s="196">
        <v>0</v>
      </c>
      <c r="O10" s="196">
        <v>0</v>
      </c>
      <c r="P10" s="196">
        <v>0</v>
      </c>
      <c r="Q10" s="196">
        <v>0</v>
      </c>
      <c r="R10" s="196">
        <v>0</v>
      </c>
      <c r="S10" s="196">
        <v>0</v>
      </c>
      <c r="T10" s="196">
        <v>0</v>
      </c>
      <c r="U10" s="196">
        <v>0</v>
      </c>
      <c r="V10" s="196">
        <v>0</v>
      </c>
      <c r="W10" s="196">
        <v>0</v>
      </c>
      <c r="X10" s="196">
        <v>0</v>
      </c>
      <c r="Y10" s="196">
        <v>0</v>
      </c>
      <c r="Z10">
        <v>0</v>
      </c>
      <c r="AA10" s="196">
        <v>0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0</v>
      </c>
      <c r="AH10" s="196">
        <v>0</v>
      </c>
      <c r="AI10" s="196">
        <v>5</v>
      </c>
      <c r="AJ10" s="196">
        <v>0</v>
      </c>
      <c r="AK10" s="196">
        <v>0</v>
      </c>
      <c r="AL10" s="196">
        <v>0</v>
      </c>
      <c r="AM10" s="196">
        <v>0</v>
      </c>
      <c r="AN10" s="196">
        <v>0</v>
      </c>
      <c r="AO10">
        <v>0</v>
      </c>
      <c r="AP10" s="196">
        <v>0</v>
      </c>
      <c r="AQ10" s="196">
        <v>0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0</v>
      </c>
      <c r="L11" s="196">
        <v>0</v>
      </c>
      <c r="M11" s="196">
        <v>0</v>
      </c>
      <c r="N11" s="196">
        <v>0</v>
      </c>
      <c r="O11" s="196">
        <v>0</v>
      </c>
      <c r="P11" s="196">
        <v>0</v>
      </c>
      <c r="Q11" s="196">
        <v>0</v>
      </c>
      <c r="R11" s="196">
        <v>0</v>
      </c>
      <c r="S11" s="196">
        <v>0</v>
      </c>
      <c r="T11" s="196">
        <v>0</v>
      </c>
      <c r="U11" s="196">
        <v>0</v>
      </c>
      <c r="V11" s="196">
        <v>0</v>
      </c>
      <c r="W11" s="196">
        <v>0</v>
      </c>
      <c r="X11" s="196">
        <v>0</v>
      </c>
      <c r="Y11" s="196">
        <v>0</v>
      </c>
      <c r="Z11">
        <v>0</v>
      </c>
      <c r="AA11" s="196">
        <v>0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0</v>
      </c>
      <c r="AH11" s="196">
        <v>0</v>
      </c>
      <c r="AI11" s="196">
        <v>5</v>
      </c>
      <c r="AJ11" s="196">
        <v>0</v>
      </c>
      <c r="AK11" s="196">
        <v>0</v>
      </c>
      <c r="AL11" s="196">
        <v>0</v>
      </c>
      <c r="AM11" s="196">
        <v>0</v>
      </c>
      <c r="AN11" s="196">
        <v>0</v>
      </c>
      <c r="AO11">
        <v>0</v>
      </c>
      <c r="AP11" s="196">
        <v>0</v>
      </c>
      <c r="AQ11" s="196">
        <v>0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0</v>
      </c>
      <c r="L12" s="196">
        <v>0</v>
      </c>
      <c r="M12" s="196">
        <v>0</v>
      </c>
      <c r="N12" s="196">
        <v>0</v>
      </c>
      <c r="O12" s="196">
        <v>0</v>
      </c>
      <c r="P12" s="196">
        <v>0</v>
      </c>
      <c r="Q12" s="196">
        <v>0</v>
      </c>
      <c r="R12" s="196">
        <v>0</v>
      </c>
      <c r="S12" s="196">
        <v>0</v>
      </c>
      <c r="T12" s="196">
        <v>0</v>
      </c>
      <c r="U12" s="196">
        <v>0</v>
      </c>
      <c r="V12" s="196">
        <v>0</v>
      </c>
      <c r="W12" s="196">
        <v>0</v>
      </c>
      <c r="X12" s="196">
        <v>0</v>
      </c>
      <c r="Y12" s="196">
        <v>0</v>
      </c>
      <c r="Z12">
        <v>0</v>
      </c>
      <c r="AA12" s="196">
        <v>0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0</v>
      </c>
      <c r="AH12" s="196">
        <v>0</v>
      </c>
      <c r="AI12" s="196">
        <v>5</v>
      </c>
      <c r="AJ12" s="196">
        <v>0</v>
      </c>
      <c r="AK12" s="196">
        <v>0</v>
      </c>
      <c r="AL12" s="196">
        <v>0</v>
      </c>
      <c r="AM12" s="196">
        <v>0</v>
      </c>
      <c r="AN12" s="196">
        <v>0</v>
      </c>
      <c r="AO12">
        <v>0</v>
      </c>
      <c r="AP12" s="196">
        <v>0</v>
      </c>
      <c r="AQ12" s="196">
        <v>0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0</v>
      </c>
      <c r="L13" s="196">
        <v>0</v>
      </c>
      <c r="M13" s="196">
        <v>0</v>
      </c>
      <c r="N13" s="196">
        <v>0</v>
      </c>
      <c r="O13" s="196">
        <v>0</v>
      </c>
      <c r="P13" s="196">
        <v>0</v>
      </c>
      <c r="Q13" s="196">
        <v>0</v>
      </c>
      <c r="R13" s="196">
        <v>0</v>
      </c>
      <c r="S13" s="196">
        <v>0</v>
      </c>
      <c r="T13" s="196">
        <v>0</v>
      </c>
      <c r="U13" s="196">
        <v>0</v>
      </c>
      <c r="V13" s="196">
        <v>0</v>
      </c>
      <c r="W13" s="196">
        <v>0</v>
      </c>
      <c r="X13" s="196">
        <v>0</v>
      </c>
      <c r="Y13" s="196">
        <v>0</v>
      </c>
      <c r="Z13">
        <v>0</v>
      </c>
      <c r="AA13" s="196">
        <v>0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0</v>
      </c>
      <c r="AH13" s="196">
        <v>0</v>
      </c>
      <c r="AI13" s="196">
        <v>5</v>
      </c>
      <c r="AJ13" s="196">
        <v>0</v>
      </c>
      <c r="AK13" s="196">
        <v>0</v>
      </c>
      <c r="AL13" s="196">
        <v>0</v>
      </c>
      <c r="AM13" s="196">
        <v>0</v>
      </c>
      <c r="AN13" s="196">
        <v>0</v>
      </c>
      <c r="AO13">
        <v>0</v>
      </c>
      <c r="AP13" s="196">
        <v>0</v>
      </c>
      <c r="AQ13" s="196">
        <v>0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0</v>
      </c>
      <c r="L14" s="196">
        <v>0</v>
      </c>
      <c r="M14" s="196">
        <v>0</v>
      </c>
      <c r="N14" s="196">
        <v>0</v>
      </c>
      <c r="O14" s="196">
        <v>0</v>
      </c>
      <c r="P14" s="196">
        <v>0</v>
      </c>
      <c r="Q14" s="196">
        <v>0</v>
      </c>
      <c r="R14" s="196">
        <v>0</v>
      </c>
      <c r="S14" s="196">
        <v>0</v>
      </c>
      <c r="T14" s="196">
        <v>0</v>
      </c>
      <c r="U14" s="196">
        <v>0</v>
      </c>
      <c r="V14" s="196">
        <v>0</v>
      </c>
      <c r="W14" s="196">
        <v>0</v>
      </c>
      <c r="X14" s="196">
        <v>0</v>
      </c>
      <c r="Y14" s="196">
        <v>0</v>
      </c>
      <c r="Z14">
        <v>0</v>
      </c>
      <c r="AA14" s="196">
        <v>0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0</v>
      </c>
      <c r="AH14" s="196">
        <v>0</v>
      </c>
      <c r="AI14" s="196">
        <v>5</v>
      </c>
      <c r="AJ14" s="196">
        <v>0</v>
      </c>
      <c r="AK14" s="196">
        <v>0</v>
      </c>
      <c r="AL14" s="196">
        <v>0</v>
      </c>
      <c r="AM14" s="196">
        <v>0</v>
      </c>
      <c r="AN14" s="196">
        <v>0</v>
      </c>
      <c r="AO14">
        <v>0</v>
      </c>
      <c r="AP14" s="196">
        <v>0</v>
      </c>
      <c r="AQ14" s="196">
        <v>0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0</v>
      </c>
      <c r="L15" s="196">
        <v>0</v>
      </c>
      <c r="M15" s="196">
        <v>0</v>
      </c>
      <c r="N15" s="196">
        <v>0</v>
      </c>
      <c r="O15" s="196">
        <v>0</v>
      </c>
      <c r="P15" s="196">
        <v>0</v>
      </c>
      <c r="Q15" s="196">
        <v>0</v>
      </c>
      <c r="R15" s="196">
        <v>0</v>
      </c>
      <c r="S15" s="196">
        <v>0</v>
      </c>
      <c r="T15" s="196">
        <v>0</v>
      </c>
      <c r="U15" s="196">
        <v>0</v>
      </c>
      <c r="V15" s="196">
        <v>0</v>
      </c>
      <c r="W15" s="196">
        <v>0</v>
      </c>
      <c r="X15" s="196">
        <v>0</v>
      </c>
      <c r="Y15" s="196">
        <v>0</v>
      </c>
      <c r="Z15">
        <v>0</v>
      </c>
      <c r="AA15" s="196">
        <v>0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0</v>
      </c>
      <c r="AH15" s="196">
        <v>0</v>
      </c>
      <c r="AI15" s="196">
        <v>5</v>
      </c>
      <c r="AJ15" s="196">
        <v>0</v>
      </c>
      <c r="AK15" s="196">
        <v>0</v>
      </c>
      <c r="AL15" s="196">
        <v>0</v>
      </c>
      <c r="AM15" s="196">
        <v>0</v>
      </c>
      <c r="AN15" s="196">
        <v>0</v>
      </c>
      <c r="AO15">
        <v>0</v>
      </c>
      <c r="AP15" s="196">
        <v>0</v>
      </c>
      <c r="AQ15" s="196">
        <v>0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0</v>
      </c>
      <c r="L16" s="196">
        <v>0</v>
      </c>
      <c r="M16" s="196">
        <v>0</v>
      </c>
      <c r="N16" s="196">
        <v>0</v>
      </c>
      <c r="O16" s="196">
        <v>0</v>
      </c>
      <c r="P16" s="196">
        <v>0</v>
      </c>
      <c r="Q16" s="196">
        <v>0</v>
      </c>
      <c r="R16" s="196">
        <v>0</v>
      </c>
      <c r="S16" s="196">
        <v>0</v>
      </c>
      <c r="T16" s="196">
        <v>0</v>
      </c>
      <c r="U16" s="196">
        <v>0</v>
      </c>
      <c r="V16" s="196">
        <v>0</v>
      </c>
      <c r="W16" s="196">
        <v>0</v>
      </c>
      <c r="X16" s="196">
        <v>0</v>
      </c>
      <c r="Y16" s="196">
        <v>0</v>
      </c>
      <c r="Z16">
        <v>0</v>
      </c>
      <c r="AA16" s="196">
        <v>0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0</v>
      </c>
      <c r="AH16" s="196">
        <v>0</v>
      </c>
      <c r="AI16" s="196">
        <v>5</v>
      </c>
      <c r="AJ16" s="196">
        <v>0</v>
      </c>
      <c r="AK16" s="196">
        <v>0</v>
      </c>
      <c r="AL16" s="196">
        <v>0</v>
      </c>
      <c r="AM16" s="196">
        <v>0</v>
      </c>
      <c r="AN16" s="196">
        <v>0</v>
      </c>
      <c r="AO16">
        <v>0</v>
      </c>
      <c r="AP16" s="196">
        <v>0</v>
      </c>
      <c r="AQ16" s="196">
        <v>0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0</v>
      </c>
      <c r="L17" s="196">
        <v>0</v>
      </c>
      <c r="M17" s="196">
        <v>0</v>
      </c>
      <c r="N17" s="196">
        <v>0</v>
      </c>
      <c r="O17" s="196">
        <v>0</v>
      </c>
      <c r="P17" s="196">
        <v>0</v>
      </c>
      <c r="Q17" s="196">
        <v>0</v>
      </c>
      <c r="R17" s="196">
        <v>0</v>
      </c>
      <c r="S17" s="196">
        <v>0</v>
      </c>
      <c r="T17" s="196">
        <v>0</v>
      </c>
      <c r="U17" s="196">
        <v>0</v>
      </c>
      <c r="V17" s="196">
        <v>0</v>
      </c>
      <c r="W17" s="196">
        <v>0</v>
      </c>
      <c r="X17" s="196">
        <v>0</v>
      </c>
      <c r="Y17" s="196">
        <v>0</v>
      </c>
      <c r="Z17">
        <v>0</v>
      </c>
      <c r="AA17" s="196">
        <v>0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0</v>
      </c>
      <c r="AH17" s="196">
        <v>0</v>
      </c>
      <c r="AI17" s="196">
        <v>5</v>
      </c>
      <c r="AJ17" s="196">
        <v>0</v>
      </c>
      <c r="AK17" s="196">
        <v>0</v>
      </c>
      <c r="AL17" s="196">
        <v>0</v>
      </c>
      <c r="AM17" s="196">
        <v>0</v>
      </c>
      <c r="AN17" s="196">
        <v>0</v>
      </c>
      <c r="AO17">
        <v>0</v>
      </c>
      <c r="AP17" s="196">
        <v>0</v>
      </c>
      <c r="AQ17" s="196">
        <v>0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0</v>
      </c>
      <c r="L18" s="196">
        <v>0</v>
      </c>
      <c r="M18" s="196">
        <v>0</v>
      </c>
      <c r="N18" s="196">
        <v>0</v>
      </c>
      <c r="O18" s="196">
        <v>0</v>
      </c>
      <c r="P18" s="196">
        <v>0</v>
      </c>
      <c r="Q18" s="196">
        <v>0</v>
      </c>
      <c r="R18" s="196">
        <v>0</v>
      </c>
      <c r="S18" s="196">
        <v>0</v>
      </c>
      <c r="T18" s="196">
        <v>0</v>
      </c>
      <c r="U18" s="196">
        <v>0</v>
      </c>
      <c r="V18" s="196">
        <v>0</v>
      </c>
      <c r="W18" s="196">
        <v>0</v>
      </c>
      <c r="X18" s="196">
        <v>0</v>
      </c>
      <c r="Y18" s="196">
        <v>0</v>
      </c>
      <c r="Z18">
        <v>0</v>
      </c>
      <c r="AA18" s="196">
        <v>0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0</v>
      </c>
      <c r="AH18" s="196">
        <v>0</v>
      </c>
      <c r="AI18" s="196">
        <v>5</v>
      </c>
      <c r="AJ18" s="196">
        <v>0</v>
      </c>
      <c r="AK18" s="196">
        <v>0</v>
      </c>
      <c r="AL18" s="196">
        <v>0</v>
      </c>
      <c r="AM18" s="196">
        <v>0</v>
      </c>
      <c r="AN18" s="196">
        <v>0</v>
      </c>
      <c r="AO18">
        <v>0</v>
      </c>
      <c r="AP18" s="196">
        <v>0</v>
      </c>
      <c r="AQ18" s="196">
        <v>0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0</v>
      </c>
      <c r="L19" s="196">
        <v>0</v>
      </c>
      <c r="M19" s="196">
        <v>0</v>
      </c>
      <c r="N19" s="196">
        <v>0</v>
      </c>
      <c r="O19" s="196">
        <v>0</v>
      </c>
      <c r="P19" s="196">
        <v>0</v>
      </c>
      <c r="Q19" s="196">
        <v>0</v>
      </c>
      <c r="R19" s="196">
        <v>0</v>
      </c>
      <c r="S19" s="196">
        <v>0</v>
      </c>
      <c r="T19" s="196">
        <v>0</v>
      </c>
      <c r="U19" s="196">
        <v>0</v>
      </c>
      <c r="V19" s="196">
        <v>0</v>
      </c>
      <c r="W19" s="196">
        <v>0</v>
      </c>
      <c r="X19" s="196">
        <v>0</v>
      </c>
      <c r="Y19" s="196">
        <v>0</v>
      </c>
      <c r="Z19">
        <v>0</v>
      </c>
      <c r="AA19" s="196">
        <v>0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0</v>
      </c>
      <c r="AH19" s="196">
        <v>0</v>
      </c>
      <c r="AI19" s="196">
        <v>5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>
        <v>0</v>
      </c>
      <c r="AP19" s="196">
        <v>0</v>
      </c>
      <c r="AQ19" s="196">
        <v>0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0</v>
      </c>
      <c r="L20" s="196">
        <v>0</v>
      </c>
      <c r="M20" s="196">
        <v>0</v>
      </c>
      <c r="N20" s="196">
        <v>0</v>
      </c>
      <c r="O20" s="196">
        <v>0</v>
      </c>
      <c r="P20" s="196">
        <v>0</v>
      </c>
      <c r="Q20" s="196">
        <v>0</v>
      </c>
      <c r="R20" s="196">
        <v>0</v>
      </c>
      <c r="S20" s="196">
        <v>0</v>
      </c>
      <c r="T20" s="196">
        <v>0</v>
      </c>
      <c r="U20" s="196">
        <v>0</v>
      </c>
      <c r="V20" s="196">
        <v>0</v>
      </c>
      <c r="W20" s="196">
        <v>0</v>
      </c>
      <c r="X20" s="196">
        <v>0</v>
      </c>
      <c r="Y20" s="196">
        <v>0</v>
      </c>
      <c r="Z20">
        <v>0</v>
      </c>
      <c r="AA20" s="196">
        <v>0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0</v>
      </c>
      <c r="AH20" s="196">
        <v>0</v>
      </c>
      <c r="AI20" s="196">
        <v>5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>
        <v>0</v>
      </c>
      <c r="AP20" s="196">
        <v>0</v>
      </c>
      <c r="AQ20" s="196">
        <v>0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0</v>
      </c>
      <c r="L21" s="196">
        <v>0</v>
      </c>
      <c r="M21" s="196">
        <v>0</v>
      </c>
      <c r="N21" s="196">
        <v>0</v>
      </c>
      <c r="O21" s="196">
        <v>0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5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>
        <v>0</v>
      </c>
      <c r="AP21" s="196">
        <v>0</v>
      </c>
      <c r="AQ21" s="196">
        <v>0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0</v>
      </c>
      <c r="L22" s="196">
        <v>0</v>
      </c>
      <c r="M22" s="196">
        <v>0</v>
      </c>
      <c r="N22" s="196">
        <v>0</v>
      </c>
      <c r="O22" s="196">
        <v>0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5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>
        <v>0</v>
      </c>
      <c r="AP22" s="196">
        <v>0</v>
      </c>
      <c r="AQ22" s="196">
        <v>0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0</v>
      </c>
      <c r="L23" s="196">
        <v>0</v>
      </c>
      <c r="M23" s="196">
        <v>0</v>
      </c>
      <c r="N23" s="196">
        <v>0</v>
      </c>
      <c r="O23" s="196">
        <v>0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5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>
        <v>0</v>
      </c>
      <c r="AP23" s="196">
        <v>0</v>
      </c>
      <c r="AQ23" s="196">
        <v>0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0</v>
      </c>
      <c r="L24" s="196">
        <v>0</v>
      </c>
      <c r="M24" s="196">
        <v>0</v>
      </c>
      <c r="N24" s="196">
        <v>0</v>
      </c>
      <c r="O24" s="196">
        <v>0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5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>
        <v>0</v>
      </c>
      <c r="AP24" s="196">
        <v>0</v>
      </c>
      <c r="AQ24" s="196">
        <v>0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0</v>
      </c>
      <c r="L25" s="196">
        <v>0</v>
      </c>
      <c r="M25" s="196">
        <v>0</v>
      </c>
      <c r="N25" s="196">
        <v>0</v>
      </c>
      <c r="O25" s="196">
        <v>0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5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>
        <v>0</v>
      </c>
      <c r="AP25" s="196">
        <v>0</v>
      </c>
      <c r="AQ25" s="196">
        <v>0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0</v>
      </c>
      <c r="L26" s="196">
        <v>0</v>
      </c>
      <c r="M26" s="196">
        <v>0</v>
      </c>
      <c r="N26" s="196">
        <v>0</v>
      </c>
      <c r="O26" s="196">
        <v>0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5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>
        <v>0</v>
      </c>
      <c r="AP26" s="196">
        <v>0</v>
      </c>
      <c r="AQ26" s="196">
        <v>0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0</v>
      </c>
      <c r="L27" s="196">
        <v>0</v>
      </c>
      <c r="M27" s="196">
        <v>0</v>
      </c>
      <c r="N27" s="196">
        <v>0</v>
      </c>
      <c r="O27" s="196">
        <v>0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5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>
        <v>0</v>
      </c>
      <c r="AP27" s="196">
        <v>0</v>
      </c>
      <c r="AQ27" s="196">
        <v>0</v>
      </c>
      <c r="AR27" s="196">
        <v>0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0</v>
      </c>
      <c r="L28" s="196">
        <v>0</v>
      </c>
      <c r="M28" s="196">
        <v>0</v>
      </c>
      <c r="N28" s="196">
        <v>0</v>
      </c>
      <c r="O28" s="196">
        <v>0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5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>
        <v>0</v>
      </c>
      <c r="AP28" s="196">
        <v>0</v>
      </c>
      <c r="AQ28" s="196">
        <v>0</v>
      </c>
      <c r="AR28" s="196">
        <v>0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0</v>
      </c>
      <c r="L29" s="196">
        <v>0</v>
      </c>
      <c r="M29" s="196">
        <v>0</v>
      </c>
      <c r="N29" s="196">
        <v>0</v>
      </c>
      <c r="O29" s="196">
        <v>0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5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>
        <v>0</v>
      </c>
      <c r="AP29" s="196">
        <v>0</v>
      </c>
      <c r="AQ29" s="196">
        <v>0</v>
      </c>
      <c r="AR29" s="196">
        <v>0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0</v>
      </c>
      <c r="L30" s="196">
        <v>0</v>
      </c>
      <c r="M30" s="196">
        <v>0</v>
      </c>
      <c r="N30" s="196">
        <v>0</v>
      </c>
      <c r="O30" s="196">
        <v>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5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>
        <v>0</v>
      </c>
      <c r="AP30" s="196">
        <v>0</v>
      </c>
      <c r="AQ30" s="196">
        <v>0</v>
      </c>
      <c r="AR30" s="196">
        <v>0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0</v>
      </c>
      <c r="L31" s="196">
        <v>0</v>
      </c>
      <c r="M31" s="196">
        <v>0</v>
      </c>
      <c r="N31" s="196">
        <v>0</v>
      </c>
      <c r="O31" s="196">
        <v>0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5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>
        <v>0</v>
      </c>
      <c r="AP31" s="196">
        <v>0</v>
      </c>
      <c r="AQ31" s="196">
        <v>0</v>
      </c>
      <c r="AR31" s="196">
        <v>0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0</v>
      </c>
      <c r="L32" s="196">
        <v>0</v>
      </c>
      <c r="M32" s="196">
        <v>0</v>
      </c>
      <c r="N32" s="196">
        <v>0</v>
      </c>
      <c r="O32" s="196">
        <v>0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5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>
        <v>0</v>
      </c>
      <c r="AP32" s="196">
        <v>0</v>
      </c>
      <c r="AQ32" s="196">
        <v>0</v>
      </c>
      <c r="AR32" s="196">
        <v>0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0</v>
      </c>
      <c r="L33" s="196">
        <v>0</v>
      </c>
      <c r="M33" s="196">
        <v>0</v>
      </c>
      <c r="N33" s="196">
        <v>0</v>
      </c>
      <c r="O33" s="196">
        <v>0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5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>
        <v>0</v>
      </c>
      <c r="AP33" s="196">
        <v>0</v>
      </c>
      <c r="AQ33" s="196">
        <v>0</v>
      </c>
      <c r="AR33" s="196">
        <v>0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0</v>
      </c>
      <c r="L34" s="196">
        <v>0</v>
      </c>
      <c r="M34" s="196">
        <v>0</v>
      </c>
      <c r="N34" s="196">
        <v>0</v>
      </c>
      <c r="O34" s="196">
        <v>0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5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>
        <v>0</v>
      </c>
      <c r="AP34" s="196">
        <v>0</v>
      </c>
      <c r="AQ34" s="196">
        <v>0</v>
      </c>
      <c r="AR34" s="196">
        <v>0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0</v>
      </c>
      <c r="L35" s="196">
        <v>0</v>
      </c>
      <c r="M35" s="196">
        <v>0</v>
      </c>
      <c r="N35" s="196">
        <v>0</v>
      </c>
      <c r="O35" s="196">
        <v>0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>
        <v>0</v>
      </c>
      <c r="AA35" s="196">
        <v>0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5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>
        <v>0</v>
      </c>
      <c r="AP35" s="196">
        <v>0</v>
      </c>
      <c r="AQ35" s="196">
        <v>0</v>
      </c>
      <c r="AR35" s="196">
        <v>0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0</v>
      </c>
      <c r="L36" s="196">
        <v>0</v>
      </c>
      <c r="M36" s="196">
        <v>0</v>
      </c>
      <c r="N36" s="196">
        <v>0</v>
      </c>
      <c r="O36" s="196">
        <v>0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>
        <v>0</v>
      </c>
      <c r="AA36" s="196">
        <v>0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5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>
        <v>0</v>
      </c>
      <c r="AP36" s="196">
        <v>0</v>
      </c>
      <c r="AQ36" s="196">
        <v>0</v>
      </c>
      <c r="AR36" s="196">
        <v>0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0</v>
      </c>
      <c r="L37" s="196">
        <v>0</v>
      </c>
      <c r="M37" s="196">
        <v>0</v>
      </c>
      <c r="N37" s="196">
        <v>0</v>
      </c>
      <c r="O37" s="196">
        <v>0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>
        <v>0</v>
      </c>
      <c r="AA37" s="196">
        <v>0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5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>
        <v>0</v>
      </c>
      <c r="AP37" s="196">
        <v>0</v>
      </c>
      <c r="AQ37" s="196">
        <v>0</v>
      </c>
      <c r="AR37" s="196">
        <v>0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0</v>
      </c>
      <c r="L38" s="196">
        <v>0</v>
      </c>
      <c r="M38" s="196">
        <v>0</v>
      </c>
      <c r="N38" s="196">
        <v>0</v>
      </c>
      <c r="O38" s="196">
        <v>0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>
        <v>0</v>
      </c>
      <c r="AA38" s="196">
        <v>0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5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>
        <v>0</v>
      </c>
      <c r="AP38" s="196">
        <v>0</v>
      </c>
      <c r="AQ38" s="196">
        <v>0</v>
      </c>
      <c r="AR38" s="196">
        <v>0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0</v>
      </c>
      <c r="L39" s="196">
        <v>0</v>
      </c>
      <c r="M39" s="196">
        <v>0</v>
      </c>
      <c r="N39" s="196">
        <v>0</v>
      </c>
      <c r="O39" s="196">
        <v>0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>
        <v>0</v>
      </c>
      <c r="AA39" s="196">
        <v>0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5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>
        <v>0</v>
      </c>
      <c r="AP39" s="196">
        <v>0</v>
      </c>
      <c r="AQ39" s="196">
        <v>0</v>
      </c>
      <c r="AR39" s="196">
        <v>0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0</v>
      </c>
      <c r="L40" s="196">
        <v>0</v>
      </c>
      <c r="M40" s="196">
        <v>0</v>
      </c>
      <c r="N40" s="196">
        <v>0</v>
      </c>
      <c r="O40" s="196">
        <v>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>
        <v>0</v>
      </c>
      <c r="AA40" s="196">
        <v>0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5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>
        <v>0</v>
      </c>
      <c r="AP40" s="196">
        <v>0</v>
      </c>
      <c r="AQ40" s="196">
        <v>0</v>
      </c>
      <c r="AR40" s="196">
        <v>0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0</v>
      </c>
      <c r="L41" s="196">
        <v>0</v>
      </c>
      <c r="M41" s="196">
        <v>0</v>
      </c>
      <c r="N41" s="196">
        <v>0</v>
      </c>
      <c r="O41" s="196">
        <v>0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>
        <v>0</v>
      </c>
      <c r="AA41" s="196">
        <v>0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5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>
        <v>0</v>
      </c>
      <c r="AP41" s="196">
        <v>0</v>
      </c>
      <c r="AQ41" s="196">
        <v>0</v>
      </c>
      <c r="AR41" s="196">
        <v>0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0</v>
      </c>
      <c r="L42" s="196">
        <v>0</v>
      </c>
      <c r="M42" s="196">
        <v>0</v>
      </c>
      <c r="N42" s="196">
        <v>0</v>
      </c>
      <c r="O42" s="196">
        <v>0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>
        <v>0</v>
      </c>
      <c r="AA42" s="196">
        <v>0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5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>
        <v>0</v>
      </c>
      <c r="AP42" s="196">
        <v>0</v>
      </c>
      <c r="AQ42" s="196">
        <v>0</v>
      </c>
      <c r="AR42" s="196">
        <v>0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0</v>
      </c>
      <c r="L43" s="196">
        <v>0</v>
      </c>
      <c r="M43" s="196">
        <v>0</v>
      </c>
      <c r="N43" s="196">
        <v>0</v>
      </c>
      <c r="O43" s="196">
        <v>0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>
        <v>0</v>
      </c>
      <c r="AA43" s="196">
        <v>0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5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>
        <v>0</v>
      </c>
      <c r="AP43" s="196">
        <v>0</v>
      </c>
      <c r="AQ43" s="196">
        <v>0</v>
      </c>
      <c r="AR43" s="196">
        <v>0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0</v>
      </c>
      <c r="L44" s="196">
        <v>0</v>
      </c>
      <c r="M44" s="196">
        <v>0</v>
      </c>
      <c r="N44" s="196">
        <v>0</v>
      </c>
      <c r="O44" s="196">
        <v>0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>
        <v>0</v>
      </c>
      <c r="AA44" s="196">
        <v>0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5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>
        <v>0</v>
      </c>
      <c r="AP44" s="196">
        <v>0</v>
      </c>
      <c r="AQ44" s="196">
        <v>0</v>
      </c>
      <c r="AR44" s="196">
        <v>0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0</v>
      </c>
      <c r="L45" s="196">
        <v>0</v>
      </c>
      <c r="M45" s="196">
        <v>0</v>
      </c>
      <c r="N45" s="196">
        <v>0</v>
      </c>
      <c r="O45" s="196">
        <v>0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>
        <v>0</v>
      </c>
      <c r="AA45" s="196">
        <v>0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5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>
        <v>0</v>
      </c>
      <c r="AP45" s="196">
        <v>0</v>
      </c>
      <c r="AQ45" s="196">
        <v>0</v>
      </c>
      <c r="AR45" s="196">
        <v>0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0</v>
      </c>
      <c r="L46" s="196">
        <v>0</v>
      </c>
      <c r="M46" s="196">
        <v>0</v>
      </c>
      <c r="N46" s="196">
        <v>0</v>
      </c>
      <c r="O46" s="196">
        <v>0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>
        <v>0</v>
      </c>
      <c r="AA46" s="196">
        <v>0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5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>
        <v>0</v>
      </c>
      <c r="AP46" s="196">
        <v>0</v>
      </c>
      <c r="AQ46" s="196">
        <v>0</v>
      </c>
      <c r="AR46" s="196">
        <v>0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0</v>
      </c>
      <c r="L47" s="196">
        <v>0</v>
      </c>
      <c r="M47" s="196">
        <v>0</v>
      </c>
      <c r="N47" s="196">
        <v>0</v>
      </c>
      <c r="O47" s="196">
        <v>0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>
        <v>0</v>
      </c>
      <c r="AA47" s="196">
        <v>0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5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>
        <v>0</v>
      </c>
      <c r="AP47" s="196">
        <v>0</v>
      </c>
      <c r="AQ47" s="196">
        <v>0</v>
      </c>
      <c r="AR47" s="196">
        <v>0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0</v>
      </c>
      <c r="L48" s="196">
        <v>0</v>
      </c>
      <c r="M48" s="196">
        <v>0</v>
      </c>
      <c r="N48" s="196">
        <v>0</v>
      </c>
      <c r="O48" s="196">
        <v>0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>
        <v>0</v>
      </c>
      <c r="AA48" s="196">
        <v>0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5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>
        <v>0</v>
      </c>
      <c r="AP48" s="196">
        <v>0</v>
      </c>
      <c r="AQ48" s="196">
        <v>0</v>
      </c>
      <c r="AR48" s="196">
        <v>0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0</v>
      </c>
      <c r="L49" s="196">
        <v>0</v>
      </c>
      <c r="M49" s="196">
        <v>0</v>
      </c>
      <c r="N49" s="196">
        <v>0</v>
      </c>
      <c r="O49" s="196">
        <v>0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>
        <v>0</v>
      </c>
      <c r="AA49" s="196">
        <v>0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5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>
        <v>0</v>
      </c>
      <c r="AP49" s="196">
        <v>0</v>
      </c>
      <c r="AQ49" s="196">
        <v>0</v>
      </c>
      <c r="AR49" s="196">
        <v>0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0</v>
      </c>
      <c r="L50" s="196">
        <v>0</v>
      </c>
      <c r="M50" s="196">
        <v>0</v>
      </c>
      <c r="N50" s="196">
        <v>0</v>
      </c>
      <c r="O50" s="196">
        <v>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>
        <v>0</v>
      </c>
      <c r="AA50" s="196">
        <v>0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5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>
        <v>0</v>
      </c>
      <c r="AP50" s="196">
        <v>0</v>
      </c>
      <c r="AQ50" s="196">
        <v>0</v>
      </c>
      <c r="AR50" s="196">
        <v>0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0</v>
      </c>
      <c r="L51" s="196">
        <v>0</v>
      </c>
      <c r="M51" s="196">
        <v>0</v>
      </c>
      <c r="N51" s="196">
        <v>0</v>
      </c>
      <c r="O51" s="196">
        <v>0</v>
      </c>
      <c r="P51" s="196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>
        <v>0</v>
      </c>
      <c r="AA51" s="196">
        <v>0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5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>
        <v>0</v>
      </c>
      <c r="AP51" s="196">
        <v>0</v>
      </c>
      <c r="AQ51" s="196">
        <v>0</v>
      </c>
      <c r="AR51" s="196">
        <v>0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0</v>
      </c>
      <c r="L52" s="196">
        <v>0</v>
      </c>
      <c r="M52" s="196">
        <v>0</v>
      </c>
      <c r="N52" s="196">
        <v>0</v>
      </c>
      <c r="O52" s="196">
        <v>0</v>
      </c>
      <c r="P52" s="196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>
        <v>0</v>
      </c>
      <c r="AA52" s="196">
        <v>0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5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>
        <v>0</v>
      </c>
      <c r="AP52" s="196">
        <v>0</v>
      </c>
      <c r="AQ52" s="196">
        <v>0</v>
      </c>
      <c r="AR52" s="196">
        <v>0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0</v>
      </c>
      <c r="L53" s="196">
        <v>0</v>
      </c>
      <c r="M53" s="196">
        <v>0</v>
      </c>
      <c r="N53" s="196">
        <v>0</v>
      </c>
      <c r="O53" s="196">
        <v>0</v>
      </c>
      <c r="P53" s="196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>
        <v>0</v>
      </c>
      <c r="AA53" s="196">
        <v>0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5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>
        <v>0</v>
      </c>
      <c r="AP53" s="196">
        <v>0</v>
      </c>
      <c r="AQ53" s="196">
        <v>0</v>
      </c>
      <c r="AR53" s="196">
        <v>0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0</v>
      </c>
      <c r="L54" s="196">
        <v>0</v>
      </c>
      <c r="M54" s="196">
        <v>0</v>
      </c>
      <c r="N54" s="196">
        <v>0</v>
      </c>
      <c r="O54" s="196">
        <v>0</v>
      </c>
      <c r="P54" s="196">
        <v>0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>
        <v>0</v>
      </c>
      <c r="AA54" s="196">
        <v>0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0</v>
      </c>
      <c r="AH54" s="196">
        <v>0</v>
      </c>
      <c r="AI54" s="196">
        <v>5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>
        <v>0</v>
      </c>
      <c r="AP54" s="196">
        <v>0</v>
      </c>
      <c r="AQ54" s="196">
        <v>0</v>
      </c>
      <c r="AR54" s="196">
        <v>0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0</v>
      </c>
      <c r="L55" s="196">
        <v>0</v>
      </c>
      <c r="M55" s="196">
        <v>0</v>
      </c>
      <c r="N55" s="196">
        <v>0</v>
      </c>
      <c r="O55" s="196">
        <v>0</v>
      </c>
      <c r="P55" s="196">
        <v>0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>
        <v>0</v>
      </c>
      <c r="AA55" s="196">
        <v>0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0</v>
      </c>
      <c r="AH55" s="196">
        <v>0</v>
      </c>
      <c r="AI55" s="196">
        <v>5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>
        <v>0</v>
      </c>
      <c r="AP55" s="196">
        <v>0</v>
      </c>
      <c r="AQ55" s="196">
        <v>0</v>
      </c>
      <c r="AR55" s="196">
        <v>0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0</v>
      </c>
      <c r="L56" s="196">
        <v>0</v>
      </c>
      <c r="M56" s="196">
        <v>0</v>
      </c>
      <c r="N56" s="196">
        <v>0</v>
      </c>
      <c r="O56" s="196">
        <v>0</v>
      </c>
      <c r="P56" s="196">
        <v>0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>
        <v>0</v>
      </c>
      <c r="AA56" s="196">
        <v>0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0</v>
      </c>
      <c r="AH56" s="196">
        <v>0</v>
      </c>
      <c r="AI56" s="196">
        <v>5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>
        <v>0</v>
      </c>
      <c r="AP56" s="196">
        <v>0</v>
      </c>
      <c r="AQ56" s="196">
        <v>0</v>
      </c>
      <c r="AR56" s="196">
        <v>0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0</v>
      </c>
      <c r="L57" s="196">
        <v>0</v>
      </c>
      <c r="M57" s="196">
        <v>0</v>
      </c>
      <c r="N57" s="196">
        <v>0</v>
      </c>
      <c r="O57" s="196">
        <v>0</v>
      </c>
      <c r="P57" s="196">
        <v>0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>
        <v>0</v>
      </c>
      <c r="AA57" s="196">
        <v>0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0</v>
      </c>
      <c r="AH57" s="196">
        <v>0</v>
      </c>
      <c r="AI57" s="196">
        <v>5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>
        <v>0</v>
      </c>
      <c r="AP57" s="196">
        <v>0</v>
      </c>
      <c r="AQ57" s="196">
        <v>0</v>
      </c>
      <c r="AR57" s="196">
        <v>0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0</v>
      </c>
      <c r="L58" s="196">
        <v>0</v>
      </c>
      <c r="M58" s="196">
        <v>0</v>
      </c>
      <c r="N58" s="196">
        <v>0</v>
      </c>
      <c r="O58" s="196">
        <v>0</v>
      </c>
      <c r="P58" s="196">
        <v>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>
        <v>0</v>
      </c>
      <c r="AA58" s="196">
        <v>0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0</v>
      </c>
      <c r="AH58" s="196">
        <v>0</v>
      </c>
      <c r="AI58" s="196">
        <v>5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>
        <v>0</v>
      </c>
      <c r="AP58" s="196">
        <v>0</v>
      </c>
      <c r="AQ58" s="196">
        <v>0</v>
      </c>
      <c r="AR58" s="196">
        <v>0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0</v>
      </c>
      <c r="L59" s="196">
        <v>0</v>
      </c>
      <c r="M59" s="196">
        <v>0</v>
      </c>
      <c r="N59" s="196">
        <v>0</v>
      </c>
      <c r="O59" s="196">
        <v>0</v>
      </c>
      <c r="P59" s="196">
        <v>0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>
        <v>0</v>
      </c>
      <c r="AA59" s="196">
        <v>0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0</v>
      </c>
      <c r="AH59" s="196">
        <v>0</v>
      </c>
      <c r="AI59" s="196">
        <v>5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>
        <v>0</v>
      </c>
      <c r="AP59" s="196">
        <v>0</v>
      </c>
      <c r="AQ59" s="196">
        <v>0</v>
      </c>
      <c r="AR59" s="196">
        <v>0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0</v>
      </c>
      <c r="L60" s="196">
        <v>0</v>
      </c>
      <c r="M60" s="196">
        <v>0</v>
      </c>
      <c r="N60" s="196">
        <v>0</v>
      </c>
      <c r="O60" s="196">
        <v>0</v>
      </c>
      <c r="P60" s="196">
        <v>0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>
        <v>0</v>
      </c>
      <c r="AA60" s="196">
        <v>0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0</v>
      </c>
      <c r="AH60" s="196">
        <v>0</v>
      </c>
      <c r="AI60" s="196">
        <v>5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>
        <v>0</v>
      </c>
      <c r="AP60" s="196">
        <v>0</v>
      </c>
      <c r="AQ60" s="196">
        <v>0</v>
      </c>
      <c r="AR60" s="196">
        <v>0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0</v>
      </c>
      <c r="L61" s="196">
        <v>0</v>
      </c>
      <c r="M61" s="196">
        <v>0</v>
      </c>
      <c r="N61" s="196">
        <v>0</v>
      </c>
      <c r="O61" s="196">
        <v>0</v>
      </c>
      <c r="P61" s="196">
        <v>0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>
        <v>0</v>
      </c>
      <c r="AA61" s="196">
        <v>0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0</v>
      </c>
      <c r="AH61" s="196">
        <v>0</v>
      </c>
      <c r="AI61" s="196">
        <v>5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>
        <v>0</v>
      </c>
      <c r="AP61" s="196">
        <v>0</v>
      </c>
      <c r="AQ61" s="196">
        <v>0</v>
      </c>
      <c r="AR61" s="196">
        <v>0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0</v>
      </c>
      <c r="L62" s="196">
        <v>0</v>
      </c>
      <c r="M62" s="196">
        <v>0</v>
      </c>
      <c r="N62" s="196">
        <v>0</v>
      </c>
      <c r="O62" s="196">
        <v>0</v>
      </c>
      <c r="P62" s="196">
        <v>0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>
        <v>0</v>
      </c>
      <c r="AA62" s="196">
        <v>0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0</v>
      </c>
      <c r="AH62" s="196">
        <v>0</v>
      </c>
      <c r="AI62" s="196">
        <v>5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>
        <v>0</v>
      </c>
      <c r="AP62" s="196">
        <v>0</v>
      </c>
      <c r="AQ62" s="196">
        <v>0</v>
      </c>
      <c r="AR62" s="196">
        <v>0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0</v>
      </c>
      <c r="L63" s="196">
        <v>0</v>
      </c>
      <c r="M63" s="196">
        <v>0</v>
      </c>
      <c r="N63" s="196">
        <v>0</v>
      </c>
      <c r="O63" s="196">
        <v>0</v>
      </c>
      <c r="P63" s="196">
        <v>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>
        <v>0</v>
      </c>
      <c r="AA63" s="196">
        <v>0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0</v>
      </c>
      <c r="AH63" s="196">
        <v>0</v>
      </c>
      <c r="AI63" s="196">
        <v>5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>
        <v>0</v>
      </c>
      <c r="AP63" s="196">
        <v>0</v>
      </c>
      <c r="AQ63" s="196">
        <v>0</v>
      </c>
      <c r="AR63" s="196">
        <v>0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0</v>
      </c>
      <c r="L64" s="196">
        <v>0</v>
      </c>
      <c r="M64" s="196">
        <v>0</v>
      </c>
      <c r="N64" s="196">
        <v>0</v>
      </c>
      <c r="O64" s="196">
        <v>0</v>
      </c>
      <c r="P64" s="196">
        <v>0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>
        <v>0</v>
      </c>
      <c r="AA64" s="196">
        <v>0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0</v>
      </c>
      <c r="AH64" s="196">
        <v>0</v>
      </c>
      <c r="AI64" s="196">
        <v>5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>
        <v>0</v>
      </c>
      <c r="AP64" s="196">
        <v>0</v>
      </c>
      <c r="AQ64" s="196">
        <v>0</v>
      </c>
      <c r="AR64" s="196">
        <v>0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0</v>
      </c>
      <c r="L65" s="196">
        <v>0</v>
      </c>
      <c r="M65" s="196">
        <v>0</v>
      </c>
      <c r="N65" s="196">
        <v>0</v>
      </c>
      <c r="O65" s="196">
        <v>0</v>
      </c>
      <c r="P65" s="196">
        <v>0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>
        <v>0</v>
      </c>
      <c r="AA65" s="196">
        <v>0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0</v>
      </c>
      <c r="AH65" s="196">
        <v>0</v>
      </c>
      <c r="AI65" s="196">
        <v>5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>
        <v>0</v>
      </c>
      <c r="AP65" s="196">
        <v>0</v>
      </c>
      <c r="AQ65" s="196">
        <v>0</v>
      </c>
      <c r="AR65" s="196">
        <v>0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0</v>
      </c>
      <c r="L66" s="196">
        <v>0</v>
      </c>
      <c r="M66" s="196">
        <v>0</v>
      </c>
      <c r="N66" s="196">
        <v>0</v>
      </c>
      <c r="O66" s="196">
        <v>0</v>
      </c>
      <c r="P66" s="196">
        <v>0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>
        <v>0</v>
      </c>
      <c r="AA66" s="196">
        <v>0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0</v>
      </c>
      <c r="AH66" s="196">
        <v>0</v>
      </c>
      <c r="AI66" s="196">
        <v>5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>
        <v>0</v>
      </c>
      <c r="AP66" s="196">
        <v>0</v>
      </c>
      <c r="AQ66" s="196">
        <v>0</v>
      </c>
      <c r="AR66" s="196">
        <v>0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0</v>
      </c>
      <c r="L67" s="196">
        <v>0</v>
      </c>
      <c r="M67" s="196">
        <v>0</v>
      </c>
      <c r="N67" s="196">
        <v>0</v>
      </c>
      <c r="O67" s="196">
        <v>0</v>
      </c>
      <c r="P67" s="196">
        <v>0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>
        <v>0</v>
      </c>
      <c r="AA67" s="196">
        <v>0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0</v>
      </c>
      <c r="AH67" s="196">
        <v>0</v>
      </c>
      <c r="AI67" s="196">
        <v>5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>
        <v>0</v>
      </c>
      <c r="AP67" s="196">
        <v>0</v>
      </c>
      <c r="AQ67" s="196">
        <v>0</v>
      </c>
      <c r="AR67" s="196">
        <v>0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0</v>
      </c>
      <c r="L68" s="196">
        <v>0</v>
      </c>
      <c r="M68" s="196">
        <v>0</v>
      </c>
      <c r="N68" s="196">
        <v>0</v>
      </c>
      <c r="O68" s="196">
        <v>0</v>
      </c>
      <c r="P68" s="196">
        <v>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>
        <v>0</v>
      </c>
      <c r="AA68" s="196">
        <v>0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0</v>
      </c>
      <c r="AH68" s="196">
        <v>0</v>
      </c>
      <c r="AI68" s="196">
        <v>5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>
        <v>0</v>
      </c>
      <c r="AP68" s="196">
        <v>0</v>
      </c>
      <c r="AQ68" s="196">
        <v>0</v>
      </c>
      <c r="AR68" s="196">
        <v>0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0</v>
      </c>
      <c r="L69" s="196">
        <v>0</v>
      </c>
      <c r="M69" s="196">
        <v>0</v>
      </c>
      <c r="N69" s="196">
        <v>0</v>
      </c>
      <c r="O69" s="196">
        <v>0</v>
      </c>
      <c r="P69" s="196">
        <v>0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>
        <v>0</v>
      </c>
      <c r="AA69" s="196">
        <v>0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0</v>
      </c>
      <c r="AH69" s="196">
        <v>0</v>
      </c>
      <c r="AI69" s="196">
        <v>5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>
        <v>0</v>
      </c>
      <c r="AP69" s="196">
        <v>0</v>
      </c>
      <c r="AQ69" s="196">
        <v>0</v>
      </c>
      <c r="AR69" s="196">
        <v>0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0</v>
      </c>
      <c r="L70" s="196">
        <v>0</v>
      </c>
      <c r="M70" s="196">
        <v>0</v>
      </c>
      <c r="N70" s="196">
        <v>0</v>
      </c>
      <c r="O70" s="196">
        <v>0</v>
      </c>
      <c r="P70" s="196">
        <v>0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>
        <v>0</v>
      </c>
      <c r="AA70" s="196">
        <v>0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0</v>
      </c>
      <c r="AH70" s="196">
        <v>0</v>
      </c>
      <c r="AI70" s="196">
        <v>5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>
        <v>0</v>
      </c>
      <c r="AP70" s="196">
        <v>0</v>
      </c>
      <c r="AQ70" s="196">
        <v>0</v>
      </c>
      <c r="AR70" s="196">
        <v>0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0</v>
      </c>
      <c r="L71" s="196">
        <v>0</v>
      </c>
      <c r="M71" s="196">
        <v>0</v>
      </c>
      <c r="N71" s="196">
        <v>0</v>
      </c>
      <c r="O71" s="196">
        <v>0</v>
      </c>
      <c r="P71" s="196">
        <v>0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>
        <v>0</v>
      </c>
      <c r="AA71" s="196">
        <v>0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0</v>
      </c>
      <c r="AH71" s="196">
        <v>0</v>
      </c>
      <c r="AI71" s="196">
        <v>5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>
        <v>0</v>
      </c>
      <c r="AP71" s="196">
        <v>0</v>
      </c>
      <c r="AQ71" s="196">
        <v>0</v>
      </c>
      <c r="AR71" s="196">
        <v>0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0</v>
      </c>
      <c r="L72" s="196">
        <v>0</v>
      </c>
      <c r="M72" s="196">
        <v>0</v>
      </c>
      <c r="N72" s="196">
        <v>0</v>
      </c>
      <c r="O72" s="196">
        <v>0</v>
      </c>
      <c r="P72" s="196">
        <v>0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>
        <v>0</v>
      </c>
      <c r="AA72" s="196">
        <v>0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0</v>
      </c>
      <c r="AH72" s="196">
        <v>0</v>
      </c>
      <c r="AI72" s="196">
        <v>5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>
        <v>0</v>
      </c>
      <c r="AP72" s="196">
        <v>0</v>
      </c>
      <c r="AQ72" s="196">
        <v>0</v>
      </c>
      <c r="AR72" s="196">
        <v>0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0</v>
      </c>
      <c r="L73" s="196">
        <v>0</v>
      </c>
      <c r="M73" s="196">
        <v>0</v>
      </c>
      <c r="N73" s="196">
        <v>0</v>
      </c>
      <c r="O73" s="196">
        <v>0</v>
      </c>
      <c r="P73" s="196">
        <v>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>
        <v>0</v>
      </c>
      <c r="AA73" s="196">
        <v>0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0</v>
      </c>
      <c r="AH73" s="196">
        <v>0</v>
      </c>
      <c r="AI73" s="196">
        <v>4.84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>
        <v>0</v>
      </c>
      <c r="AP73" s="196">
        <v>0</v>
      </c>
      <c r="AQ73" s="196">
        <v>0</v>
      </c>
      <c r="AR73" s="196">
        <v>0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0</v>
      </c>
      <c r="L74" s="196">
        <v>0</v>
      </c>
      <c r="M74" s="196">
        <v>0</v>
      </c>
      <c r="N74" s="196">
        <v>0</v>
      </c>
      <c r="O74" s="196">
        <v>0</v>
      </c>
      <c r="P74" s="196">
        <v>0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>
        <v>0</v>
      </c>
      <c r="AA74" s="196">
        <v>0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0</v>
      </c>
      <c r="AH74" s="196">
        <v>0</v>
      </c>
      <c r="AI74" s="196">
        <v>4.84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>
        <v>0</v>
      </c>
      <c r="AP74" s="196">
        <v>0</v>
      </c>
      <c r="AQ74" s="196">
        <v>0</v>
      </c>
      <c r="AR74" s="196">
        <v>0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0</v>
      </c>
      <c r="L75" s="196">
        <v>0</v>
      </c>
      <c r="M75" s="196">
        <v>0</v>
      </c>
      <c r="N75" s="196">
        <v>0</v>
      </c>
      <c r="O75" s="196">
        <v>0</v>
      </c>
      <c r="P75" s="196">
        <v>0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>
        <v>0</v>
      </c>
      <c r="AA75" s="196">
        <v>0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0</v>
      </c>
      <c r="AH75" s="196">
        <v>0</v>
      </c>
      <c r="AI75" s="196">
        <v>4.92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>
        <v>0</v>
      </c>
      <c r="AP75" s="196">
        <v>0</v>
      </c>
      <c r="AQ75" s="196">
        <v>0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0</v>
      </c>
      <c r="L76" s="196">
        <v>0</v>
      </c>
      <c r="M76" s="196">
        <v>0</v>
      </c>
      <c r="N76" s="196">
        <v>0</v>
      </c>
      <c r="O76" s="196">
        <v>0</v>
      </c>
      <c r="P76" s="196">
        <v>0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>
        <v>0</v>
      </c>
      <c r="AA76" s="196">
        <v>0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0</v>
      </c>
      <c r="AH76" s="196">
        <v>0</v>
      </c>
      <c r="AI76" s="196">
        <v>4.92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>
        <v>0</v>
      </c>
      <c r="AP76" s="196">
        <v>0</v>
      </c>
      <c r="AQ76" s="196">
        <v>0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0</v>
      </c>
      <c r="L77" s="196">
        <v>0</v>
      </c>
      <c r="M77" s="196">
        <v>0</v>
      </c>
      <c r="N77" s="196">
        <v>0</v>
      </c>
      <c r="O77" s="196">
        <v>0</v>
      </c>
      <c r="P77" s="196">
        <v>0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>
        <v>0</v>
      </c>
      <c r="AA77" s="196">
        <v>0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0</v>
      </c>
      <c r="AH77" s="196">
        <v>0</v>
      </c>
      <c r="AI77" s="196">
        <v>4.92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>
        <v>0</v>
      </c>
      <c r="AP77" s="196">
        <v>0</v>
      </c>
      <c r="AQ77" s="196">
        <v>0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0</v>
      </c>
      <c r="L78" s="196">
        <v>0</v>
      </c>
      <c r="M78" s="196">
        <v>0</v>
      </c>
      <c r="N78" s="196">
        <v>0</v>
      </c>
      <c r="O78" s="196">
        <v>0</v>
      </c>
      <c r="P78" s="196">
        <v>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>
        <v>0</v>
      </c>
      <c r="AA78" s="196">
        <v>0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0</v>
      </c>
      <c r="AH78" s="196">
        <v>0</v>
      </c>
      <c r="AI78" s="196">
        <v>4.92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>
        <v>0</v>
      </c>
      <c r="AP78" s="196">
        <v>0</v>
      </c>
      <c r="AQ78" s="196">
        <v>0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0</v>
      </c>
      <c r="L79" s="196">
        <v>0</v>
      </c>
      <c r="M79" s="196">
        <v>0</v>
      </c>
      <c r="N79" s="196">
        <v>0</v>
      </c>
      <c r="O79" s="196">
        <v>0</v>
      </c>
      <c r="P79" s="196">
        <v>0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>
        <v>0</v>
      </c>
      <c r="AA79" s="196">
        <v>0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0</v>
      </c>
      <c r="AH79" s="196">
        <v>0</v>
      </c>
      <c r="AI79" s="196">
        <v>5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>
        <v>0</v>
      </c>
      <c r="AP79" s="196">
        <v>0</v>
      </c>
      <c r="AQ79" s="196">
        <v>0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0</v>
      </c>
      <c r="L80" s="196">
        <v>0</v>
      </c>
      <c r="M80" s="196">
        <v>0</v>
      </c>
      <c r="N80" s="196">
        <v>0</v>
      </c>
      <c r="O80" s="196">
        <v>0</v>
      </c>
      <c r="P80" s="196">
        <v>0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>
        <v>0</v>
      </c>
      <c r="AA80" s="196">
        <v>0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0</v>
      </c>
      <c r="AH80" s="196">
        <v>0</v>
      </c>
      <c r="AI80" s="196">
        <v>5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>
        <v>0</v>
      </c>
      <c r="AP80" s="196">
        <v>0</v>
      </c>
      <c r="AQ80" s="196">
        <v>0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0</v>
      </c>
      <c r="L81" s="196">
        <v>0</v>
      </c>
      <c r="M81" s="196">
        <v>0</v>
      </c>
      <c r="N81" s="196">
        <v>0</v>
      </c>
      <c r="O81" s="196">
        <v>0</v>
      </c>
      <c r="P81" s="196">
        <v>0</v>
      </c>
      <c r="Q81" s="196">
        <v>0</v>
      </c>
      <c r="R81" s="196">
        <v>0</v>
      </c>
      <c r="S81" s="196">
        <v>0</v>
      </c>
      <c r="T81" s="196">
        <v>0</v>
      </c>
      <c r="U81" s="196">
        <v>0</v>
      </c>
      <c r="V81" s="196">
        <v>0</v>
      </c>
      <c r="W81" s="196">
        <v>0</v>
      </c>
      <c r="X81" s="196">
        <v>0</v>
      </c>
      <c r="Y81" s="196">
        <v>0</v>
      </c>
      <c r="Z81">
        <v>0</v>
      </c>
      <c r="AA81" s="196">
        <v>0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0</v>
      </c>
      <c r="AH81" s="196">
        <v>0</v>
      </c>
      <c r="AI81" s="196">
        <v>5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>
        <v>0</v>
      </c>
      <c r="AP81" s="196">
        <v>0</v>
      </c>
      <c r="AQ81" s="196">
        <v>0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0</v>
      </c>
      <c r="L82" s="196">
        <v>0</v>
      </c>
      <c r="M82" s="196">
        <v>0</v>
      </c>
      <c r="N82" s="196">
        <v>0</v>
      </c>
      <c r="O82" s="196">
        <v>0</v>
      </c>
      <c r="P82" s="196">
        <v>0</v>
      </c>
      <c r="Q82" s="196">
        <v>0</v>
      </c>
      <c r="R82" s="196">
        <v>0</v>
      </c>
      <c r="S82" s="196">
        <v>0</v>
      </c>
      <c r="T82" s="196">
        <v>0</v>
      </c>
      <c r="U82" s="196">
        <v>0</v>
      </c>
      <c r="V82" s="196">
        <v>0</v>
      </c>
      <c r="W82" s="196">
        <v>0</v>
      </c>
      <c r="X82" s="196">
        <v>0</v>
      </c>
      <c r="Y82" s="196">
        <v>0</v>
      </c>
      <c r="Z82">
        <v>0</v>
      </c>
      <c r="AA82" s="196">
        <v>0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0</v>
      </c>
      <c r="AH82" s="196">
        <v>0</v>
      </c>
      <c r="AI82" s="196">
        <v>5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>
        <v>0</v>
      </c>
      <c r="AP82" s="196">
        <v>0</v>
      </c>
      <c r="AQ82" s="196">
        <v>0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0</v>
      </c>
      <c r="L83" s="196">
        <v>0</v>
      </c>
      <c r="M83" s="196">
        <v>0</v>
      </c>
      <c r="N83" s="196">
        <v>0</v>
      </c>
      <c r="O83" s="196">
        <v>0</v>
      </c>
      <c r="P83" s="196">
        <v>0</v>
      </c>
      <c r="Q83" s="196">
        <v>0</v>
      </c>
      <c r="R83" s="196">
        <v>0</v>
      </c>
      <c r="S83" s="196">
        <v>0</v>
      </c>
      <c r="T83" s="196">
        <v>0</v>
      </c>
      <c r="U83" s="196">
        <v>0</v>
      </c>
      <c r="V83" s="196">
        <v>0</v>
      </c>
      <c r="W83" s="196">
        <v>0</v>
      </c>
      <c r="X83" s="196">
        <v>0</v>
      </c>
      <c r="Y83" s="196">
        <v>0</v>
      </c>
      <c r="Z83">
        <v>0</v>
      </c>
      <c r="AA83" s="196">
        <v>0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0</v>
      </c>
      <c r="AH83" s="196">
        <v>0</v>
      </c>
      <c r="AI83" s="196">
        <v>5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>
        <v>0</v>
      </c>
      <c r="AP83" s="196">
        <v>0</v>
      </c>
      <c r="AQ83" s="196">
        <v>0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0</v>
      </c>
      <c r="L84" s="196">
        <v>0</v>
      </c>
      <c r="M84" s="196">
        <v>0</v>
      </c>
      <c r="N84" s="196">
        <v>0</v>
      </c>
      <c r="O84" s="196">
        <v>0</v>
      </c>
      <c r="P84" s="196">
        <v>0</v>
      </c>
      <c r="Q84" s="196">
        <v>0</v>
      </c>
      <c r="R84" s="196">
        <v>0</v>
      </c>
      <c r="S84" s="196">
        <v>0</v>
      </c>
      <c r="T84" s="196">
        <v>0</v>
      </c>
      <c r="U84" s="196">
        <v>0</v>
      </c>
      <c r="V84" s="196">
        <v>0</v>
      </c>
      <c r="W84" s="196">
        <v>0</v>
      </c>
      <c r="X84" s="196">
        <v>0</v>
      </c>
      <c r="Y84" s="196">
        <v>0</v>
      </c>
      <c r="Z84">
        <v>0</v>
      </c>
      <c r="AA84" s="196">
        <v>0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0</v>
      </c>
      <c r="AH84" s="196">
        <v>0</v>
      </c>
      <c r="AI84" s="196">
        <v>5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>
        <v>0</v>
      </c>
      <c r="AP84" s="196">
        <v>0</v>
      </c>
      <c r="AQ84" s="196">
        <v>0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0</v>
      </c>
      <c r="L85" s="196">
        <v>0</v>
      </c>
      <c r="M85" s="196">
        <v>0</v>
      </c>
      <c r="N85" s="196">
        <v>0</v>
      </c>
      <c r="O85" s="196">
        <v>0</v>
      </c>
      <c r="P85" s="196">
        <v>0</v>
      </c>
      <c r="Q85" s="196">
        <v>0</v>
      </c>
      <c r="R85" s="196">
        <v>0</v>
      </c>
      <c r="S85" s="196">
        <v>0</v>
      </c>
      <c r="T85" s="196">
        <v>0</v>
      </c>
      <c r="U85" s="196">
        <v>0</v>
      </c>
      <c r="V85" s="196">
        <v>0</v>
      </c>
      <c r="W85" s="196">
        <v>0</v>
      </c>
      <c r="X85" s="196">
        <v>0</v>
      </c>
      <c r="Y85" s="196">
        <v>0</v>
      </c>
      <c r="Z85">
        <v>0</v>
      </c>
      <c r="AA85" s="196">
        <v>0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0</v>
      </c>
      <c r="AH85" s="196">
        <v>0</v>
      </c>
      <c r="AI85" s="196">
        <v>5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>
        <v>0</v>
      </c>
      <c r="AP85" s="196">
        <v>0</v>
      </c>
      <c r="AQ85" s="196">
        <v>0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0</v>
      </c>
      <c r="L86" s="196">
        <v>0</v>
      </c>
      <c r="M86" s="196">
        <v>0</v>
      </c>
      <c r="N86" s="196">
        <v>0</v>
      </c>
      <c r="O86" s="196">
        <v>0</v>
      </c>
      <c r="P86" s="196">
        <v>0</v>
      </c>
      <c r="Q86" s="196">
        <v>0</v>
      </c>
      <c r="R86" s="196">
        <v>0</v>
      </c>
      <c r="S86" s="196">
        <v>0</v>
      </c>
      <c r="T86" s="196">
        <v>0</v>
      </c>
      <c r="U86" s="196">
        <v>0</v>
      </c>
      <c r="V86" s="196">
        <v>0</v>
      </c>
      <c r="W86" s="196">
        <v>0</v>
      </c>
      <c r="X86" s="196">
        <v>0</v>
      </c>
      <c r="Y86" s="196">
        <v>0</v>
      </c>
      <c r="Z86">
        <v>0</v>
      </c>
      <c r="AA86" s="196">
        <v>0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0</v>
      </c>
      <c r="AH86" s="196">
        <v>0</v>
      </c>
      <c r="AI86" s="196">
        <v>5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>
        <v>0</v>
      </c>
      <c r="AP86" s="196">
        <v>0</v>
      </c>
      <c r="AQ86" s="196">
        <v>0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0</v>
      </c>
      <c r="L87" s="196">
        <v>0</v>
      </c>
      <c r="M87" s="196">
        <v>0</v>
      </c>
      <c r="N87" s="196">
        <v>0</v>
      </c>
      <c r="O87" s="196">
        <v>0</v>
      </c>
      <c r="P87" s="196">
        <v>0</v>
      </c>
      <c r="Q87" s="196">
        <v>0</v>
      </c>
      <c r="R87" s="196">
        <v>0</v>
      </c>
      <c r="S87" s="196">
        <v>0</v>
      </c>
      <c r="T87" s="196">
        <v>0</v>
      </c>
      <c r="U87" s="196">
        <v>0</v>
      </c>
      <c r="V87" s="196">
        <v>0</v>
      </c>
      <c r="W87" s="196">
        <v>0</v>
      </c>
      <c r="X87" s="196">
        <v>0</v>
      </c>
      <c r="Y87" s="196">
        <v>0</v>
      </c>
      <c r="Z87">
        <v>0</v>
      </c>
      <c r="AA87" s="196">
        <v>0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0</v>
      </c>
      <c r="AH87" s="196">
        <v>0</v>
      </c>
      <c r="AI87" s="196">
        <v>5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>
        <v>0</v>
      </c>
      <c r="AP87" s="196">
        <v>0</v>
      </c>
      <c r="AQ87" s="196">
        <v>0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0</v>
      </c>
      <c r="L88" s="196">
        <v>0</v>
      </c>
      <c r="M88" s="196">
        <v>0</v>
      </c>
      <c r="N88" s="196">
        <v>0</v>
      </c>
      <c r="O88" s="196">
        <v>0</v>
      </c>
      <c r="P88" s="196">
        <v>0</v>
      </c>
      <c r="Q88" s="196">
        <v>0</v>
      </c>
      <c r="R88" s="196">
        <v>0</v>
      </c>
      <c r="S88" s="196">
        <v>0</v>
      </c>
      <c r="T88" s="196">
        <v>0</v>
      </c>
      <c r="U88" s="196">
        <v>0</v>
      </c>
      <c r="V88" s="196">
        <v>0</v>
      </c>
      <c r="W88" s="196">
        <v>0</v>
      </c>
      <c r="X88" s="196">
        <v>0</v>
      </c>
      <c r="Y88" s="196">
        <v>0</v>
      </c>
      <c r="Z88">
        <v>0</v>
      </c>
      <c r="AA88" s="196">
        <v>0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0</v>
      </c>
      <c r="AH88" s="196">
        <v>0</v>
      </c>
      <c r="AI88" s="196">
        <v>5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>
        <v>0</v>
      </c>
      <c r="AP88" s="196">
        <v>0</v>
      </c>
      <c r="AQ88" s="196">
        <v>0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0</v>
      </c>
      <c r="L89" s="196">
        <v>0</v>
      </c>
      <c r="M89" s="196">
        <v>0</v>
      </c>
      <c r="N89" s="196">
        <v>0</v>
      </c>
      <c r="O89" s="196">
        <v>0</v>
      </c>
      <c r="P89" s="196">
        <v>0</v>
      </c>
      <c r="Q89" s="196">
        <v>0</v>
      </c>
      <c r="R89" s="196">
        <v>0</v>
      </c>
      <c r="S89" s="196">
        <v>0</v>
      </c>
      <c r="T89" s="196">
        <v>0</v>
      </c>
      <c r="U89" s="196">
        <v>0</v>
      </c>
      <c r="V89" s="196">
        <v>0</v>
      </c>
      <c r="W89" s="196">
        <v>0</v>
      </c>
      <c r="X89" s="196">
        <v>0</v>
      </c>
      <c r="Y89" s="196">
        <v>0</v>
      </c>
      <c r="Z89">
        <v>0</v>
      </c>
      <c r="AA89" s="196">
        <v>0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0</v>
      </c>
      <c r="AH89" s="196">
        <v>0</v>
      </c>
      <c r="AI89" s="196">
        <v>5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>
        <v>0</v>
      </c>
      <c r="AP89" s="196">
        <v>0</v>
      </c>
      <c r="AQ89" s="196">
        <v>0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0</v>
      </c>
      <c r="L90" s="196">
        <v>0</v>
      </c>
      <c r="M90" s="196">
        <v>0</v>
      </c>
      <c r="N90" s="196">
        <v>0</v>
      </c>
      <c r="O90" s="196">
        <v>0</v>
      </c>
      <c r="P90" s="196">
        <v>0</v>
      </c>
      <c r="Q90" s="196">
        <v>0</v>
      </c>
      <c r="R90" s="196">
        <v>0</v>
      </c>
      <c r="S90" s="196">
        <v>0</v>
      </c>
      <c r="T90" s="196">
        <v>0</v>
      </c>
      <c r="U90" s="196">
        <v>0</v>
      </c>
      <c r="V90" s="196">
        <v>0</v>
      </c>
      <c r="W90" s="196">
        <v>0</v>
      </c>
      <c r="X90" s="196">
        <v>0</v>
      </c>
      <c r="Y90" s="196">
        <v>0</v>
      </c>
      <c r="Z90">
        <v>0</v>
      </c>
      <c r="AA90" s="196">
        <v>0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0</v>
      </c>
      <c r="AH90" s="196">
        <v>0</v>
      </c>
      <c r="AI90" s="196">
        <v>5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>
        <v>0</v>
      </c>
      <c r="AP90" s="196">
        <v>0</v>
      </c>
      <c r="AQ90" s="196">
        <v>0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0</v>
      </c>
      <c r="L91" s="196">
        <v>0</v>
      </c>
      <c r="M91" s="196">
        <v>0</v>
      </c>
      <c r="N91" s="196">
        <v>0</v>
      </c>
      <c r="O91" s="196">
        <v>0</v>
      </c>
      <c r="P91" s="196">
        <v>0</v>
      </c>
      <c r="Q91" s="196">
        <v>0</v>
      </c>
      <c r="R91" s="196">
        <v>0</v>
      </c>
      <c r="S91" s="196">
        <v>0</v>
      </c>
      <c r="T91" s="196">
        <v>0</v>
      </c>
      <c r="U91" s="196">
        <v>0</v>
      </c>
      <c r="V91" s="196">
        <v>0</v>
      </c>
      <c r="W91" s="196">
        <v>0</v>
      </c>
      <c r="X91" s="196">
        <v>0</v>
      </c>
      <c r="Y91" s="196">
        <v>0</v>
      </c>
      <c r="Z91">
        <v>0</v>
      </c>
      <c r="AA91" s="196">
        <v>0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0</v>
      </c>
      <c r="AH91" s="196">
        <v>0</v>
      </c>
      <c r="AI91" s="196">
        <v>5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>
        <v>0</v>
      </c>
      <c r="AP91" s="196">
        <v>0</v>
      </c>
      <c r="AQ91" s="196">
        <v>0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0</v>
      </c>
      <c r="L92" s="196">
        <v>0</v>
      </c>
      <c r="M92" s="196">
        <v>0</v>
      </c>
      <c r="N92" s="196">
        <v>0</v>
      </c>
      <c r="O92" s="196">
        <v>0</v>
      </c>
      <c r="P92" s="196">
        <v>0</v>
      </c>
      <c r="Q92" s="196">
        <v>0</v>
      </c>
      <c r="R92" s="196">
        <v>0</v>
      </c>
      <c r="S92" s="196">
        <v>0</v>
      </c>
      <c r="T92" s="196">
        <v>0</v>
      </c>
      <c r="U92" s="196">
        <v>0</v>
      </c>
      <c r="V92" s="196">
        <v>0</v>
      </c>
      <c r="W92" s="196">
        <v>0</v>
      </c>
      <c r="X92" s="196">
        <v>0</v>
      </c>
      <c r="Y92" s="196">
        <v>0</v>
      </c>
      <c r="Z92">
        <v>0</v>
      </c>
      <c r="AA92" s="196">
        <v>0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0</v>
      </c>
      <c r="AH92" s="196">
        <v>0</v>
      </c>
      <c r="AI92" s="196">
        <v>5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>
        <v>0</v>
      </c>
      <c r="AP92" s="196">
        <v>0</v>
      </c>
      <c r="AQ92" s="196">
        <v>0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0</v>
      </c>
      <c r="L93" s="196">
        <v>0</v>
      </c>
      <c r="M93" s="196">
        <v>0</v>
      </c>
      <c r="N93" s="196">
        <v>0</v>
      </c>
      <c r="O93" s="196">
        <v>0</v>
      </c>
      <c r="P93" s="196">
        <v>0</v>
      </c>
      <c r="Q93" s="196">
        <v>0</v>
      </c>
      <c r="R93" s="196">
        <v>0</v>
      </c>
      <c r="S93" s="196">
        <v>0</v>
      </c>
      <c r="T93" s="196">
        <v>0</v>
      </c>
      <c r="U93" s="196">
        <v>0</v>
      </c>
      <c r="V93" s="196">
        <v>0</v>
      </c>
      <c r="W93" s="196">
        <v>0</v>
      </c>
      <c r="X93" s="196">
        <v>0</v>
      </c>
      <c r="Y93" s="196">
        <v>0</v>
      </c>
      <c r="Z93">
        <v>0</v>
      </c>
      <c r="AA93" s="196">
        <v>0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0</v>
      </c>
      <c r="AH93" s="196">
        <v>0</v>
      </c>
      <c r="AI93" s="196">
        <v>5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>
        <v>0</v>
      </c>
      <c r="AP93" s="196">
        <v>0</v>
      </c>
      <c r="AQ93" s="196">
        <v>0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0</v>
      </c>
      <c r="L94" s="196">
        <v>0</v>
      </c>
      <c r="M94" s="196">
        <v>0</v>
      </c>
      <c r="N94" s="196">
        <v>0</v>
      </c>
      <c r="O94" s="196">
        <v>0</v>
      </c>
      <c r="P94" s="196">
        <v>0</v>
      </c>
      <c r="Q94" s="196">
        <v>0</v>
      </c>
      <c r="R94" s="196">
        <v>0</v>
      </c>
      <c r="S94" s="196">
        <v>0</v>
      </c>
      <c r="T94" s="196">
        <v>0</v>
      </c>
      <c r="U94" s="196">
        <v>0</v>
      </c>
      <c r="V94" s="196">
        <v>0</v>
      </c>
      <c r="W94" s="196">
        <v>0</v>
      </c>
      <c r="X94" s="196">
        <v>0</v>
      </c>
      <c r="Y94" s="196">
        <v>0</v>
      </c>
      <c r="Z94">
        <v>0</v>
      </c>
      <c r="AA94" s="196">
        <v>0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0</v>
      </c>
      <c r="AH94" s="196">
        <v>0</v>
      </c>
      <c r="AI94" s="196">
        <v>5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>
        <v>0</v>
      </c>
      <c r="AP94" s="196">
        <v>0</v>
      </c>
      <c r="AQ94" s="196">
        <v>0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0</v>
      </c>
      <c r="L95" s="196">
        <v>0</v>
      </c>
      <c r="M95" s="196">
        <v>0</v>
      </c>
      <c r="N95" s="196">
        <v>0</v>
      </c>
      <c r="O95" s="196">
        <v>0</v>
      </c>
      <c r="P95" s="196">
        <v>0</v>
      </c>
      <c r="Q95" s="196">
        <v>0</v>
      </c>
      <c r="R95" s="196">
        <v>0</v>
      </c>
      <c r="S95" s="196">
        <v>0</v>
      </c>
      <c r="T95" s="196">
        <v>0</v>
      </c>
      <c r="U95" s="196">
        <v>0</v>
      </c>
      <c r="V95" s="196">
        <v>0</v>
      </c>
      <c r="W95" s="196">
        <v>0</v>
      </c>
      <c r="X95" s="196">
        <v>0</v>
      </c>
      <c r="Y95" s="196">
        <v>0</v>
      </c>
      <c r="Z95">
        <v>0</v>
      </c>
      <c r="AA95" s="196">
        <v>0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0</v>
      </c>
      <c r="AH95" s="196">
        <v>0</v>
      </c>
      <c r="AI95" s="196">
        <v>5</v>
      </c>
      <c r="AJ95" s="196">
        <v>0</v>
      </c>
      <c r="AK95" s="196">
        <v>0</v>
      </c>
      <c r="AL95" s="196">
        <v>0</v>
      </c>
      <c r="AM95" s="196">
        <v>0</v>
      </c>
      <c r="AN95" s="196">
        <v>0</v>
      </c>
      <c r="AO95">
        <v>0</v>
      </c>
      <c r="AP95" s="196">
        <v>0</v>
      </c>
      <c r="AQ95" s="196">
        <v>0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0</v>
      </c>
      <c r="L96" s="196">
        <v>0</v>
      </c>
      <c r="M96" s="196">
        <v>0</v>
      </c>
      <c r="N96" s="196">
        <v>0</v>
      </c>
      <c r="O96" s="196">
        <v>0</v>
      </c>
      <c r="P96" s="196">
        <v>0</v>
      </c>
      <c r="Q96" s="196">
        <v>0</v>
      </c>
      <c r="R96" s="196">
        <v>0</v>
      </c>
      <c r="S96" s="196">
        <v>0</v>
      </c>
      <c r="T96" s="196">
        <v>0</v>
      </c>
      <c r="U96" s="196">
        <v>0</v>
      </c>
      <c r="V96" s="196">
        <v>0</v>
      </c>
      <c r="W96" s="196">
        <v>0</v>
      </c>
      <c r="X96" s="196">
        <v>0</v>
      </c>
      <c r="Y96" s="196">
        <v>0</v>
      </c>
      <c r="Z96">
        <v>0</v>
      </c>
      <c r="AA96" s="196">
        <v>0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0</v>
      </c>
      <c r="AH96" s="196">
        <v>0</v>
      </c>
      <c r="AI96" s="196">
        <v>5</v>
      </c>
      <c r="AJ96" s="196">
        <v>0</v>
      </c>
      <c r="AK96" s="196">
        <v>0</v>
      </c>
      <c r="AL96" s="196">
        <v>0</v>
      </c>
      <c r="AM96" s="196">
        <v>0</v>
      </c>
      <c r="AN96" s="196">
        <v>0</v>
      </c>
      <c r="AO96">
        <v>0</v>
      </c>
      <c r="AP96" s="196">
        <v>0</v>
      </c>
      <c r="AQ96" s="196">
        <v>0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0</v>
      </c>
      <c r="L97" s="196">
        <v>0</v>
      </c>
      <c r="M97" s="196">
        <v>0</v>
      </c>
      <c r="N97" s="196">
        <v>0</v>
      </c>
      <c r="O97" s="196">
        <v>0</v>
      </c>
      <c r="P97" s="196">
        <v>0</v>
      </c>
      <c r="Q97" s="196">
        <v>0</v>
      </c>
      <c r="R97" s="196">
        <v>0</v>
      </c>
      <c r="S97" s="196">
        <v>0</v>
      </c>
      <c r="T97" s="196">
        <v>0</v>
      </c>
      <c r="U97" s="196">
        <v>0</v>
      </c>
      <c r="V97" s="196">
        <v>0</v>
      </c>
      <c r="W97" s="196">
        <v>0</v>
      </c>
      <c r="X97" s="196">
        <v>0</v>
      </c>
      <c r="Y97" s="196">
        <v>0</v>
      </c>
      <c r="Z97">
        <v>0</v>
      </c>
      <c r="AA97" s="196">
        <v>0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0</v>
      </c>
      <c r="AH97" s="196">
        <v>0</v>
      </c>
      <c r="AI97" s="196">
        <v>5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>
        <v>0</v>
      </c>
      <c r="AP97" s="196">
        <v>0</v>
      </c>
      <c r="AQ97" s="196">
        <v>0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0</v>
      </c>
      <c r="L98" s="196">
        <v>0</v>
      </c>
      <c r="M98" s="196">
        <v>0</v>
      </c>
      <c r="N98" s="196">
        <v>0</v>
      </c>
      <c r="O98" s="196">
        <v>0</v>
      </c>
      <c r="P98" s="196">
        <v>0</v>
      </c>
      <c r="Q98" s="196">
        <v>0</v>
      </c>
      <c r="R98" s="196">
        <v>0</v>
      </c>
      <c r="S98" s="196">
        <v>0</v>
      </c>
      <c r="T98" s="196">
        <v>0</v>
      </c>
      <c r="U98" s="196">
        <v>0</v>
      </c>
      <c r="V98" s="196">
        <v>0</v>
      </c>
      <c r="W98" s="196">
        <v>0</v>
      </c>
      <c r="X98" s="196">
        <v>0</v>
      </c>
      <c r="Y98" s="196">
        <v>0</v>
      </c>
      <c r="Z98">
        <v>0</v>
      </c>
      <c r="AA98" s="196">
        <v>0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0</v>
      </c>
      <c r="AH98" s="196">
        <v>0</v>
      </c>
      <c r="AI98" s="196">
        <v>5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>
        <v>0</v>
      </c>
      <c r="AP98" s="196">
        <v>0</v>
      </c>
      <c r="AQ98" s="196">
        <v>0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0.11984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5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2">
        <f>[4]Bawana!A1</f>
        <v>43282</v>
      </c>
      <c r="B1" t="s">
        <v>151</v>
      </c>
      <c r="C1" t="s">
        <v>201</v>
      </c>
      <c r="D1" t="s">
        <v>202</v>
      </c>
      <c r="E1" t="s">
        <v>204</v>
      </c>
      <c r="F1" t="s">
        <v>203</v>
      </c>
      <c r="G1" t="s">
        <v>205</v>
      </c>
      <c r="H1" t="s">
        <v>206</v>
      </c>
      <c r="I1" t="s">
        <v>207</v>
      </c>
      <c r="J1" t="s">
        <v>208</v>
      </c>
      <c r="K1" t="s">
        <v>209</v>
      </c>
      <c r="L1" t="s">
        <v>210</v>
      </c>
      <c r="M1" t="s">
        <v>213</v>
      </c>
      <c r="N1" t="s">
        <v>214</v>
      </c>
      <c r="O1" t="s">
        <v>211</v>
      </c>
      <c r="P1" t="s">
        <v>212</v>
      </c>
      <c r="Q1" t="s">
        <v>150</v>
      </c>
    </row>
    <row r="2" spans="1:17">
      <c r="A2" t="s">
        <v>44</v>
      </c>
      <c r="C2" t="s">
        <v>528</v>
      </c>
      <c r="D2" t="s">
        <v>528</v>
      </c>
      <c r="E2" t="s">
        <v>528</v>
      </c>
      <c r="F2" t="s">
        <v>528</v>
      </c>
      <c r="G2" t="s">
        <v>528</v>
      </c>
      <c r="H2" t="s">
        <v>528</v>
      </c>
      <c r="I2" t="s">
        <v>528</v>
      </c>
      <c r="J2" t="s">
        <v>528</v>
      </c>
      <c r="K2" t="s">
        <v>528</v>
      </c>
      <c r="L2" t="s">
        <v>528</v>
      </c>
      <c r="M2" t="s">
        <v>528</v>
      </c>
      <c r="N2" t="s">
        <v>528</v>
      </c>
      <c r="O2" t="s">
        <v>528</v>
      </c>
      <c r="P2" t="s">
        <v>528</v>
      </c>
    </row>
    <row r="3" spans="1:17">
      <c r="A3" t="s">
        <v>45</v>
      </c>
      <c r="C3" s="24">
        <v>0</v>
      </c>
      <c r="D3" s="24">
        <v>27.33</v>
      </c>
      <c r="E3" s="24">
        <v>0</v>
      </c>
      <c r="F3" s="24">
        <v>0</v>
      </c>
      <c r="G3" s="196">
        <v>0</v>
      </c>
      <c r="H3" s="196">
        <v>0</v>
      </c>
      <c r="I3" s="196">
        <v>0</v>
      </c>
      <c r="J3" s="196">
        <v>0</v>
      </c>
      <c r="K3" s="196">
        <v>216.02</v>
      </c>
      <c r="L3" s="196">
        <v>0</v>
      </c>
      <c r="M3" s="196">
        <v>0</v>
      </c>
      <c r="N3" s="196">
        <v>0</v>
      </c>
      <c r="O3" s="196">
        <v>0</v>
      </c>
      <c r="P3" s="196">
        <v>0</v>
      </c>
    </row>
    <row r="4" spans="1:17">
      <c r="A4" t="s">
        <v>46</v>
      </c>
      <c r="C4" s="24">
        <v>0</v>
      </c>
      <c r="D4" s="24">
        <v>27.33</v>
      </c>
      <c r="E4" s="24">
        <v>0</v>
      </c>
      <c r="F4" s="24">
        <v>0</v>
      </c>
      <c r="G4" s="196">
        <v>0</v>
      </c>
      <c r="H4" s="196">
        <v>0</v>
      </c>
      <c r="I4" s="196">
        <v>0</v>
      </c>
      <c r="J4" s="196">
        <v>0</v>
      </c>
      <c r="K4" s="196">
        <v>216.02</v>
      </c>
      <c r="L4" s="196">
        <v>0</v>
      </c>
      <c r="M4" s="196">
        <v>0</v>
      </c>
      <c r="N4" s="196">
        <v>0</v>
      </c>
      <c r="O4" s="196">
        <v>0</v>
      </c>
      <c r="P4" s="196">
        <v>0</v>
      </c>
    </row>
    <row r="5" spans="1:17">
      <c r="A5" t="s">
        <v>47</v>
      </c>
      <c r="C5" s="24">
        <v>0</v>
      </c>
      <c r="D5" s="24">
        <v>28</v>
      </c>
      <c r="E5" s="24">
        <v>0</v>
      </c>
      <c r="F5" s="24">
        <v>0</v>
      </c>
      <c r="G5" s="196">
        <v>0</v>
      </c>
      <c r="H5" s="196">
        <v>0</v>
      </c>
      <c r="I5" s="196">
        <v>0</v>
      </c>
      <c r="J5" s="196">
        <v>0</v>
      </c>
      <c r="K5" s="196">
        <v>270</v>
      </c>
      <c r="L5" s="196">
        <v>0</v>
      </c>
      <c r="M5" s="196">
        <v>0</v>
      </c>
      <c r="N5" s="196">
        <v>0</v>
      </c>
      <c r="O5" s="196">
        <v>0</v>
      </c>
      <c r="P5" s="196">
        <v>0</v>
      </c>
    </row>
    <row r="6" spans="1:17">
      <c r="A6" t="s">
        <v>48</v>
      </c>
      <c r="C6" s="24">
        <v>0</v>
      </c>
      <c r="D6" s="24">
        <v>28</v>
      </c>
      <c r="E6" s="24">
        <v>0</v>
      </c>
      <c r="F6" s="24">
        <v>0</v>
      </c>
      <c r="G6" s="196">
        <v>0</v>
      </c>
      <c r="H6" s="196">
        <v>0</v>
      </c>
      <c r="I6" s="196">
        <v>0</v>
      </c>
      <c r="J6" s="196">
        <v>0</v>
      </c>
      <c r="K6" s="196">
        <v>270</v>
      </c>
      <c r="L6" s="196">
        <v>0</v>
      </c>
      <c r="M6" s="196">
        <v>0</v>
      </c>
      <c r="N6" s="196">
        <v>0</v>
      </c>
      <c r="O6" s="196">
        <v>0</v>
      </c>
      <c r="P6" s="196">
        <v>0</v>
      </c>
    </row>
    <row r="7" spans="1:17">
      <c r="A7" t="s">
        <v>49</v>
      </c>
      <c r="C7" s="24">
        <v>0</v>
      </c>
      <c r="D7" s="24">
        <v>28</v>
      </c>
      <c r="E7" s="24">
        <v>0</v>
      </c>
      <c r="F7" s="24">
        <v>0</v>
      </c>
      <c r="G7" s="196">
        <v>0</v>
      </c>
      <c r="H7" s="196">
        <v>0</v>
      </c>
      <c r="I7" s="196">
        <v>0</v>
      </c>
      <c r="J7" s="196">
        <v>0</v>
      </c>
      <c r="K7" s="196">
        <v>270</v>
      </c>
      <c r="L7" s="196">
        <v>0</v>
      </c>
      <c r="M7" s="196">
        <v>0</v>
      </c>
      <c r="N7" s="196">
        <v>0</v>
      </c>
      <c r="O7" s="196">
        <v>0</v>
      </c>
      <c r="P7" s="196">
        <v>0</v>
      </c>
    </row>
    <row r="8" spans="1:17">
      <c r="A8" t="s">
        <v>50</v>
      </c>
      <c r="C8" s="24">
        <v>0</v>
      </c>
      <c r="D8" s="24">
        <v>28</v>
      </c>
      <c r="E8" s="24">
        <v>0</v>
      </c>
      <c r="F8" s="24">
        <v>0</v>
      </c>
      <c r="G8" s="196">
        <v>0</v>
      </c>
      <c r="H8" s="196">
        <v>0</v>
      </c>
      <c r="I8" s="196">
        <v>0</v>
      </c>
      <c r="J8" s="196">
        <v>0</v>
      </c>
      <c r="K8" s="196">
        <v>270</v>
      </c>
      <c r="L8" s="196">
        <v>0</v>
      </c>
      <c r="M8" s="196">
        <v>0</v>
      </c>
      <c r="N8" s="196">
        <v>0</v>
      </c>
      <c r="O8" s="196">
        <v>0</v>
      </c>
      <c r="P8" s="196">
        <v>0</v>
      </c>
    </row>
    <row r="9" spans="1:17">
      <c r="A9" t="s">
        <v>51</v>
      </c>
      <c r="C9" s="24">
        <v>0</v>
      </c>
      <c r="D9" s="24">
        <v>28</v>
      </c>
      <c r="E9" s="24">
        <v>0</v>
      </c>
      <c r="F9" s="24">
        <v>0</v>
      </c>
      <c r="G9" s="196">
        <v>0</v>
      </c>
      <c r="H9" s="196">
        <v>0</v>
      </c>
      <c r="I9" s="196">
        <v>0</v>
      </c>
      <c r="J9" s="196">
        <v>0</v>
      </c>
      <c r="K9" s="196">
        <v>270</v>
      </c>
      <c r="L9" s="196">
        <v>0</v>
      </c>
      <c r="M9" s="196">
        <v>0</v>
      </c>
      <c r="N9" s="196">
        <v>0</v>
      </c>
      <c r="O9" s="196">
        <v>0</v>
      </c>
      <c r="P9" s="196">
        <v>0</v>
      </c>
    </row>
    <row r="10" spans="1:17">
      <c r="A10" t="s">
        <v>52</v>
      </c>
      <c r="C10" s="24">
        <v>0</v>
      </c>
      <c r="D10" s="24">
        <v>28</v>
      </c>
      <c r="E10" s="24">
        <v>0</v>
      </c>
      <c r="F10" s="24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270</v>
      </c>
      <c r="L10" s="196">
        <v>0</v>
      </c>
      <c r="M10" s="196">
        <v>0</v>
      </c>
      <c r="N10" s="196">
        <v>0</v>
      </c>
      <c r="O10" s="196">
        <v>0</v>
      </c>
      <c r="P10" s="196">
        <v>0</v>
      </c>
    </row>
    <row r="11" spans="1:17">
      <c r="A11" t="s">
        <v>53</v>
      </c>
      <c r="C11" s="24">
        <v>0</v>
      </c>
      <c r="D11" s="24">
        <v>28</v>
      </c>
      <c r="E11" s="24">
        <v>0</v>
      </c>
      <c r="F11" s="24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270</v>
      </c>
      <c r="L11" s="196">
        <v>0</v>
      </c>
      <c r="M11" s="196">
        <v>0</v>
      </c>
      <c r="N11" s="196">
        <v>0</v>
      </c>
      <c r="O11" s="196">
        <v>0</v>
      </c>
      <c r="P11" s="196">
        <v>0</v>
      </c>
    </row>
    <row r="12" spans="1:17">
      <c r="A12" t="s">
        <v>54</v>
      </c>
      <c r="C12" s="24">
        <v>0</v>
      </c>
      <c r="D12" s="24">
        <v>28</v>
      </c>
      <c r="E12" s="24">
        <v>0</v>
      </c>
      <c r="F12" s="24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270</v>
      </c>
      <c r="L12" s="196">
        <v>0</v>
      </c>
      <c r="M12" s="196">
        <v>0</v>
      </c>
      <c r="N12" s="196">
        <v>0</v>
      </c>
      <c r="O12" s="196">
        <v>0</v>
      </c>
      <c r="P12" s="196">
        <v>0</v>
      </c>
    </row>
    <row r="13" spans="1:17">
      <c r="A13" t="s">
        <v>55</v>
      </c>
      <c r="C13" s="24">
        <v>0</v>
      </c>
      <c r="D13" s="24">
        <v>28</v>
      </c>
      <c r="E13" s="24">
        <v>0</v>
      </c>
      <c r="F13" s="24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270</v>
      </c>
      <c r="L13" s="196">
        <v>0</v>
      </c>
      <c r="M13" s="196">
        <v>0</v>
      </c>
      <c r="N13" s="196">
        <v>0</v>
      </c>
      <c r="O13" s="196">
        <v>0</v>
      </c>
      <c r="P13" s="196">
        <v>0</v>
      </c>
    </row>
    <row r="14" spans="1:17">
      <c r="A14" t="s">
        <v>56</v>
      </c>
      <c r="C14" s="24">
        <v>0</v>
      </c>
      <c r="D14" s="24">
        <v>28</v>
      </c>
      <c r="E14" s="24">
        <v>0</v>
      </c>
      <c r="F14" s="24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270</v>
      </c>
      <c r="L14" s="196">
        <v>0</v>
      </c>
      <c r="M14" s="196">
        <v>0</v>
      </c>
      <c r="N14" s="196">
        <v>0</v>
      </c>
      <c r="O14" s="196">
        <v>0</v>
      </c>
      <c r="P14" s="196">
        <v>0</v>
      </c>
    </row>
    <row r="15" spans="1:17">
      <c r="A15" t="s">
        <v>57</v>
      </c>
      <c r="C15" s="24">
        <v>0</v>
      </c>
      <c r="D15" s="24">
        <v>28</v>
      </c>
      <c r="E15" s="24">
        <v>0</v>
      </c>
      <c r="F15" s="24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270</v>
      </c>
      <c r="L15" s="196">
        <v>0</v>
      </c>
      <c r="M15" s="196">
        <v>0</v>
      </c>
      <c r="N15" s="196">
        <v>0</v>
      </c>
      <c r="O15" s="196">
        <v>0</v>
      </c>
      <c r="P15" s="196">
        <v>0</v>
      </c>
    </row>
    <row r="16" spans="1:17">
      <c r="A16" t="s">
        <v>58</v>
      </c>
      <c r="C16" s="24">
        <v>0</v>
      </c>
      <c r="D16" s="24">
        <v>28</v>
      </c>
      <c r="E16" s="24">
        <v>0</v>
      </c>
      <c r="F16" s="24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270</v>
      </c>
      <c r="L16" s="196">
        <v>0</v>
      </c>
      <c r="M16" s="196">
        <v>0</v>
      </c>
      <c r="N16" s="196">
        <v>0</v>
      </c>
      <c r="O16" s="196">
        <v>0</v>
      </c>
      <c r="P16" s="196">
        <v>0</v>
      </c>
    </row>
    <row r="17" spans="1:16">
      <c r="A17" t="s">
        <v>59</v>
      </c>
      <c r="C17" s="24">
        <v>0</v>
      </c>
      <c r="D17" s="24">
        <v>28</v>
      </c>
      <c r="E17" s="24">
        <v>0</v>
      </c>
      <c r="F17" s="24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270</v>
      </c>
      <c r="L17" s="196">
        <v>0</v>
      </c>
      <c r="M17" s="196">
        <v>0</v>
      </c>
      <c r="N17" s="196">
        <v>0</v>
      </c>
      <c r="O17" s="196">
        <v>0</v>
      </c>
      <c r="P17" s="196">
        <v>0</v>
      </c>
    </row>
    <row r="18" spans="1:16">
      <c r="A18" t="s">
        <v>60</v>
      </c>
      <c r="C18" s="24">
        <v>0</v>
      </c>
      <c r="D18" s="24">
        <v>28</v>
      </c>
      <c r="E18" s="24">
        <v>0</v>
      </c>
      <c r="F18" s="24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270</v>
      </c>
      <c r="L18" s="196">
        <v>0</v>
      </c>
      <c r="M18" s="196">
        <v>0</v>
      </c>
      <c r="N18" s="196">
        <v>0</v>
      </c>
      <c r="O18" s="196">
        <v>0</v>
      </c>
      <c r="P18" s="196">
        <v>0</v>
      </c>
    </row>
    <row r="19" spans="1:16">
      <c r="A19" t="s">
        <v>61</v>
      </c>
      <c r="C19" s="24">
        <v>0</v>
      </c>
      <c r="D19" s="24">
        <v>28</v>
      </c>
      <c r="E19" s="24">
        <v>0</v>
      </c>
      <c r="F19" s="24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270</v>
      </c>
      <c r="L19" s="196">
        <v>0</v>
      </c>
      <c r="M19" s="196">
        <v>0</v>
      </c>
      <c r="N19" s="196">
        <v>0</v>
      </c>
      <c r="O19" s="196">
        <v>0</v>
      </c>
      <c r="P19" s="196">
        <v>0</v>
      </c>
    </row>
    <row r="20" spans="1:16">
      <c r="A20" t="s">
        <v>62</v>
      </c>
      <c r="C20" s="24">
        <v>0</v>
      </c>
      <c r="D20" s="24">
        <v>28</v>
      </c>
      <c r="E20" s="24">
        <v>0</v>
      </c>
      <c r="F20" s="24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270</v>
      </c>
      <c r="L20" s="196">
        <v>0</v>
      </c>
      <c r="M20" s="196">
        <v>0</v>
      </c>
      <c r="N20" s="196">
        <v>0</v>
      </c>
      <c r="O20" s="196">
        <v>0</v>
      </c>
      <c r="P20" s="196">
        <v>0</v>
      </c>
    </row>
    <row r="21" spans="1:16">
      <c r="A21" t="s">
        <v>63</v>
      </c>
      <c r="C21" s="24">
        <v>0</v>
      </c>
      <c r="D21" s="24">
        <v>28</v>
      </c>
      <c r="E21" s="24">
        <v>0</v>
      </c>
      <c r="F21" s="24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270</v>
      </c>
      <c r="L21" s="196">
        <v>0</v>
      </c>
      <c r="M21" s="196">
        <v>0</v>
      </c>
      <c r="N21" s="196">
        <v>0</v>
      </c>
      <c r="O21" s="196">
        <v>0</v>
      </c>
      <c r="P21" s="196">
        <v>0</v>
      </c>
    </row>
    <row r="22" spans="1:16">
      <c r="A22" t="s">
        <v>64</v>
      </c>
      <c r="C22" s="24">
        <v>0</v>
      </c>
      <c r="D22" s="24">
        <v>28</v>
      </c>
      <c r="E22" s="24">
        <v>0</v>
      </c>
      <c r="F22" s="24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270</v>
      </c>
      <c r="L22" s="196">
        <v>0</v>
      </c>
      <c r="M22" s="196">
        <v>0</v>
      </c>
      <c r="N22" s="196">
        <v>0</v>
      </c>
      <c r="O22" s="196">
        <v>0</v>
      </c>
      <c r="P22" s="196">
        <v>0</v>
      </c>
    </row>
    <row r="23" spans="1:16">
      <c r="A23" t="s">
        <v>65</v>
      </c>
      <c r="C23" s="24">
        <v>0</v>
      </c>
      <c r="D23" s="24">
        <v>28</v>
      </c>
      <c r="E23" s="24">
        <v>0</v>
      </c>
      <c r="F23" s="24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270</v>
      </c>
      <c r="L23" s="196">
        <v>0</v>
      </c>
      <c r="M23" s="196">
        <v>0</v>
      </c>
      <c r="N23" s="196">
        <v>0</v>
      </c>
      <c r="O23" s="196">
        <v>0</v>
      </c>
      <c r="P23" s="196">
        <v>0</v>
      </c>
    </row>
    <row r="24" spans="1:16">
      <c r="A24" t="s">
        <v>66</v>
      </c>
      <c r="C24" s="24">
        <v>0</v>
      </c>
      <c r="D24" s="24">
        <v>28</v>
      </c>
      <c r="E24" s="24">
        <v>0</v>
      </c>
      <c r="F24" s="24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270</v>
      </c>
      <c r="L24" s="196">
        <v>0</v>
      </c>
      <c r="M24" s="196">
        <v>0</v>
      </c>
      <c r="N24" s="196">
        <v>0</v>
      </c>
      <c r="O24" s="196">
        <v>0</v>
      </c>
      <c r="P24" s="196">
        <v>0</v>
      </c>
    </row>
    <row r="25" spans="1:16">
      <c r="A25" t="s">
        <v>67</v>
      </c>
      <c r="C25" s="24">
        <v>0</v>
      </c>
      <c r="D25" s="24">
        <v>28</v>
      </c>
      <c r="E25" s="24">
        <v>0</v>
      </c>
      <c r="F25" s="24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270</v>
      </c>
      <c r="L25" s="196">
        <v>0</v>
      </c>
      <c r="M25" s="196">
        <v>0</v>
      </c>
      <c r="N25" s="196">
        <v>0</v>
      </c>
      <c r="O25" s="196">
        <v>0</v>
      </c>
      <c r="P25" s="196">
        <v>0</v>
      </c>
    </row>
    <row r="26" spans="1:16">
      <c r="A26" t="s">
        <v>68</v>
      </c>
      <c r="C26" s="24">
        <v>0</v>
      </c>
      <c r="D26" s="24">
        <v>28</v>
      </c>
      <c r="E26" s="24">
        <v>0</v>
      </c>
      <c r="F26" s="24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270</v>
      </c>
      <c r="L26" s="196">
        <v>0</v>
      </c>
      <c r="M26" s="196">
        <v>0</v>
      </c>
      <c r="N26" s="196">
        <v>0</v>
      </c>
      <c r="O26" s="196">
        <v>0</v>
      </c>
      <c r="P26" s="196">
        <v>0</v>
      </c>
    </row>
    <row r="27" spans="1:16">
      <c r="A27" t="s">
        <v>69</v>
      </c>
      <c r="C27" s="24">
        <v>0</v>
      </c>
      <c r="D27" s="24">
        <v>28</v>
      </c>
      <c r="E27" s="24">
        <v>0</v>
      </c>
      <c r="F27" s="24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270</v>
      </c>
      <c r="L27" s="196">
        <v>0</v>
      </c>
      <c r="M27" s="196">
        <v>0</v>
      </c>
      <c r="N27" s="196">
        <v>0</v>
      </c>
      <c r="O27" s="196">
        <v>0</v>
      </c>
      <c r="P27" s="196">
        <v>0</v>
      </c>
    </row>
    <row r="28" spans="1:16">
      <c r="A28" t="s">
        <v>70</v>
      </c>
      <c r="C28" s="24">
        <v>0</v>
      </c>
      <c r="D28" s="24">
        <v>28</v>
      </c>
      <c r="E28" s="24">
        <v>0</v>
      </c>
      <c r="F28" s="24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270</v>
      </c>
      <c r="L28" s="196">
        <v>0</v>
      </c>
      <c r="M28" s="196">
        <v>0</v>
      </c>
      <c r="N28" s="196">
        <v>0</v>
      </c>
      <c r="O28" s="196">
        <v>0</v>
      </c>
      <c r="P28" s="196">
        <v>0</v>
      </c>
    </row>
    <row r="29" spans="1:16">
      <c r="A29" t="s">
        <v>71</v>
      </c>
      <c r="C29" s="24">
        <v>0</v>
      </c>
      <c r="D29" s="24">
        <v>28</v>
      </c>
      <c r="E29" s="24">
        <v>0</v>
      </c>
      <c r="F29" s="24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270</v>
      </c>
      <c r="L29" s="196">
        <v>0</v>
      </c>
      <c r="M29" s="196">
        <v>0</v>
      </c>
      <c r="N29" s="196">
        <v>0</v>
      </c>
      <c r="O29" s="196">
        <v>0</v>
      </c>
      <c r="P29" s="196">
        <v>0</v>
      </c>
    </row>
    <row r="30" spans="1:16">
      <c r="A30" t="s">
        <v>72</v>
      </c>
      <c r="C30" s="24">
        <v>0</v>
      </c>
      <c r="D30" s="24">
        <v>28</v>
      </c>
      <c r="E30" s="24">
        <v>0</v>
      </c>
      <c r="F30" s="24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270</v>
      </c>
      <c r="L30" s="196">
        <v>0</v>
      </c>
      <c r="M30" s="196">
        <v>0</v>
      </c>
      <c r="N30" s="196">
        <v>0</v>
      </c>
      <c r="O30" s="196">
        <v>0</v>
      </c>
      <c r="P30" s="196">
        <v>0</v>
      </c>
    </row>
    <row r="31" spans="1:16">
      <c r="A31" t="s">
        <v>73</v>
      </c>
      <c r="C31" s="24">
        <v>0</v>
      </c>
      <c r="D31" s="24">
        <v>28</v>
      </c>
      <c r="E31" s="24">
        <v>0</v>
      </c>
      <c r="F31" s="24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270</v>
      </c>
      <c r="L31" s="196">
        <v>0</v>
      </c>
      <c r="M31" s="196">
        <v>0</v>
      </c>
      <c r="N31" s="196">
        <v>0</v>
      </c>
      <c r="O31" s="196">
        <v>0</v>
      </c>
      <c r="P31" s="196">
        <v>0</v>
      </c>
    </row>
    <row r="32" spans="1:16">
      <c r="A32" t="s">
        <v>74</v>
      </c>
      <c r="C32" s="24">
        <v>0</v>
      </c>
      <c r="D32" s="24">
        <v>29</v>
      </c>
      <c r="E32" s="24">
        <v>0</v>
      </c>
      <c r="F32" s="24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270</v>
      </c>
      <c r="L32" s="196">
        <v>0</v>
      </c>
      <c r="M32" s="196">
        <v>0</v>
      </c>
      <c r="N32" s="196">
        <v>0</v>
      </c>
      <c r="O32" s="196">
        <v>0</v>
      </c>
      <c r="P32" s="196">
        <v>0</v>
      </c>
    </row>
    <row r="33" spans="1:16">
      <c r="A33" t="s">
        <v>75</v>
      </c>
      <c r="C33" s="24">
        <v>0</v>
      </c>
      <c r="D33" s="24">
        <v>29</v>
      </c>
      <c r="E33" s="24">
        <v>0</v>
      </c>
      <c r="F33" s="24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270</v>
      </c>
      <c r="L33" s="196">
        <v>0</v>
      </c>
      <c r="M33" s="196">
        <v>0</v>
      </c>
      <c r="N33" s="196">
        <v>0</v>
      </c>
      <c r="O33" s="196">
        <v>0</v>
      </c>
      <c r="P33" s="196">
        <v>0</v>
      </c>
    </row>
    <row r="34" spans="1:16">
      <c r="A34" t="s">
        <v>76</v>
      </c>
      <c r="C34" s="24">
        <v>0</v>
      </c>
      <c r="D34" s="24">
        <v>29</v>
      </c>
      <c r="E34" s="24">
        <v>0</v>
      </c>
      <c r="F34" s="24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270</v>
      </c>
      <c r="L34" s="196">
        <v>0</v>
      </c>
      <c r="M34" s="196">
        <v>0</v>
      </c>
      <c r="N34" s="196">
        <v>0</v>
      </c>
      <c r="O34" s="196">
        <v>0</v>
      </c>
      <c r="P34" s="196">
        <v>0</v>
      </c>
    </row>
    <row r="35" spans="1:16">
      <c r="A35" t="s">
        <v>77</v>
      </c>
      <c r="C35" s="24">
        <v>0</v>
      </c>
      <c r="D35" s="24">
        <v>29</v>
      </c>
      <c r="E35" s="24">
        <v>0</v>
      </c>
      <c r="F35" s="24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270</v>
      </c>
      <c r="L35" s="196">
        <v>0</v>
      </c>
      <c r="M35" s="196">
        <v>0</v>
      </c>
      <c r="N35" s="196">
        <v>0</v>
      </c>
      <c r="O35" s="196">
        <v>0</v>
      </c>
      <c r="P35" s="196">
        <v>0</v>
      </c>
    </row>
    <row r="36" spans="1:16">
      <c r="A36" t="s">
        <v>78</v>
      </c>
      <c r="C36" s="24">
        <v>0</v>
      </c>
      <c r="D36" s="24">
        <v>29</v>
      </c>
      <c r="E36" s="24">
        <v>0</v>
      </c>
      <c r="F36" s="24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270</v>
      </c>
      <c r="L36" s="196">
        <v>0</v>
      </c>
      <c r="M36" s="196">
        <v>0</v>
      </c>
      <c r="N36" s="196">
        <v>0</v>
      </c>
      <c r="O36" s="196">
        <v>0</v>
      </c>
      <c r="P36" s="196">
        <v>0</v>
      </c>
    </row>
    <row r="37" spans="1:16">
      <c r="A37" t="s">
        <v>79</v>
      </c>
      <c r="C37" s="24">
        <v>0</v>
      </c>
      <c r="D37" s="24">
        <v>29</v>
      </c>
      <c r="E37" s="24">
        <v>0</v>
      </c>
      <c r="F37" s="24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270</v>
      </c>
      <c r="L37" s="196">
        <v>0</v>
      </c>
      <c r="M37" s="196">
        <v>0</v>
      </c>
      <c r="N37" s="196">
        <v>0</v>
      </c>
      <c r="O37" s="196">
        <v>0</v>
      </c>
      <c r="P37" s="196">
        <v>0</v>
      </c>
    </row>
    <row r="38" spans="1:16">
      <c r="A38" t="s">
        <v>80</v>
      </c>
      <c r="C38" s="24">
        <v>0</v>
      </c>
      <c r="D38" s="24">
        <v>29</v>
      </c>
      <c r="E38" s="24">
        <v>0</v>
      </c>
      <c r="F38" s="24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270</v>
      </c>
      <c r="L38" s="196">
        <v>0</v>
      </c>
      <c r="M38" s="196">
        <v>0</v>
      </c>
      <c r="N38" s="196">
        <v>0</v>
      </c>
      <c r="O38" s="196">
        <v>0</v>
      </c>
      <c r="P38" s="196">
        <v>0</v>
      </c>
    </row>
    <row r="39" spans="1:16">
      <c r="A39" t="s">
        <v>81</v>
      </c>
      <c r="C39" s="24">
        <v>0</v>
      </c>
      <c r="D39" s="24">
        <v>29</v>
      </c>
      <c r="E39" s="24">
        <v>0</v>
      </c>
      <c r="F39" s="24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270</v>
      </c>
      <c r="L39" s="196">
        <v>0</v>
      </c>
      <c r="M39" s="196">
        <v>0</v>
      </c>
      <c r="N39" s="196">
        <v>0</v>
      </c>
      <c r="O39" s="196">
        <v>0</v>
      </c>
      <c r="P39" s="196">
        <v>0</v>
      </c>
    </row>
    <row r="40" spans="1:16">
      <c r="A40" t="s">
        <v>82</v>
      </c>
      <c r="C40" s="24">
        <v>0</v>
      </c>
      <c r="D40" s="24">
        <v>29</v>
      </c>
      <c r="E40" s="24">
        <v>0</v>
      </c>
      <c r="F40" s="24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270</v>
      </c>
      <c r="L40" s="196">
        <v>0</v>
      </c>
      <c r="M40" s="196">
        <v>0</v>
      </c>
      <c r="N40" s="196">
        <v>0</v>
      </c>
      <c r="O40" s="196">
        <v>0</v>
      </c>
      <c r="P40" s="196">
        <v>0</v>
      </c>
    </row>
    <row r="41" spans="1:16">
      <c r="A41" t="s">
        <v>83</v>
      </c>
      <c r="C41" s="24">
        <v>0</v>
      </c>
      <c r="D41" s="24">
        <v>29</v>
      </c>
      <c r="E41" s="24">
        <v>0</v>
      </c>
      <c r="F41" s="24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270</v>
      </c>
      <c r="L41" s="196">
        <v>0</v>
      </c>
      <c r="M41" s="196">
        <v>0</v>
      </c>
      <c r="N41" s="196">
        <v>0</v>
      </c>
      <c r="O41" s="196">
        <v>0</v>
      </c>
      <c r="P41" s="196">
        <v>0</v>
      </c>
    </row>
    <row r="42" spans="1:16">
      <c r="A42" t="s">
        <v>84</v>
      </c>
      <c r="C42" s="24">
        <v>0</v>
      </c>
      <c r="D42" s="24">
        <v>29</v>
      </c>
      <c r="E42" s="24">
        <v>0</v>
      </c>
      <c r="F42" s="24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270</v>
      </c>
      <c r="L42" s="196">
        <v>0</v>
      </c>
      <c r="M42" s="196">
        <v>0</v>
      </c>
      <c r="N42" s="196">
        <v>0</v>
      </c>
      <c r="O42" s="196">
        <v>0</v>
      </c>
      <c r="P42" s="196">
        <v>0</v>
      </c>
    </row>
    <row r="43" spans="1:16">
      <c r="A43" t="s">
        <v>85</v>
      </c>
      <c r="C43" s="24">
        <v>0</v>
      </c>
      <c r="D43" s="24">
        <v>29</v>
      </c>
      <c r="E43" s="24">
        <v>0</v>
      </c>
      <c r="F43" s="24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270</v>
      </c>
      <c r="L43" s="196">
        <v>0</v>
      </c>
      <c r="M43" s="196">
        <v>0</v>
      </c>
      <c r="N43" s="196">
        <v>0</v>
      </c>
      <c r="O43" s="196">
        <v>0</v>
      </c>
      <c r="P43" s="196">
        <v>0</v>
      </c>
    </row>
    <row r="44" spans="1:16">
      <c r="A44" t="s">
        <v>86</v>
      </c>
      <c r="C44" s="24">
        <v>0</v>
      </c>
      <c r="D44" s="24">
        <v>29</v>
      </c>
      <c r="E44" s="24">
        <v>0</v>
      </c>
      <c r="F44" s="24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270</v>
      </c>
      <c r="L44" s="196">
        <v>0</v>
      </c>
      <c r="M44" s="196">
        <v>0</v>
      </c>
      <c r="N44" s="196">
        <v>0</v>
      </c>
      <c r="O44" s="196">
        <v>0</v>
      </c>
      <c r="P44" s="196">
        <v>0</v>
      </c>
    </row>
    <row r="45" spans="1:16">
      <c r="A45" t="s">
        <v>87</v>
      </c>
      <c r="C45" s="24">
        <v>0</v>
      </c>
      <c r="D45" s="24">
        <v>29</v>
      </c>
      <c r="E45" s="24">
        <v>0</v>
      </c>
      <c r="F45" s="24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270</v>
      </c>
      <c r="L45" s="196">
        <v>0</v>
      </c>
      <c r="M45" s="196">
        <v>0</v>
      </c>
      <c r="N45" s="196">
        <v>0</v>
      </c>
      <c r="O45" s="196">
        <v>0</v>
      </c>
      <c r="P45" s="196">
        <v>0</v>
      </c>
    </row>
    <row r="46" spans="1:16">
      <c r="A46" t="s">
        <v>88</v>
      </c>
      <c r="C46" s="24">
        <v>0</v>
      </c>
      <c r="D46" s="24">
        <v>29</v>
      </c>
      <c r="E46" s="24">
        <v>0</v>
      </c>
      <c r="F46" s="24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270</v>
      </c>
      <c r="L46" s="196">
        <v>0</v>
      </c>
      <c r="M46" s="196">
        <v>0</v>
      </c>
      <c r="N46" s="196">
        <v>0</v>
      </c>
      <c r="O46" s="196">
        <v>0</v>
      </c>
      <c r="P46" s="196">
        <v>0</v>
      </c>
    </row>
    <row r="47" spans="1:16">
      <c r="A47" t="s">
        <v>89</v>
      </c>
      <c r="C47" s="24">
        <v>0</v>
      </c>
      <c r="D47" s="24">
        <v>29</v>
      </c>
      <c r="E47" s="24">
        <v>0</v>
      </c>
      <c r="F47" s="24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270</v>
      </c>
      <c r="L47" s="196">
        <v>0</v>
      </c>
      <c r="M47" s="196">
        <v>0</v>
      </c>
      <c r="N47" s="196">
        <v>0</v>
      </c>
      <c r="O47" s="196">
        <v>0</v>
      </c>
      <c r="P47" s="196">
        <v>0</v>
      </c>
    </row>
    <row r="48" spans="1:16">
      <c r="A48" t="s">
        <v>90</v>
      </c>
      <c r="C48" s="24">
        <v>0</v>
      </c>
      <c r="D48" s="24">
        <v>29</v>
      </c>
      <c r="E48" s="24">
        <v>0</v>
      </c>
      <c r="F48" s="24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270</v>
      </c>
      <c r="L48" s="196">
        <v>0</v>
      </c>
      <c r="M48" s="196">
        <v>0</v>
      </c>
      <c r="N48" s="196">
        <v>0</v>
      </c>
      <c r="O48" s="196">
        <v>0</v>
      </c>
      <c r="P48" s="196">
        <v>0</v>
      </c>
    </row>
    <row r="49" spans="1:16">
      <c r="A49" t="s">
        <v>91</v>
      </c>
      <c r="C49" s="24">
        <v>0</v>
      </c>
      <c r="D49" s="24">
        <v>29</v>
      </c>
      <c r="E49" s="24">
        <v>0</v>
      </c>
      <c r="F49" s="24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270</v>
      </c>
      <c r="L49" s="196">
        <v>0</v>
      </c>
      <c r="M49" s="196">
        <v>0</v>
      </c>
      <c r="N49" s="196">
        <v>0</v>
      </c>
      <c r="O49" s="196">
        <v>0</v>
      </c>
      <c r="P49" s="196">
        <v>0</v>
      </c>
    </row>
    <row r="50" spans="1:16">
      <c r="A50" t="s">
        <v>92</v>
      </c>
      <c r="C50" s="24">
        <v>0</v>
      </c>
      <c r="D50" s="24">
        <v>29</v>
      </c>
      <c r="E50" s="24">
        <v>0</v>
      </c>
      <c r="F50" s="24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270</v>
      </c>
      <c r="L50" s="196">
        <v>0</v>
      </c>
      <c r="M50" s="196">
        <v>0</v>
      </c>
      <c r="N50" s="196">
        <v>0</v>
      </c>
      <c r="O50" s="196">
        <v>0</v>
      </c>
      <c r="P50" s="196">
        <v>0</v>
      </c>
    </row>
    <row r="51" spans="1:16">
      <c r="A51" t="s">
        <v>93</v>
      </c>
      <c r="C51" s="24">
        <v>0</v>
      </c>
      <c r="D51" s="24">
        <v>29</v>
      </c>
      <c r="E51" s="24">
        <v>0</v>
      </c>
      <c r="F51" s="24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270</v>
      </c>
      <c r="L51" s="196">
        <v>0</v>
      </c>
      <c r="M51" s="196">
        <v>0</v>
      </c>
      <c r="N51" s="196">
        <v>0</v>
      </c>
      <c r="O51" s="196">
        <v>0</v>
      </c>
      <c r="P51" s="196">
        <v>0</v>
      </c>
    </row>
    <row r="52" spans="1:16">
      <c r="A52" t="s">
        <v>94</v>
      </c>
      <c r="C52" s="24">
        <v>0</v>
      </c>
      <c r="D52" s="24">
        <v>29</v>
      </c>
      <c r="E52" s="24">
        <v>0</v>
      </c>
      <c r="F52" s="24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270</v>
      </c>
      <c r="L52" s="196">
        <v>0</v>
      </c>
      <c r="M52" s="196">
        <v>0</v>
      </c>
      <c r="N52" s="196">
        <v>0</v>
      </c>
      <c r="O52" s="196">
        <v>0</v>
      </c>
      <c r="P52" s="196">
        <v>0</v>
      </c>
    </row>
    <row r="53" spans="1:16">
      <c r="A53" t="s">
        <v>95</v>
      </c>
      <c r="C53" s="24">
        <v>0</v>
      </c>
      <c r="D53" s="24">
        <v>29</v>
      </c>
      <c r="E53" s="24">
        <v>0</v>
      </c>
      <c r="F53" s="24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270</v>
      </c>
      <c r="L53" s="196">
        <v>0</v>
      </c>
      <c r="M53" s="196">
        <v>0</v>
      </c>
      <c r="N53" s="196">
        <v>0</v>
      </c>
      <c r="O53" s="196">
        <v>0</v>
      </c>
      <c r="P53" s="196">
        <v>0</v>
      </c>
    </row>
    <row r="54" spans="1:16">
      <c r="A54" t="s">
        <v>96</v>
      </c>
      <c r="C54" s="24">
        <v>0</v>
      </c>
      <c r="D54" s="24">
        <v>29</v>
      </c>
      <c r="E54" s="24">
        <v>0</v>
      </c>
      <c r="F54" s="24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270</v>
      </c>
      <c r="L54" s="196">
        <v>0</v>
      </c>
      <c r="M54" s="196">
        <v>0</v>
      </c>
      <c r="N54" s="196">
        <v>0</v>
      </c>
      <c r="O54" s="196">
        <v>0</v>
      </c>
      <c r="P54" s="196">
        <v>0</v>
      </c>
    </row>
    <row r="55" spans="1:16">
      <c r="A55" t="s">
        <v>97</v>
      </c>
      <c r="C55" s="24">
        <v>0</v>
      </c>
      <c r="D55" s="24">
        <v>29</v>
      </c>
      <c r="E55" s="24">
        <v>0</v>
      </c>
      <c r="F55" s="24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270</v>
      </c>
      <c r="L55" s="196">
        <v>0</v>
      </c>
      <c r="M55" s="196">
        <v>0</v>
      </c>
      <c r="N55" s="196">
        <v>0</v>
      </c>
      <c r="O55" s="196">
        <v>0</v>
      </c>
      <c r="P55" s="196">
        <v>0</v>
      </c>
    </row>
    <row r="56" spans="1:16">
      <c r="A56" t="s">
        <v>98</v>
      </c>
      <c r="C56" s="24">
        <v>0</v>
      </c>
      <c r="D56" s="24">
        <v>29</v>
      </c>
      <c r="E56" s="24">
        <v>0</v>
      </c>
      <c r="F56" s="24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270</v>
      </c>
      <c r="L56" s="196">
        <v>0</v>
      </c>
      <c r="M56" s="196">
        <v>0</v>
      </c>
      <c r="N56" s="196">
        <v>0</v>
      </c>
      <c r="O56" s="196">
        <v>0</v>
      </c>
      <c r="P56" s="196">
        <v>0</v>
      </c>
    </row>
    <row r="57" spans="1:16">
      <c r="A57" t="s">
        <v>99</v>
      </c>
      <c r="C57" s="24">
        <v>0</v>
      </c>
      <c r="D57" s="24">
        <v>29</v>
      </c>
      <c r="E57" s="24">
        <v>0</v>
      </c>
      <c r="F57" s="24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270</v>
      </c>
      <c r="L57" s="196">
        <v>0</v>
      </c>
      <c r="M57" s="196">
        <v>0</v>
      </c>
      <c r="N57" s="196">
        <v>0</v>
      </c>
      <c r="O57" s="196">
        <v>0</v>
      </c>
      <c r="P57" s="196">
        <v>0</v>
      </c>
    </row>
    <row r="58" spans="1:16">
      <c r="A58" t="s">
        <v>100</v>
      </c>
      <c r="C58" s="24">
        <v>0</v>
      </c>
      <c r="D58" s="24">
        <v>29</v>
      </c>
      <c r="E58" s="24">
        <v>0</v>
      </c>
      <c r="F58" s="24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270</v>
      </c>
      <c r="L58" s="196">
        <v>0</v>
      </c>
      <c r="M58" s="196">
        <v>0</v>
      </c>
      <c r="N58" s="196">
        <v>0</v>
      </c>
      <c r="O58" s="196">
        <v>0</v>
      </c>
      <c r="P58" s="196">
        <v>0</v>
      </c>
    </row>
    <row r="59" spans="1:16">
      <c r="A59" t="s">
        <v>101</v>
      </c>
      <c r="C59" s="24">
        <v>0</v>
      </c>
      <c r="D59" s="24">
        <v>29</v>
      </c>
      <c r="E59" s="24">
        <v>0</v>
      </c>
      <c r="F59" s="24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270</v>
      </c>
      <c r="L59" s="196">
        <v>0</v>
      </c>
      <c r="M59" s="196">
        <v>0</v>
      </c>
      <c r="N59" s="196">
        <v>0</v>
      </c>
      <c r="O59" s="196">
        <v>0</v>
      </c>
      <c r="P59" s="196">
        <v>0</v>
      </c>
    </row>
    <row r="60" spans="1:16">
      <c r="A60" t="s">
        <v>102</v>
      </c>
      <c r="C60" s="24">
        <v>0</v>
      </c>
      <c r="D60" s="24">
        <v>29</v>
      </c>
      <c r="E60" s="24">
        <v>0</v>
      </c>
      <c r="F60" s="24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270</v>
      </c>
      <c r="L60" s="196">
        <v>0</v>
      </c>
      <c r="M60" s="196">
        <v>0</v>
      </c>
      <c r="N60" s="196">
        <v>0</v>
      </c>
      <c r="O60" s="196">
        <v>0</v>
      </c>
      <c r="P60" s="196">
        <v>0</v>
      </c>
    </row>
    <row r="61" spans="1:16">
      <c r="A61" t="s">
        <v>103</v>
      </c>
      <c r="C61" s="24">
        <v>0</v>
      </c>
      <c r="D61" s="24">
        <v>29</v>
      </c>
      <c r="E61" s="24">
        <v>0</v>
      </c>
      <c r="F61" s="24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270</v>
      </c>
      <c r="L61" s="196">
        <v>0</v>
      </c>
      <c r="M61" s="196">
        <v>0</v>
      </c>
      <c r="N61" s="196">
        <v>0</v>
      </c>
      <c r="O61" s="196">
        <v>0</v>
      </c>
      <c r="P61" s="196">
        <v>0</v>
      </c>
    </row>
    <row r="62" spans="1:16">
      <c r="A62" t="s">
        <v>104</v>
      </c>
      <c r="C62" s="24">
        <v>0</v>
      </c>
      <c r="D62" s="24">
        <v>29</v>
      </c>
      <c r="E62" s="24">
        <v>0</v>
      </c>
      <c r="F62" s="24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270</v>
      </c>
      <c r="L62" s="196">
        <v>0</v>
      </c>
      <c r="M62" s="196">
        <v>0</v>
      </c>
      <c r="N62" s="196">
        <v>0</v>
      </c>
      <c r="O62" s="196">
        <v>0</v>
      </c>
      <c r="P62" s="196">
        <v>0</v>
      </c>
    </row>
    <row r="63" spans="1:16">
      <c r="A63" t="s">
        <v>105</v>
      </c>
      <c r="C63" s="24">
        <v>0</v>
      </c>
      <c r="D63" s="24">
        <v>29</v>
      </c>
      <c r="E63" s="24">
        <v>0</v>
      </c>
      <c r="F63" s="24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270</v>
      </c>
      <c r="L63" s="196">
        <v>0</v>
      </c>
      <c r="M63" s="196">
        <v>0</v>
      </c>
      <c r="N63" s="196">
        <v>0</v>
      </c>
      <c r="O63" s="196">
        <v>0</v>
      </c>
      <c r="P63" s="196">
        <v>0</v>
      </c>
    </row>
    <row r="64" spans="1:16">
      <c r="A64" t="s">
        <v>106</v>
      </c>
      <c r="C64" s="24">
        <v>0</v>
      </c>
      <c r="D64" s="24">
        <v>29</v>
      </c>
      <c r="E64" s="24">
        <v>0</v>
      </c>
      <c r="F64" s="24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270</v>
      </c>
      <c r="L64" s="196">
        <v>0</v>
      </c>
      <c r="M64" s="196">
        <v>0</v>
      </c>
      <c r="N64" s="196">
        <v>0</v>
      </c>
      <c r="O64" s="196">
        <v>0</v>
      </c>
      <c r="P64" s="196">
        <v>0</v>
      </c>
    </row>
    <row r="65" spans="1:16">
      <c r="A65" t="s">
        <v>107</v>
      </c>
      <c r="C65" s="24">
        <v>0</v>
      </c>
      <c r="D65" s="24">
        <v>29</v>
      </c>
      <c r="E65" s="24">
        <v>0</v>
      </c>
      <c r="F65" s="24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270</v>
      </c>
      <c r="L65" s="196">
        <v>0</v>
      </c>
      <c r="M65" s="196">
        <v>0</v>
      </c>
      <c r="N65" s="196">
        <v>0</v>
      </c>
      <c r="O65" s="196">
        <v>0</v>
      </c>
      <c r="P65" s="196">
        <v>0</v>
      </c>
    </row>
    <row r="66" spans="1:16">
      <c r="A66" t="s">
        <v>108</v>
      </c>
      <c r="C66" s="24">
        <v>0</v>
      </c>
      <c r="D66" s="24">
        <v>29</v>
      </c>
      <c r="E66" s="24">
        <v>0</v>
      </c>
      <c r="F66" s="24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270</v>
      </c>
      <c r="L66" s="196">
        <v>0</v>
      </c>
      <c r="M66" s="196">
        <v>0</v>
      </c>
      <c r="N66" s="196">
        <v>0</v>
      </c>
      <c r="O66" s="196">
        <v>0</v>
      </c>
      <c r="P66" s="196">
        <v>0</v>
      </c>
    </row>
    <row r="67" spans="1:16">
      <c r="A67" t="s">
        <v>109</v>
      </c>
      <c r="C67" s="24">
        <v>0</v>
      </c>
      <c r="D67" s="24">
        <v>29</v>
      </c>
      <c r="E67" s="24">
        <v>0</v>
      </c>
      <c r="F67" s="24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270</v>
      </c>
      <c r="L67" s="196">
        <v>0</v>
      </c>
      <c r="M67" s="196">
        <v>0</v>
      </c>
      <c r="N67" s="196">
        <v>0</v>
      </c>
      <c r="O67" s="196">
        <v>0</v>
      </c>
      <c r="P67" s="196">
        <v>0</v>
      </c>
    </row>
    <row r="68" spans="1:16">
      <c r="A68" t="s">
        <v>110</v>
      </c>
      <c r="C68" s="24">
        <v>0</v>
      </c>
      <c r="D68" s="24">
        <v>29</v>
      </c>
      <c r="E68" s="24">
        <v>0</v>
      </c>
      <c r="F68" s="24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270</v>
      </c>
      <c r="L68" s="196">
        <v>0</v>
      </c>
      <c r="M68" s="196">
        <v>0</v>
      </c>
      <c r="N68" s="196">
        <v>0</v>
      </c>
      <c r="O68" s="196">
        <v>0</v>
      </c>
      <c r="P68" s="196">
        <v>0</v>
      </c>
    </row>
    <row r="69" spans="1:16">
      <c r="A69" t="s">
        <v>111</v>
      </c>
      <c r="C69" s="24">
        <v>0</v>
      </c>
      <c r="D69" s="24">
        <v>29</v>
      </c>
      <c r="E69" s="24">
        <v>0</v>
      </c>
      <c r="F69" s="24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270</v>
      </c>
      <c r="L69" s="196">
        <v>0</v>
      </c>
      <c r="M69" s="196">
        <v>0</v>
      </c>
      <c r="N69" s="196">
        <v>0</v>
      </c>
      <c r="O69" s="196">
        <v>0</v>
      </c>
      <c r="P69" s="196">
        <v>0</v>
      </c>
    </row>
    <row r="70" spans="1:16">
      <c r="A70" t="s">
        <v>112</v>
      </c>
      <c r="C70" s="24">
        <v>0</v>
      </c>
      <c r="D70" s="24">
        <v>29</v>
      </c>
      <c r="E70" s="24">
        <v>0</v>
      </c>
      <c r="F70" s="24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270</v>
      </c>
      <c r="L70" s="196">
        <v>0</v>
      </c>
      <c r="M70" s="196">
        <v>0</v>
      </c>
      <c r="N70" s="196">
        <v>0</v>
      </c>
      <c r="O70" s="196">
        <v>0</v>
      </c>
      <c r="P70" s="196">
        <v>0</v>
      </c>
    </row>
    <row r="71" spans="1:16">
      <c r="A71" t="s">
        <v>113</v>
      </c>
      <c r="C71" s="24">
        <v>0</v>
      </c>
      <c r="D71" s="24">
        <v>29</v>
      </c>
      <c r="E71" s="24">
        <v>0</v>
      </c>
      <c r="F71" s="24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280.22000000000003</v>
      </c>
      <c r="L71" s="196">
        <v>0</v>
      </c>
      <c r="M71" s="196">
        <v>0</v>
      </c>
      <c r="N71" s="196">
        <v>0</v>
      </c>
      <c r="O71" s="196">
        <v>0</v>
      </c>
      <c r="P71" s="196">
        <v>0</v>
      </c>
    </row>
    <row r="72" spans="1:16">
      <c r="A72" t="s">
        <v>114</v>
      </c>
      <c r="C72" s="24">
        <v>0</v>
      </c>
      <c r="D72" s="24">
        <v>29</v>
      </c>
      <c r="E72" s="24">
        <v>0</v>
      </c>
      <c r="F72" s="24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280.22000000000003</v>
      </c>
      <c r="L72" s="196">
        <v>0</v>
      </c>
      <c r="M72" s="196">
        <v>0</v>
      </c>
      <c r="N72" s="196">
        <v>0</v>
      </c>
      <c r="O72" s="196">
        <v>0</v>
      </c>
      <c r="P72" s="196">
        <v>0</v>
      </c>
    </row>
    <row r="73" spans="1:16">
      <c r="A73" t="s">
        <v>115</v>
      </c>
      <c r="C73" s="24">
        <v>0</v>
      </c>
      <c r="D73" s="24">
        <v>29</v>
      </c>
      <c r="E73" s="24">
        <v>0</v>
      </c>
      <c r="F73" s="24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310</v>
      </c>
      <c r="L73" s="196">
        <v>0</v>
      </c>
      <c r="M73" s="196">
        <v>0</v>
      </c>
      <c r="N73" s="196">
        <v>0</v>
      </c>
      <c r="O73" s="196">
        <v>0</v>
      </c>
      <c r="P73" s="196">
        <v>0</v>
      </c>
    </row>
    <row r="74" spans="1:16">
      <c r="A74" t="s">
        <v>116</v>
      </c>
      <c r="C74" s="24">
        <v>0</v>
      </c>
      <c r="D74" s="24">
        <v>29</v>
      </c>
      <c r="E74" s="24">
        <v>0</v>
      </c>
      <c r="F74" s="24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310</v>
      </c>
      <c r="L74" s="196">
        <v>0</v>
      </c>
      <c r="M74" s="196">
        <v>0</v>
      </c>
      <c r="N74" s="196">
        <v>0</v>
      </c>
      <c r="O74" s="196">
        <v>0</v>
      </c>
      <c r="P74" s="196">
        <v>0</v>
      </c>
    </row>
    <row r="75" spans="1:16">
      <c r="A75" t="s">
        <v>117</v>
      </c>
      <c r="C75" s="24">
        <v>0</v>
      </c>
      <c r="D75" s="24">
        <v>0</v>
      </c>
      <c r="E75" s="24">
        <v>0</v>
      </c>
      <c r="F75" s="24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315</v>
      </c>
      <c r="L75" s="196">
        <v>0</v>
      </c>
      <c r="M75" s="196">
        <v>0</v>
      </c>
      <c r="N75" s="196">
        <v>0</v>
      </c>
      <c r="O75" s="196">
        <v>0</v>
      </c>
      <c r="P75" s="196">
        <v>0</v>
      </c>
    </row>
    <row r="76" spans="1:16">
      <c r="A76" t="s">
        <v>118</v>
      </c>
      <c r="C76" s="24">
        <v>37</v>
      </c>
      <c r="D76" s="24">
        <v>0</v>
      </c>
      <c r="E76" s="24">
        <v>0</v>
      </c>
      <c r="F76" s="24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315</v>
      </c>
      <c r="L76" s="196">
        <v>0</v>
      </c>
      <c r="M76" s="196">
        <v>0</v>
      </c>
      <c r="N76" s="196">
        <v>0</v>
      </c>
      <c r="O76" s="196">
        <v>0</v>
      </c>
      <c r="P76" s="196">
        <v>0</v>
      </c>
    </row>
    <row r="77" spans="1:16">
      <c r="A77" t="s">
        <v>119</v>
      </c>
      <c r="C77" s="24">
        <v>37</v>
      </c>
      <c r="D77" s="24">
        <v>0</v>
      </c>
      <c r="E77" s="24">
        <v>0</v>
      </c>
      <c r="F77" s="24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315</v>
      </c>
      <c r="L77" s="196">
        <v>0</v>
      </c>
      <c r="M77" s="196">
        <v>0</v>
      </c>
      <c r="N77" s="196">
        <v>0</v>
      </c>
      <c r="O77" s="196">
        <v>0</v>
      </c>
      <c r="P77" s="196">
        <v>0</v>
      </c>
    </row>
    <row r="78" spans="1:16">
      <c r="A78" t="s">
        <v>120</v>
      </c>
      <c r="C78" s="24">
        <v>37</v>
      </c>
      <c r="D78" s="24">
        <v>0</v>
      </c>
      <c r="E78" s="24">
        <v>0</v>
      </c>
      <c r="F78" s="24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315</v>
      </c>
      <c r="L78" s="196">
        <v>0</v>
      </c>
      <c r="M78" s="196">
        <v>0</v>
      </c>
      <c r="N78" s="196">
        <v>0</v>
      </c>
      <c r="O78" s="196">
        <v>0</v>
      </c>
      <c r="P78" s="196">
        <v>0</v>
      </c>
    </row>
    <row r="79" spans="1:16">
      <c r="A79" t="s">
        <v>121</v>
      </c>
      <c r="C79" s="24">
        <v>38</v>
      </c>
      <c r="D79" s="24">
        <v>0</v>
      </c>
      <c r="E79" s="24">
        <v>0</v>
      </c>
      <c r="F79" s="24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298.22000000000003</v>
      </c>
      <c r="L79" s="196">
        <v>0</v>
      </c>
      <c r="M79" s="196">
        <v>0</v>
      </c>
      <c r="N79" s="196">
        <v>0</v>
      </c>
      <c r="O79" s="196">
        <v>0</v>
      </c>
      <c r="P79" s="196">
        <v>0</v>
      </c>
    </row>
    <row r="80" spans="1:16">
      <c r="A80" t="s">
        <v>122</v>
      </c>
      <c r="C80" s="24">
        <v>38</v>
      </c>
      <c r="D80" s="24">
        <v>0</v>
      </c>
      <c r="E80" s="24">
        <v>0</v>
      </c>
      <c r="F80" s="24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298.22000000000003</v>
      </c>
      <c r="L80" s="196">
        <v>0</v>
      </c>
      <c r="M80" s="196">
        <v>0</v>
      </c>
      <c r="N80" s="196">
        <v>0</v>
      </c>
      <c r="O80" s="196">
        <v>0</v>
      </c>
      <c r="P80" s="196">
        <v>0</v>
      </c>
    </row>
    <row r="81" spans="1:16">
      <c r="A81" t="s">
        <v>123</v>
      </c>
      <c r="C81" s="24">
        <v>36</v>
      </c>
      <c r="D81" s="24">
        <v>0</v>
      </c>
      <c r="E81" s="24">
        <v>0</v>
      </c>
      <c r="F81" s="24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270</v>
      </c>
      <c r="L81" s="196">
        <v>0</v>
      </c>
      <c r="M81" s="196">
        <v>0</v>
      </c>
      <c r="N81" s="196">
        <v>0</v>
      </c>
      <c r="O81" s="196">
        <v>0</v>
      </c>
      <c r="P81" s="196">
        <v>0</v>
      </c>
    </row>
    <row r="82" spans="1:16">
      <c r="A82" t="s">
        <v>124</v>
      </c>
      <c r="C82" s="24">
        <v>36</v>
      </c>
      <c r="D82" s="24">
        <v>0</v>
      </c>
      <c r="E82" s="24">
        <v>0</v>
      </c>
      <c r="F82" s="24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270</v>
      </c>
      <c r="L82" s="196">
        <v>0</v>
      </c>
      <c r="M82" s="196">
        <v>0</v>
      </c>
      <c r="N82" s="196">
        <v>0</v>
      </c>
      <c r="O82" s="196">
        <v>0</v>
      </c>
      <c r="P82" s="196">
        <v>0</v>
      </c>
    </row>
    <row r="83" spans="1:16">
      <c r="A83" t="s">
        <v>125</v>
      </c>
      <c r="C83" s="24">
        <v>36</v>
      </c>
      <c r="D83" s="24">
        <v>0</v>
      </c>
      <c r="E83" s="24">
        <v>0</v>
      </c>
      <c r="F83" s="24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270</v>
      </c>
      <c r="L83" s="196">
        <v>0</v>
      </c>
      <c r="M83" s="196">
        <v>0</v>
      </c>
      <c r="N83" s="196">
        <v>0</v>
      </c>
      <c r="O83" s="196">
        <v>0</v>
      </c>
      <c r="P83" s="196">
        <v>0</v>
      </c>
    </row>
    <row r="84" spans="1:16">
      <c r="A84" t="s">
        <v>126</v>
      </c>
      <c r="C84" s="24">
        <v>36</v>
      </c>
      <c r="D84" s="24">
        <v>0</v>
      </c>
      <c r="E84" s="24">
        <v>0</v>
      </c>
      <c r="F84" s="24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270</v>
      </c>
      <c r="L84" s="196">
        <v>0</v>
      </c>
      <c r="M84" s="196">
        <v>0</v>
      </c>
      <c r="N84" s="196">
        <v>0</v>
      </c>
      <c r="O84" s="196">
        <v>0</v>
      </c>
      <c r="P84" s="196">
        <v>0</v>
      </c>
    </row>
    <row r="85" spans="1:16">
      <c r="A85" t="s">
        <v>127</v>
      </c>
      <c r="C85" s="24">
        <v>36</v>
      </c>
      <c r="D85" s="24">
        <v>0</v>
      </c>
      <c r="E85" s="24">
        <v>0</v>
      </c>
      <c r="F85" s="24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270</v>
      </c>
      <c r="L85" s="196">
        <v>0</v>
      </c>
      <c r="M85" s="196">
        <v>0</v>
      </c>
      <c r="N85" s="196">
        <v>0</v>
      </c>
      <c r="O85" s="196">
        <v>0</v>
      </c>
      <c r="P85" s="196">
        <v>0</v>
      </c>
    </row>
    <row r="86" spans="1:16">
      <c r="A86" t="s">
        <v>128</v>
      </c>
      <c r="C86" s="24">
        <v>36</v>
      </c>
      <c r="D86" s="24">
        <v>0</v>
      </c>
      <c r="E86" s="24">
        <v>0</v>
      </c>
      <c r="F86" s="24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270</v>
      </c>
      <c r="L86" s="196">
        <v>0</v>
      </c>
      <c r="M86" s="196">
        <v>0</v>
      </c>
      <c r="N86" s="196">
        <v>0</v>
      </c>
      <c r="O86" s="196">
        <v>0</v>
      </c>
      <c r="P86" s="196">
        <v>0</v>
      </c>
    </row>
    <row r="87" spans="1:16">
      <c r="A87" t="s">
        <v>129</v>
      </c>
      <c r="C87" s="24">
        <v>36</v>
      </c>
      <c r="D87" s="24">
        <v>0</v>
      </c>
      <c r="E87" s="24">
        <v>0</v>
      </c>
      <c r="F87" s="24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270</v>
      </c>
      <c r="L87" s="196">
        <v>0</v>
      </c>
      <c r="M87" s="196">
        <v>0</v>
      </c>
      <c r="N87" s="196">
        <v>0</v>
      </c>
      <c r="O87" s="196">
        <v>0</v>
      </c>
      <c r="P87" s="196">
        <v>0</v>
      </c>
    </row>
    <row r="88" spans="1:16">
      <c r="A88" t="s">
        <v>130</v>
      </c>
      <c r="C88" s="24">
        <v>36</v>
      </c>
      <c r="D88" s="24">
        <v>0</v>
      </c>
      <c r="E88" s="24">
        <v>0</v>
      </c>
      <c r="F88" s="24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270</v>
      </c>
      <c r="L88" s="196">
        <v>0</v>
      </c>
      <c r="M88" s="196">
        <v>0</v>
      </c>
      <c r="N88" s="196">
        <v>0</v>
      </c>
      <c r="O88" s="196">
        <v>0</v>
      </c>
      <c r="P88" s="196">
        <v>0</v>
      </c>
    </row>
    <row r="89" spans="1:16">
      <c r="A89" t="s">
        <v>131</v>
      </c>
      <c r="C89" s="24">
        <v>36</v>
      </c>
      <c r="D89" s="24">
        <v>0</v>
      </c>
      <c r="E89" s="24">
        <v>0</v>
      </c>
      <c r="F89" s="24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270</v>
      </c>
      <c r="L89" s="196">
        <v>0</v>
      </c>
      <c r="M89" s="196">
        <v>0</v>
      </c>
      <c r="N89" s="196">
        <v>0</v>
      </c>
      <c r="O89" s="196">
        <v>0</v>
      </c>
      <c r="P89" s="196">
        <v>0</v>
      </c>
    </row>
    <row r="90" spans="1:16">
      <c r="A90" t="s">
        <v>132</v>
      </c>
      <c r="C90" s="24">
        <v>36</v>
      </c>
      <c r="D90" s="24">
        <v>0</v>
      </c>
      <c r="E90" s="24">
        <v>0</v>
      </c>
      <c r="F90" s="24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270</v>
      </c>
      <c r="L90" s="196">
        <v>0</v>
      </c>
      <c r="M90" s="196">
        <v>0</v>
      </c>
      <c r="N90" s="196">
        <v>0</v>
      </c>
      <c r="O90" s="196">
        <v>0</v>
      </c>
      <c r="P90" s="196">
        <v>0</v>
      </c>
    </row>
    <row r="91" spans="1:16">
      <c r="A91" t="s">
        <v>133</v>
      </c>
      <c r="C91" s="24">
        <v>36</v>
      </c>
      <c r="D91" s="24">
        <v>0</v>
      </c>
      <c r="E91" s="24">
        <v>0</v>
      </c>
      <c r="F91" s="24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270</v>
      </c>
      <c r="L91" s="196">
        <v>0</v>
      </c>
      <c r="M91" s="196">
        <v>0</v>
      </c>
      <c r="N91" s="196">
        <v>0</v>
      </c>
      <c r="O91" s="196">
        <v>0</v>
      </c>
      <c r="P91" s="196">
        <v>0</v>
      </c>
    </row>
    <row r="92" spans="1:16">
      <c r="A92" t="s">
        <v>134</v>
      </c>
      <c r="C92" s="24">
        <v>36</v>
      </c>
      <c r="D92" s="24">
        <v>0</v>
      </c>
      <c r="E92" s="24">
        <v>0</v>
      </c>
      <c r="F92" s="24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270</v>
      </c>
      <c r="L92" s="196">
        <v>0</v>
      </c>
      <c r="M92" s="196">
        <v>0</v>
      </c>
      <c r="N92" s="196">
        <v>0</v>
      </c>
      <c r="O92" s="196">
        <v>0</v>
      </c>
      <c r="P92" s="196">
        <v>0</v>
      </c>
    </row>
    <row r="93" spans="1:16">
      <c r="A93" t="s">
        <v>135</v>
      </c>
      <c r="C93" s="24">
        <v>36</v>
      </c>
      <c r="D93" s="24">
        <v>0</v>
      </c>
      <c r="E93" s="24">
        <v>0</v>
      </c>
      <c r="F93" s="24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270</v>
      </c>
      <c r="L93" s="196">
        <v>0</v>
      </c>
      <c r="M93" s="196">
        <v>0</v>
      </c>
      <c r="N93" s="196">
        <v>0</v>
      </c>
      <c r="O93" s="196">
        <v>0</v>
      </c>
      <c r="P93" s="196">
        <v>0</v>
      </c>
    </row>
    <row r="94" spans="1:16">
      <c r="A94" t="s">
        <v>136</v>
      </c>
      <c r="C94" s="24">
        <v>36</v>
      </c>
      <c r="D94" s="24">
        <v>0</v>
      </c>
      <c r="E94" s="24">
        <v>0</v>
      </c>
      <c r="F94" s="24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270</v>
      </c>
      <c r="L94" s="196">
        <v>0</v>
      </c>
      <c r="M94" s="196">
        <v>0</v>
      </c>
      <c r="N94" s="196">
        <v>0</v>
      </c>
      <c r="O94" s="196">
        <v>0</v>
      </c>
      <c r="P94" s="196">
        <v>0</v>
      </c>
    </row>
    <row r="95" spans="1:16">
      <c r="A95" t="s">
        <v>137</v>
      </c>
      <c r="C95" s="24">
        <v>36</v>
      </c>
      <c r="D95" s="24">
        <v>0</v>
      </c>
      <c r="E95" s="24">
        <v>0</v>
      </c>
      <c r="F95" s="24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270</v>
      </c>
      <c r="L95" s="196">
        <v>0</v>
      </c>
      <c r="M95" s="196">
        <v>0</v>
      </c>
      <c r="N95" s="196">
        <v>0</v>
      </c>
      <c r="O95" s="196">
        <v>0</v>
      </c>
      <c r="P95" s="196">
        <v>0</v>
      </c>
    </row>
    <row r="96" spans="1:16">
      <c r="A96" t="s">
        <v>138</v>
      </c>
      <c r="C96" s="24">
        <v>36</v>
      </c>
      <c r="D96" s="24">
        <v>0</v>
      </c>
      <c r="E96" s="24">
        <v>0</v>
      </c>
      <c r="F96" s="24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270</v>
      </c>
      <c r="L96" s="196">
        <v>0</v>
      </c>
      <c r="M96" s="196">
        <v>0</v>
      </c>
      <c r="N96" s="196">
        <v>0</v>
      </c>
      <c r="O96" s="196">
        <v>0</v>
      </c>
      <c r="P96" s="196">
        <v>0</v>
      </c>
    </row>
    <row r="97" spans="1:17">
      <c r="A97" t="s">
        <v>139</v>
      </c>
      <c r="C97" s="24">
        <v>36</v>
      </c>
      <c r="D97" s="24">
        <v>0</v>
      </c>
      <c r="E97" s="24">
        <v>0</v>
      </c>
      <c r="F97" s="24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270</v>
      </c>
      <c r="L97" s="196">
        <v>0</v>
      </c>
      <c r="M97" s="196">
        <v>0</v>
      </c>
      <c r="N97" s="196">
        <v>0</v>
      </c>
      <c r="O97" s="196">
        <v>0</v>
      </c>
      <c r="P97" s="196">
        <v>0</v>
      </c>
    </row>
    <row r="98" spans="1:17">
      <c r="A98" t="s">
        <v>140</v>
      </c>
      <c r="C98" s="24">
        <v>36</v>
      </c>
      <c r="D98" s="24">
        <v>0</v>
      </c>
      <c r="E98" s="24">
        <v>0</v>
      </c>
      <c r="F98" s="24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270</v>
      </c>
      <c r="L98" s="196">
        <v>0</v>
      </c>
      <c r="M98" s="196">
        <v>0</v>
      </c>
      <c r="N98" s="196">
        <v>0</v>
      </c>
      <c r="O98" s="196">
        <v>0</v>
      </c>
      <c r="P98" s="196">
        <v>0</v>
      </c>
    </row>
    <row r="99" spans="1:17">
      <c r="A99" s="114" t="s">
        <v>324</v>
      </c>
      <c r="B99" s="114">
        <f t="shared" ref="B99:Q99" si="0">SUM(B3:B98)/4000</f>
        <v>0</v>
      </c>
      <c r="C99" s="114">
        <f t="shared" si="0"/>
        <v>0.20874999999999999</v>
      </c>
      <c r="D99" s="114">
        <f t="shared" si="0"/>
        <v>0.51441499999999996</v>
      </c>
      <c r="E99" s="114">
        <f t="shared" si="0"/>
        <v>0</v>
      </c>
      <c r="F99" s="114">
        <f t="shared" si="0"/>
        <v>0</v>
      </c>
      <c r="G99" s="114">
        <f t="shared" si="0"/>
        <v>0</v>
      </c>
      <c r="H99" s="114">
        <f t="shared" si="0"/>
        <v>0</v>
      </c>
      <c r="I99" s="114">
        <f t="shared" si="0"/>
        <v>0</v>
      </c>
      <c r="J99" s="114">
        <f t="shared" si="0"/>
        <v>0</v>
      </c>
      <c r="K99" s="114">
        <f t="shared" si="0"/>
        <v>6.537230000000001</v>
      </c>
      <c r="L99" s="114">
        <f t="shared" si="0"/>
        <v>0</v>
      </c>
      <c r="M99" s="114">
        <f t="shared" si="0"/>
        <v>0</v>
      </c>
      <c r="N99" s="114">
        <f t="shared" si="0"/>
        <v>0</v>
      </c>
      <c r="O99" s="114">
        <f t="shared" si="0"/>
        <v>0</v>
      </c>
      <c r="P99" s="114">
        <f t="shared" si="0"/>
        <v>0</v>
      </c>
      <c r="Q99" s="114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15"/>
    </row>
    <row r="3" spans="1:51">
      <c r="A3" t="s">
        <v>45</v>
      </c>
      <c r="B3" s="196">
        <v>0</v>
      </c>
      <c r="C3" s="196">
        <v>7.84</v>
      </c>
      <c r="D3" s="196">
        <v>0</v>
      </c>
      <c r="E3" s="196">
        <v>0</v>
      </c>
      <c r="F3" s="196">
        <v>5.25</v>
      </c>
      <c r="G3" s="196">
        <v>0</v>
      </c>
      <c r="H3" s="196">
        <v>0</v>
      </c>
      <c r="I3" s="196">
        <v>10.11</v>
      </c>
      <c r="J3" s="196">
        <v>0</v>
      </c>
      <c r="K3" s="196">
        <v>250.07</v>
      </c>
      <c r="L3" s="196">
        <v>8.4700000000000006</v>
      </c>
      <c r="M3" s="196">
        <v>2.4700000000000002</v>
      </c>
      <c r="N3" s="196">
        <v>2.0099999999999998</v>
      </c>
      <c r="O3" s="196">
        <v>2.84</v>
      </c>
      <c r="P3" s="196">
        <v>0.94</v>
      </c>
      <c r="Q3" s="196">
        <v>4.79</v>
      </c>
      <c r="R3" s="196">
        <v>10.38</v>
      </c>
      <c r="S3" s="196">
        <v>11.59</v>
      </c>
      <c r="T3" s="196">
        <v>0</v>
      </c>
      <c r="U3" s="196">
        <v>2.4</v>
      </c>
      <c r="V3" s="196">
        <v>4.97</v>
      </c>
      <c r="W3" s="196">
        <v>0.59</v>
      </c>
      <c r="X3" s="196">
        <v>2.5</v>
      </c>
      <c r="Y3" s="196">
        <v>0</v>
      </c>
      <c r="Z3" s="196">
        <v>4.7300000000000004</v>
      </c>
      <c r="AA3" s="196">
        <v>25.2</v>
      </c>
      <c r="AB3" s="196">
        <v>0</v>
      </c>
      <c r="AC3" s="196">
        <v>0</v>
      </c>
      <c r="AD3" s="196">
        <v>13.49</v>
      </c>
      <c r="AE3" s="196">
        <v>0</v>
      </c>
      <c r="AF3" s="196">
        <v>0</v>
      </c>
      <c r="AG3" s="196">
        <v>74.97</v>
      </c>
      <c r="AH3" s="196">
        <v>0</v>
      </c>
      <c r="AI3" s="196">
        <v>21.22</v>
      </c>
      <c r="AJ3" s="196">
        <v>0</v>
      </c>
      <c r="AK3" s="196">
        <v>15.59</v>
      </c>
      <c r="AL3" s="196">
        <v>0</v>
      </c>
      <c r="AM3" s="196">
        <v>0</v>
      </c>
      <c r="AN3" s="196">
        <v>0</v>
      </c>
      <c r="AO3" s="196">
        <v>400.77</v>
      </c>
      <c r="AP3" s="196">
        <v>0</v>
      </c>
      <c r="AQ3" s="196">
        <v>0</v>
      </c>
      <c r="AR3" s="196">
        <v>6.46</v>
      </c>
      <c r="AS3" s="196">
        <v>18.75</v>
      </c>
      <c r="AT3" s="196">
        <v>30.57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7.84</v>
      </c>
      <c r="D4" s="196">
        <v>0</v>
      </c>
      <c r="E4" s="196">
        <v>0</v>
      </c>
      <c r="F4" s="196">
        <v>5.25</v>
      </c>
      <c r="G4" s="196">
        <v>0</v>
      </c>
      <c r="H4" s="196">
        <v>0</v>
      </c>
      <c r="I4" s="196">
        <v>10.11</v>
      </c>
      <c r="J4" s="196">
        <v>0</v>
      </c>
      <c r="K4" s="196">
        <v>250.07</v>
      </c>
      <c r="L4" s="196">
        <v>8.4700000000000006</v>
      </c>
      <c r="M4" s="196">
        <v>2.4700000000000002</v>
      </c>
      <c r="N4" s="196">
        <v>2.0099999999999998</v>
      </c>
      <c r="O4" s="196">
        <v>2.84</v>
      </c>
      <c r="P4" s="196">
        <v>0.94</v>
      </c>
      <c r="Q4" s="196">
        <v>4.79</v>
      </c>
      <c r="R4" s="196">
        <v>12.85</v>
      </c>
      <c r="S4" s="196">
        <v>11.59</v>
      </c>
      <c r="T4" s="196">
        <v>0</v>
      </c>
      <c r="U4" s="196">
        <v>2.4</v>
      </c>
      <c r="V4" s="196">
        <v>5.08</v>
      </c>
      <c r="W4" s="196">
        <v>0.59</v>
      </c>
      <c r="X4" s="196">
        <v>2.5</v>
      </c>
      <c r="Y4" s="196">
        <v>0</v>
      </c>
      <c r="Z4" s="196">
        <v>4.7300000000000004</v>
      </c>
      <c r="AA4" s="196">
        <v>25.2</v>
      </c>
      <c r="AB4" s="196">
        <v>0</v>
      </c>
      <c r="AC4" s="196">
        <v>0</v>
      </c>
      <c r="AD4" s="196">
        <v>13.49</v>
      </c>
      <c r="AE4" s="196">
        <v>0</v>
      </c>
      <c r="AF4" s="196">
        <v>0</v>
      </c>
      <c r="AG4" s="196">
        <v>74.97</v>
      </c>
      <c r="AH4" s="196">
        <v>0</v>
      </c>
      <c r="AI4" s="196">
        <v>21.22</v>
      </c>
      <c r="AJ4" s="196">
        <v>0</v>
      </c>
      <c r="AK4" s="196">
        <v>15.59</v>
      </c>
      <c r="AL4" s="196">
        <v>0</v>
      </c>
      <c r="AM4" s="196">
        <v>0</v>
      </c>
      <c r="AN4" s="196">
        <v>0</v>
      </c>
      <c r="AO4" s="196">
        <v>400.77</v>
      </c>
      <c r="AP4" s="196">
        <v>0</v>
      </c>
      <c r="AQ4" s="196">
        <v>0</v>
      </c>
      <c r="AR4" s="196">
        <v>6.46</v>
      </c>
      <c r="AS4" s="196">
        <v>18.75</v>
      </c>
      <c r="AT4" s="196">
        <v>30.57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7.84</v>
      </c>
      <c r="D5" s="196">
        <v>0</v>
      </c>
      <c r="E5" s="196">
        <v>0</v>
      </c>
      <c r="F5" s="196">
        <v>5.25</v>
      </c>
      <c r="G5" s="196">
        <v>0</v>
      </c>
      <c r="H5" s="196">
        <v>0</v>
      </c>
      <c r="I5" s="196">
        <v>10.11</v>
      </c>
      <c r="J5" s="196">
        <v>0</v>
      </c>
      <c r="K5" s="196">
        <v>250.07</v>
      </c>
      <c r="L5" s="196">
        <v>8.4700000000000006</v>
      </c>
      <c r="M5" s="196">
        <v>2.4700000000000002</v>
      </c>
      <c r="N5" s="196">
        <v>2.0099999999999998</v>
      </c>
      <c r="O5" s="196">
        <v>2.84</v>
      </c>
      <c r="P5" s="196">
        <v>0.94</v>
      </c>
      <c r="Q5" s="196">
        <v>4.79</v>
      </c>
      <c r="R5" s="196">
        <v>12.85</v>
      </c>
      <c r="S5" s="196">
        <v>11.59</v>
      </c>
      <c r="T5" s="196">
        <v>0</v>
      </c>
      <c r="U5" s="196">
        <v>2.4</v>
      </c>
      <c r="V5" s="196">
        <v>5.08</v>
      </c>
      <c r="W5" s="196">
        <v>0.59</v>
      </c>
      <c r="X5" s="196">
        <v>2.5</v>
      </c>
      <c r="Y5" s="196">
        <v>0</v>
      </c>
      <c r="Z5" s="196">
        <v>4.7300000000000004</v>
      </c>
      <c r="AA5" s="196">
        <v>25.2</v>
      </c>
      <c r="AB5" s="196">
        <v>0</v>
      </c>
      <c r="AC5" s="196">
        <v>0</v>
      </c>
      <c r="AD5" s="196">
        <v>13.49</v>
      </c>
      <c r="AE5" s="196">
        <v>0</v>
      </c>
      <c r="AF5" s="196">
        <v>0</v>
      </c>
      <c r="AG5" s="196">
        <v>74.97</v>
      </c>
      <c r="AH5" s="196">
        <v>0</v>
      </c>
      <c r="AI5" s="196">
        <v>21.22</v>
      </c>
      <c r="AJ5" s="196">
        <v>0</v>
      </c>
      <c r="AK5" s="196">
        <v>15.59</v>
      </c>
      <c r="AL5" s="196">
        <v>0</v>
      </c>
      <c r="AM5" s="196">
        <v>0</v>
      </c>
      <c r="AN5" s="196">
        <v>0</v>
      </c>
      <c r="AO5" s="196">
        <v>400.77</v>
      </c>
      <c r="AP5" s="196">
        <v>0</v>
      </c>
      <c r="AQ5" s="196">
        <v>0</v>
      </c>
      <c r="AR5" s="196">
        <v>6.46</v>
      </c>
      <c r="AS5" s="196">
        <v>18.75</v>
      </c>
      <c r="AT5" s="196">
        <v>30.57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7.84</v>
      </c>
      <c r="D6" s="196">
        <v>0</v>
      </c>
      <c r="E6" s="196">
        <v>0</v>
      </c>
      <c r="F6" s="196">
        <v>5.25</v>
      </c>
      <c r="G6" s="196">
        <v>0</v>
      </c>
      <c r="H6" s="196">
        <v>0</v>
      </c>
      <c r="I6" s="196">
        <v>10.11</v>
      </c>
      <c r="J6" s="196">
        <v>0</v>
      </c>
      <c r="K6" s="196">
        <v>250.07</v>
      </c>
      <c r="L6" s="196">
        <v>8.4700000000000006</v>
      </c>
      <c r="M6" s="196">
        <v>2.4700000000000002</v>
      </c>
      <c r="N6" s="196">
        <v>2.0099999999999998</v>
      </c>
      <c r="O6" s="196">
        <v>2.84</v>
      </c>
      <c r="P6" s="196">
        <v>0.94</v>
      </c>
      <c r="Q6" s="196">
        <v>4.79</v>
      </c>
      <c r="R6" s="196">
        <v>12.85</v>
      </c>
      <c r="S6" s="196">
        <v>11.59</v>
      </c>
      <c r="T6" s="196">
        <v>0</v>
      </c>
      <c r="U6" s="196">
        <v>2.4</v>
      </c>
      <c r="V6" s="196">
        <v>5.08</v>
      </c>
      <c r="W6" s="196">
        <v>0.59</v>
      </c>
      <c r="X6" s="196">
        <v>2.5</v>
      </c>
      <c r="Y6" s="196">
        <v>0</v>
      </c>
      <c r="Z6" s="196">
        <v>4.7300000000000004</v>
      </c>
      <c r="AA6" s="196">
        <v>25.2</v>
      </c>
      <c r="AB6" s="196">
        <v>0</v>
      </c>
      <c r="AC6" s="196">
        <v>0</v>
      </c>
      <c r="AD6" s="196">
        <v>13.49</v>
      </c>
      <c r="AE6" s="196">
        <v>0</v>
      </c>
      <c r="AF6" s="196">
        <v>0</v>
      </c>
      <c r="AG6" s="196">
        <v>74.97</v>
      </c>
      <c r="AH6" s="196">
        <v>0</v>
      </c>
      <c r="AI6" s="196">
        <v>21.22</v>
      </c>
      <c r="AJ6" s="196">
        <v>0</v>
      </c>
      <c r="AK6" s="196">
        <v>15.59</v>
      </c>
      <c r="AL6" s="196">
        <v>0</v>
      </c>
      <c r="AM6" s="196">
        <v>0</v>
      </c>
      <c r="AN6" s="196">
        <v>0</v>
      </c>
      <c r="AO6" s="196">
        <v>400.77</v>
      </c>
      <c r="AP6" s="196">
        <v>0</v>
      </c>
      <c r="AQ6" s="196">
        <v>0</v>
      </c>
      <c r="AR6" s="196">
        <v>6.46</v>
      </c>
      <c r="AS6" s="196">
        <v>18.75</v>
      </c>
      <c r="AT6" s="196">
        <v>30.57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7.84</v>
      </c>
      <c r="D7" s="196">
        <v>0</v>
      </c>
      <c r="E7" s="196">
        <v>0</v>
      </c>
      <c r="F7" s="196">
        <v>5.25</v>
      </c>
      <c r="G7" s="196">
        <v>0</v>
      </c>
      <c r="H7" s="196">
        <v>0</v>
      </c>
      <c r="I7" s="196">
        <v>10.11</v>
      </c>
      <c r="J7" s="196">
        <v>0</v>
      </c>
      <c r="K7" s="196">
        <v>250.07</v>
      </c>
      <c r="L7" s="196">
        <v>8.4700000000000006</v>
      </c>
      <c r="M7" s="196">
        <v>2.4700000000000002</v>
      </c>
      <c r="N7" s="196">
        <v>2.0099999999999998</v>
      </c>
      <c r="O7" s="196">
        <v>2.84</v>
      </c>
      <c r="P7" s="196">
        <v>0.94</v>
      </c>
      <c r="Q7" s="196">
        <v>4.79</v>
      </c>
      <c r="R7" s="196">
        <v>12.85</v>
      </c>
      <c r="S7" s="196">
        <v>11.59</v>
      </c>
      <c r="T7" s="196">
        <v>0</v>
      </c>
      <c r="U7" s="196">
        <v>2.4</v>
      </c>
      <c r="V7" s="196">
        <v>5.08</v>
      </c>
      <c r="W7" s="196">
        <v>0.59</v>
      </c>
      <c r="X7" s="196">
        <v>2.5</v>
      </c>
      <c r="Y7" s="196">
        <v>0</v>
      </c>
      <c r="Z7" s="196">
        <v>28.02</v>
      </c>
      <c r="AA7" s="196">
        <v>25.2</v>
      </c>
      <c r="AB7" s="196">
        <v>0</v>
      </c>
      <c r="AC7" s="196">
        <v>0</v>
      </c>
      <c r="AD7" s="196">
        <v>13.49</v>
      </c>
      <c r="AE7" s="196">
        <v>0</v>
      </c>
      <c r="AF7" s="196">
        <v>0</v>
      </c>
      <c r="AG7" s="196">
        <v>74.97</v>
      </c>
      <c r="AH7" s="196">
        <v>0</v>
      </c>
      <c r="AI7" s="196">
        <v>21.22</v>
      </c>
      <c r="AJ7" s="196">
        <v>0</v>
      </c>
      <c r="AK7" s="196">
        <v>15.59</v>
      </c>
      <c r="AL7" s="196">
        <v>0</v>
      </c>
      <c r="AM7" s="196">
        <v>0</v>
      </c>
      <c r="AN7" s="196">
        <v>0</v>
      </c>
      <c r="AO7" s="196">
        <v>400.77</v>
      </c>
      <c r="AP7" s="196">
        <v>0</v>
      </c>
      <c r="AQ7" s="196">
        <v>0</v>
      </c>
      <c r="AR7" s="196">
        <v>6.46</v>
      </c>
      <c r="AS7" s="196">
        <v>18.75</v>
      </c>
      <c r="AT7" s="196">
        <v>30.57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7.84</v>
      </c>
      <c r="D8" s="196">
        <v>0</v>
      </c>
      <c r="E8" s="196">
        <v>0</v>
      </c>
      <c r="F8" s="196">
        <v>5.25</v>
      </c>
      <c r="G8" s="196">
        <v>0</v>
      </c>
      <c r="H8" s="196">
        <v>0</v>
      </c>
      <c r="I8" s="196">
        <v>10.11</v>
      </c>
      <c r="J8" s="196">
        <v>0</v>
      </c>
      <c r="K8" s="196">
        <v>250.07</v>
      </c>
      <c r="L8" s="196">
        <v>8.4700000000000006</v>
      </c>
      <c r="M8" s="196">
        <v>2.4700000000000002</v>
      </c>
      <c r="N8" s="196">
        <v>2.0099999999999998</v>
      </c>
      <c r="O8" s="196">
        <v>2.84</v>
      </c>
      <c r="P8" s="196">
        <v>0.94</v>
      </c>
      <c r="Q8" s="196">
        <v>4.79</v>
      </c>
      <c r="R8" s="196">
        <v>12.85</v>
      </c>
      <c r="S8" s="196">
        <v>11.59</v>
      </c>
      <c r="T8" s="196">
        <v>0</v>
      </c>
      <c r="U8" s="196">
        <v>2.4</v>
      </c>
      <c r="V8" s="196">
        <v>5.08</v>
      </c>
      <c r="W8" s="196">
        <v>0.59</v>
      </c>
      <c r="X8" s="196">
        <v>2.5</v>
      </c>
      <c r="Y8" s="196">
        <v>0</v>
      </c>
      <c r="Z8" s="196">
        <v>42.44</v>
      </c>
      <c r="AA8" s="196">
        <v>25.2</v>
      </c>
      <c r="AB8" s="196">
        <v>0</v>
      </c>
      <c r="AC8" s="196">
        <v>0</v>
      </c>
      <c r="AD8" s="196">
        <v>13.49</v>
      </c>
      <c r="AE8" s="196">
        <v>0</v>
      </c>
      <c r="AF8" s="196">
        <v>0</v>
      </c>
      <c r="AG8" s="196">
        <v>74.97</v>
      </c>
      <c r="AH8" s="196">
        <v>0</v>
      </c>
      <c r="AI8" s="196">
        <v>21.22</v>
      </c>
      <c r="AJ8" s="196">
        <v>0</v>
      </c>
      <c r="AK8" s="196">
        <v>15.59</v>
      </c>
      <c r="AL8" s="196">
        <v>0</v>
      </c>
      <c r="AM8" s="196">
        <v>0</v>
      </c>
      <c r="AN8" s="196">
        <v>0</v>
      </c>
      <c r="AO8" s="196">
        <v>400.77</v>
      </c>
      <c r="AP8" s="196">
        <v>0</v>
      </c>
      <c r="AQ8" s="196">
        <v>0</v>
      </c>
      <c r="AR8" s="196">
        <v>6.46</v>
      </c>
      <c r="AS8" s="196">
        <v>18.75</v>
      </c>
      <c r="AT8" s="196">
        <v>30.57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7.84</v>
      </c>
      <c r="D9" s="196">
        <v>0</v>
      </c>
      <c r="E9" s="196">
        <v>0</v>
      </c>
      <c r="F9" s="196">
        <v>5.25</v>
      </c>
      <c r="G9" s="196">
        <v>0</v>
      </c>
      <c r="H9" s="196">
        <v>0</v>
      </c>
      <c r="I9" s="196">
        <v>10.11</v>
      </c>
      <c r="J9" s="196">
        <v>0</v>
      </c>
      <c r="K9" s="196">
        <v>250.07</v>
      </c>
      <c r="L9" s="196">
        <v>8.4700000000000006</v>
      </c>
      <c r="M9" s="196">
        <v>2.4700000000000002</v>
      </c>
      <c r="N9" s="196">
        <v>2.0099999999999998</v>
      </c>
      <c r="O9" s="196">
        <v>2.84</v>
      </c>
      <c r="P9" s="196">
        <v>0.94</v>
      </c>
      <c r="Q9" s="196">
        <v>4.79</v>
      </c>
      <c r="R9" s="196">
        <v>12.85</v>
      </c>
      <c r="S9" s="196">
        <v>11.59</v>
      </c>
      <c r="T9" s="196">
        <v>0</v>
      </c>
      <c r="U9" s="196">
        <v>2.4</v>
      </c>
      <c r="V9" s="196">
        <v>5.08</v>
      </c>
      <c r="W9" s="196">
        <v>0.59</v>
      </c>
      <c r="X9" s="196">
        <v>2.5</v>
      </c>
      <c r="Y9" s="196">
        <v>0</v>
      </c>
      <c r="Z9" s="196">
        <v>64.55</v>
      </c>
      <c r="AA9" s="196">
        <v>25.2</v>
      </c>
      <c r="AB9" s="196">
        <v>0</v>
      </c>
      <c r="AC9" s="196">
        <v>0</v>
      </c>
      <c r="AD9" s="196">
        <v>13.49</v>
      </c>
      <c r="AE9" s="196">
        <v>0</v>
      </c>
      <c r="AF9" s="196">
        <v>0</v>
      </c>
      <c r="AG9" s="196">
        <v>74.97</v>
      </c>
      <c r="AH9" s="196">
        <v>0</v>
      </c>
      <c r="AI9" s="196">
        <v>21.22</v>
      </c>
      <c r="AJ9" s="196">
        <v>0</v>
      </c>
      <c r="AK9" s="196">
        <v>15.59</v>
      </c>
      <c r="AL9" s="196">
        <v>0</v>
      </c>
      <c r="AM9" s="196">
        <v>0</v>
      </c>
      <c r="AN9" s="196">
        <v>0</v>
      </c>
      <c r="AO9" s="196">
        <v>400.77</v>
      </c>
      <c r="AP9" s="196">
        <v>0</v>
      </c>
      <c r="AQ9" s="196">
        <v>0</v>
      </c>
      <c r="AR9" s="196">
        <v>6.46</v>
      </c>
      <c r="AS9" s="196">
        <v>18.75</v>
      </c>
      <c r="AT9" s="196">
        <v>30.57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7.84</v>
      </c>
      <c r="D10" s="196">
        <v>0</v>
      </c>
      <c r="E10" s="196">
        <v>0</v>
      </c>
      <c r="F10" s="196">
        <v>5.25</v>
      </c>
      <c r="G10" s="196">
        <v>0</v>
      </c>
      <c r="H10" s="196">
        <v>0</v>
      </c>
      <c r="I10" s="196">
        <v>10.11</v>
      </c>
      <c r="J10" s="196">
        <v>0</v>
      </c>
      <c r="K10" s="196">
        <v>250.07</v>
      </c>
      <c r="L10" s="196">
        <v>8.4700000000000006</v>
      </c>
      <c r="M10" s="196">
        <v>2.4700000000000002</v>
      </c>
      <c r="N10" s="196">
        <v>2.0099999999999998</v>
      </c>
      <c r="O10" s="196">
        <v>2.84</v>
      </c>
      <c r="P10" s="196">
        <v>0.94</v>
      </c>
      <c r="Q10" s="196">
        <v>4.79</v>
      </c>
      <c r="R10" s="196">
        <v>12.85</v>
      </c>
      <c r="S10" s="196">
        <v>11.59</v>
      </c>
      <c r="T10" s="196">
        <v>0</v>
      </c>
      <c r="U10" s="196">
        <v>2.4</v>
      </c>
      <c r="V10" s="196">
        <v>5.08</v>
      </c>
      <c r="W10" s="196">
        <v>0.59</v>
      </c>
      <c r="X10" s="196">
        <v>2.5</v>
      </c>
      <c r="Y10" s="196">
        <v>0</v>
      </c>
      <c r="Z10" s="196">
        <v>64.55</v>
      </c>
      <c r="AA10" s="196">
        <v>25.2</v>
      </c>
      <c r="AB10" s="196">
        <v>0</v>
      </c>
      <c r="AC10" s="196">
        <v>0</v>
      </c>
      <c r="AD10" s="196">
        <v>13.49</v>
      </c>
      <c r="AE10" s="196">
        <v>0</v>
      </c>
      <c r="AF10" s="196">
        <v>0</v>
      </c>
      <c r="AG10" s="196">
        <v>74.97</v>
      </c>
      <c r="AH10" s="196">
        <v>0</v>
      </c>
      <c r="AI10" s="196">
        <v>21.22</v>
      </c>
      <c r="AJ10" s="196">
        <v>0</v>
      </c>
      <c r="AK10" s="196">
        <v>15.59</v>
      </c>
      <c r="AL10" s="196">
        <v>0</v>
      </c>
      <c r="AM10" s="196">
        <v>0</v>
      </c>
      <c r="AN10" s="196">
        <v>0</v>
      </c>
      <c r="AO10" s="196">
        <v>400.77</v>
      </c>
      <c r="AP10" s="196">
        <v>0</v>
      </c>
      <c r="AQ10" s="196">
        <v>0</v>
      </c>
      <c r="AR10" s="196">
        <v>6.46</v>
      </c>
      <c r="AS10" s="196">
        <v>18.75</v>
      </c>
      <c r="AT10" s="196">
        <v>30.57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7.61</v>
      </c>
      <c r="D11" s="196">
        <v>0</v>
      </c>
      <c r="E11" s="196">
        <v>0</v>
      </c>
      <c r="F11" s="196">
        <v>5.25</v>
      </c>
      <c r="G11" s="196">
        <v>0</v>
      </c>
      <c r="H11" s="196">
        <v>0</v>
      </c>
      <c r="I11" s="196">
        <v>10.11</v>
      </c>
      <c r="J11" s="196">
        <v>0</v>
      </c>
      <c r="K11" s="196">
        <v>250.07</v>
      </c>
      <c r="L11" s="196">
        <v>8.4700000000000006</v>
      </c>
      <c r="M11" s="196">
        <v>2.4700000000000002</v>
      </c>
      <c r="N11" s="196">
        <v>2.0099999999999998</v>
      </c>
      <c r="O11" s="196">
        <v>2.84</v>
      </c>
      <c r="P11" s="196">
        <v>0.94</v>
      </c>
      <c r="Q11" s="196">
        <v>4.79</v>
      </c>
      <c r="R11" s="196">
        <v>12.85</v>
      </c>
      <c r="S11" s="196">
        <v>11.59</v>
      </c>
      <c r="T11" s="196">
        <v>0</v>
      </c>
      <c r="U11" s="196">
        <v>2.4</v>
      </c>
      <c r="V11" s="196">
        <v>5.08</v>
      </c>
      <c r="W11" s="196">
        <v>10.47</v>
      </c>
      <c r="X11" s="196">
        <v>50.37</v>
      </c>
      <c r="Y11" s="196">
        <v>0</v>
      </c>
      <c r="Z11" s="196">
        <v>64.55</v>
      </c>
      <c r="AA11" s="196">
        <v>25.2</v>
      </c>
      <c r="AB11" s="196">
        <v>0</v>
      </c>
      <c r="AC11" s="196">
        <v>0</v>
      </c>
      <c r="AD11" s="196">
        <v>13.49</v>
      </c>
      <c r="AE11" s="196">
        <v>0</v>
      </c>
      <c r="AF11" s="196">
        <v>0</v>
      </c>
      <c r="AG11" s="196">
        <v>74.97</v>
      </c>
      <c r="AH11" s="196">
        <v>0</v>
      </c>
      <c r="AI11" s="196">
        <v>21.22</v>
      </c>
      <c r="AJ11" s="196">
        <v>0</v>
      </c>
      <c r="AK11" s="196">
        <v>15.59</v>
      </c>
      <c r="AL11" s="196">
        <v>0</v>
      </c>
      <c r="AM11" s="196">
        <v>0</v>
      </c>
      <c r="AN11" s="196">
        <v>0</v>
      </c>
      <c r="AO11" s="196">
        <v>400.77</v>
      </c>
      <c r="AP11" s="196">
        <v>0</v>
      </c>
      <c r="AQ11" s="196">
        <v>0</v>
      </c>
      <c r="AR11" s="196">
        <v>6.46</v>
      </c>
      <c r="AS11" s="196">
        <v>18.75</v>
      </c>
      <c r="AT11" s="196">
        <v>30.57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7.61</v>
      </c>
      <c r="D12" s="196">
        <v>0</v>
      </c>
      <c r="E12" s="196">
        <v>0</v>
      </c>
      <c r="F12" s="196">
        <v>5.25</v>
      </c>
      <c r="G12" s="196">
        <v>0</v>
      </c>
      <c r="H12" s="196">
        <v>0</v>
      </c>
      <c r="I12" s="196">
        <v>10.11</v>
      </c>
      <c r="J12" s="196">
        <v>0</v>
      </c>
      <c r="K12" s="196">
        <v>250.07</v>
      </c>
      <c r="L12" s="196">
        <v>8.4700000000000006</v>
      </c>
      <c r="M12" s="196">
        <v>2.4700000000000002</v>
      </c>
      <c r="N12" s="196">
        <v>2.0099999999999998</v>
      </c>
      <c r="O12" s="196">
        <v>2.84</v>
      </c>
      <c r="P12" s="196">
        <v>0.94</v>
      </c>
      <c r="Q12" s="196">
        <v>4.79</v>
      </c>
      <c r="R12" s="196">
        <v>12.85</v>
      </c>
      <c r="S12" s="196">
        <v>11.59</v>
      </c>
      <c r="T12" s="196">
        <v>0</v>
      </c>
      <c r="U12" s="196">
        <v>2.4</v>
      </c>
      <c r="V12" s="196">
        <v>5.08</v>
      </c>
      <c r="W12" s="196">
        <v>10.47</v>
      </c>
      <c r="X12" s="196">
        <v>50.37</v>
      </c>
      <c r="Y12" s="196">
        <v>0</v>
      </c>
      <c r="Z12" s="196">
        <v>64.55</v>
      </c>
      <c r="AA12" s="196">
        <v>25.2</v>
      </c>
      <c r="AB12" s="196">
        <v>0</v>
      </c>
      <c r="AC12" s="196">
        <v>0</v>
      </c>
      <c r="AD12" s="196">
        <v>13.49</v>
      </c>
      <c r="AE12" s="196">
        <v>0</v>
      </c>
      <c r="AF12" s="196">
        <v>0</v>
      </c>
      <c r="AG12" s="196">
        <v>74.97</v>
      </c>
      <c r="AH12" s="196">
        <v>0</v>
      </c>
      <c r="AI12" s="196">
        <v>21.22</v>
      </c>
      <c r="AJ12" s="196">
        <v>0</v>
      </c>
      <c r="AK12" s="196">
        <v>15.59</v>
      </c>
      <c r="AL12" s="196">
        <v>0</v>
      </c>
      <c r="AM12" s="196">
        <v>0</v>
      </c>
      <c r="AN12" s="196">
        <v>0</v>
      </c>
      <c r="AO12" s="196">
        <v>400.77</v>
      </c>
      <c r="AP12" s="196">
        <v>0</v>
      </c>
      <c r="AQ12" s="196">
        <v>0</v>
      </c>
      <c r="AR12" s="196">
        <v>6.46</v>
      </c>
      <c r="AS12" s="196">
        <v>18.75</v>
      </c>
      <c r="AT12" s="196">
        <v>30.57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7.61</v>
      </c>
      <c r="D13" s="196">
        <v>0</v>
      </c>
      <c r="E13" s="196">
        <v>0</v>
      </c>
      <c r="F13" s="196">
        <v>5.25</v>
      </c>
      <c r="G13" s="196">
        <v>0</v>
      </c>
      <c r="H13" s="196">
        <v>0</v>
      </c>
      <c r="I13" s="196">
        <v>10.11</v>
      </c>
      <c r="J13" s="196">
        <v>0</v>
      </c>
      <c r="K13" s="196">
        <v>250.07</v>
      </c>
      <c r="L13" s="196">
        <v>8.4700000000000006</v>
      </c>
      <c r="M13" s="196">
        <v>2.4700000000000002</v>
      </c>
      <c r="N13" s="196">
        <v>2.0099999999999998</v>
      </c>
      <c r="O13" s="196">
        <v>2.84</v>
      </c>
      <c r="P13" s="196">
        <v>0.94</v>
      </c>
      <c r="Q13" s="196">
        <v>4.79</v>
      </c>
      <c r="R13" s="196">
        <v>12.85</v>
      </c>
      <c r="S13" s="196">
        <v>11.59</v>
      </c>
      <c r="T13" s="196">
        <v>0</v>
      </c>
      <c r="U13" s="196">
        <v>2.4</v>
      </c>
      <c r="V13" s="196">
        <v>5.08</v>
      </c>
      <c r="W13" s="196">
        <v>10.47</v>
      </c>
      <c r="X13" s="196">
        <v>50.37</v>
      </c>
      <c r="Y13" s="196">
        <v>0</v>
      </c>
      <c r="Z13" s="196">
        <v>64.55</v>
      </c>
      <c r="AA13" s="196">
        <v>25.2</v>
      </c>
      <c r="AB13" s="196">
        <v>0</v>
      </c>
      <c r="AC13" s="196">
        <v>0</v>
      </c>
      <c r="AD13" s="196">
        <v>13.49</v>
      </c>
      <c r="AE13" s="196">
        <v>0</v>
      </c>
      <c r="AF13" s="196">
        <v>0</v>
      </c>
      <c r="AG13" s="196">
        <v>74.97</v>
      </c>
      <c r="AH13" s="196">
        <v>0</v>
      </c>
      <c r="AI13" s="196">
        <v>21.22</v>
      </c>
      <c r="AJ13" s="196">
        <v>0</v>
      </c>
      <c r="AK13" s="196">
        <v>15.59</v>
      </c>
      <c r="AL13" s="196">
        <v>0</v>
      </c>
      <c r="AM13" s="196">
        <v>0</v>
      </c>
      <c r="AN13" s="196">
        <v>0</v>
      </c>
      <c r="AO13" s="196">
        <v>400.77</v>
      </c>
      <c r="AP13" s="196">
        <v>0</v>
      </c>
      <c r="AQ13" s="196">
        <v>0</v>
      </c>
      <c r="AR13" s="196">
        <v>6.46</v>
      </c>
      <c r="AS13" s="196">
        <v>18.75</v>
      </c>
      <c r="AT13" s="196">
        <v>30.57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7.61</v>
      </c>
      <c r="D14" s="196">
        <v>0</v>
      </c>
      <c r="E14" s="196">
        <v>0</v>
      </c>
      <c r="F14" s="196">
        <v>5.25</v>
      </c>
      <c r="G14" s="196">
        <v>0</v>
      </c>
      <c r="H14" s="196">
        <v>0</v>
      </c>
      <c r="I14" s="196">
        <v>10.11</v>
      </c>
      <c r="J14" s="196">
        <v>0</v>
      </c>
      <c r="K14" s="196">
        <v>250.07</v>
      </c>
      <c r="L14" s="196">
        <v>8.4700000000000006</v>
      </c>
      <c r="M14" s="196">
        <v>2.4700000000000002</v>
      </c>
      <c r="N14" s="196">
        <v>2.0099999999999998</v>
      </c>
      <c r="O14" s="196">
        <v>2.84</v>
      </c>
      <c r="P14" s="196">
        <v>0.94</v>
      </c>
      <c r="Q14" s="196">
        <v>4.79</v>
      </c>
      <c r="R14" s="196">
        <v>12.85</v>
      </c>
      <c r="S14" s="196">
        <v>11.59</v>
      </c>
      <c r="T14" s="196">
        <v>0</v>
      </c>
      <c r="U14" s="196">
        <v>2.4</v>
      </c>
      <c r="V14" s="196">
        <v>5.08</v>
      </c>
      <c r="W14" s="196">
        <v>10.47</v>
      </c>
      <c r="X14" s="196">
        <v>50.37</v>
      </c>
      <c r="Y14" s="196">
        <v>0</v>
      </c>
      <c r="Z14" s="196">
        <v>64.55</v>
      </c>
      <c r="AA14" s="196">
        <v>25.2</v>
      </c>
      <c r="AB14" s="196">
        <v>0</v>
      </c>
      <c r="AC14" s="196">
        <v>0</v>
      </c>
      <c r="AD14" s="196">
        <v>13.49</v>
      </c>
      <c r="AE14" s="196">
        <v>0</v>
      </c>
      <c r="AF14" s="196">
        <v>0</v>
      </c>
      <c r="AG14" s="196">
        <v>74.97</v>
      </c>
      <c r="AH14" s="196">
        <v>0</v>
      </c>
      <c r="AI14" s="196">
        <v>21.22</v>
      </c>
      <c r="AJ14" s="196">
        <v>0</v>
      </c>
      <c r="AK14" s="196">
        <v>15.59</v>
      </c>
      <c r="AL14" s="196">
        <v>0</v>
      </c>
      <c r="AM14" s="196">
        <v>0</v>
      </c>
      <c r="AN14" s="196">
        <v>0</v>
      </c>
      <c r="AO14" s="196">
        <v>400.77</v>
      </c>
      <c r="AP14" s="196">
        <v>0</v>
      </c>
      <c r="AQ14" s="196">
        <v>0</v>
      </c>
      <c r="AR14" s="196">
        <v>6.46</v>
      </c>
      <c r="AS14" s="196">
        <v>18.75</v>
      </c>
      <c r="AT14" s="196">
        <v>30.57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7.61</v>
      </c>
      <c r="D15" s="196">
        <v>0</v>
      </c>
      <c r="E15" s="196">
        <v>0</v>
      </c>
      <c r="F15" s="196">
        <v>5.25</v>
      </c>
      <c r="G15" s="196">
        <v>0</v>
      </c>
      <c r="H15" s="196">
        <v>0</v>
      </c>
      <c r="I15" s="196">
        <v>10.11</v>
      </c>
      <c r="J15" s="196">
        <v>0</v>
      </c>
      <c r="K15" s="196">
        <v>250.07</v>
      </c>
      <c r="L15" s="196">
        <v>8.4700000000000006</v>
      </c>
      <c r="M15" s="196">
        <v>2.4700000000000002</v>
      </c>
      <c r="N15" s="196">
        <v>2.0099999999999998</v>
      </c>
      <c r="O15" s="196">
        <v>2.84</v>
      </c>
      <c r="P15" s="196">
        <v>0.94</v>
      </c>
      <c r="Q15" s="196">
        <v>4.79</v>
      </c>
      <c r="R15" s="196">
        <v>12.85</v>
      </c>
      <c r="S15" s="196">
        <v>11.59</v>
      </c>
      <c r="T15" s="196">
        <v>0</v>
      </c>
      <c r="U15" s="196">
        <v>2.4</v>
      </c>
      <c r="V15" s="196">
        <v>5.08</v>
      </c>
      <c r="W15" s="196">
        <v>10.47</v>
      </c>
      <c r="X15" s="196">
        <v>50.37</v>
      </c>
      <c r="Y15" s="196">
        <v>0</v>
      </c>
      <c r="Z15" s="196">
        <v>64.55</v>
      </c>
      <c r="AA15" s="196">
        <v>25.2</v>
      </c>
      <c r="AB15" s="196">
        <v>0</v>
      </c>
      <c r="AC15" s="196">
        <v>0</v>
      </c>
      <c r="AD15" s="196">
        <v>13.49</v>
      </c>
      <c r="AE15" s="196">
        <v>0</v>
      </c>
      <c r="AF15" s="196">
        <v>0</v>
      </c>
      <c r="AG15" s="196">
        <v>74.97</v>
      </c>
      <c r="AH15" s="196">
        <v>0</v>
      </c>
      <c r="AI15" s="196">
        <v>21.22</v>
      </c>
      <c r="AJ15" s="196">
        <v>0</v>
      </c>
      <c r="AK15" s="196">
        <v>15.59</v>
      </c>
      <c r="AL15" s="196">
        <v>0</v>
      </c>
      <c r="AM15" s="196">
        <v>0</v>
      </c>
      <c r="AN15" s="196">
        <v>0</v>
      </c>
      <c r="AO15" s="196">
        <v>400.77</v>
      </c>
      <c r="AP15" s="196">
        <v>0</v>
      </c>
      <c r="AQ15" s="196">
        <v>0</v>
      </c>
      <c r="AR15" s="196">
        <v>6.46</v>
      </c>
      <c r="AS15" s="196">
        <v>18.75</v>
      </c>
      <c r="AT15" s="196">
        <v>30.57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7.61</v>
      </c>
      <c r="D16" s="196">
        <v>0</v>
      </c>
      <c r="E16" s="196">
        <v>0</v>
      </c>
      <c r="F16" s="196">
        <v>5.25</v>
      </c>
      <c r="G16" s="196">
        <v>0</v>
      </c>
      <c r="H16" s="196">
        <v>0</v>
      </c>
      <c r="I16" s="196">
        <v>10.11</v>
      </c>
      <c r="J16" s="196">
        <v>0</v>
      </c>
      <c r="K16" s="196">
        <v>250.07</v>
      </c>
      <c r="L16" s="196">
        <v>8.4700000000000006</v>
      </c>
      <c r="M16" s="196">
        <v>2.4700000000000002</v>
      </c>
      <c r="N16" s="196">
        <v>2.0099999999999998</v>
      </c>
      <c r="O16" s="196">
        <v>2.84</v>
      </c>
      <c r="P16" s="196">
        <v>0.94</v>
      </c>
      <c r="Q16" s="196">
        <v>4.79</v>
      </c>
      <c r="R16" s="196">
        <v>12.85</v>
      </c>
      <c r="S16" s="196">
        <v>11.59</v>
      </c>
      <c r="T16" s="196">
        <v>0</v>
      </c>
      <c r="U16" s="196">
        <v>2.4</v>
      </c>
      <c r="V16" s="196">
        <v>5.08</v>
      </c>
      <c r="W16" s="196">
        <v>10.47</v>
      </c>
      <c r="X16" s="196">
        <v>50.37</v>
      </c>
      <c r="Y16" s="196">
        <v>0</v>
      </c>
      <c r="Z16" s="196">
        <v>64.55</v>
      </c>
      <c r="AA16" s="196">
        <v>25.2</v>
      </c>
      <c r="AB16" s="196">
        <v>0</v>
      </c>
      <c r="AC16" s="196">
        <v>0</v>
      </c>
      <c r="AD16" s="196">
        <v>13.49</v>
      </c>
      <c r="AE16" s="196">
        <v>0</v>
      </c>
      <c r="AF16" s="196">
        <v>0</v>
      </c>
      <c r="AG16" s="196">
        <v>74.97</v>
      </c>
      <c r="AH16" s="196">
        <v>0</v>
      </c>
      <c r="AI16" s="196">
        <v>21.22</v>
      </c>
      <c r="AJ16" s="196">
        <v>0</v>
      </c>
      <c r="AK16" s="196">
        <v>15.59</v>
      </c>
      <c r="AL16" s="196">
        <v>0</v>
      </c>
      <c r="AM16" s="196">
        <v>0</v>
      </c>
      <c r="AN16" s="196">
        <v>0</v>
      </c>
      <c r="AO16" s="196">
        <v>400.77</v>
      </c>
      <c r="AP16" s="196">
        <v>0</v>
      </c>
      <c r="AQ16" s="196">
        <v>0</v>
      </c>
      <c r="AR16" s="196">
        <v>6.46</v>
      </c>
      <c r="AS16" s="196">
        <v>18.75</v>
      </c>
      <c r="AT16" s="196">
        <v>30.57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7.61</v>
      </c>
      <c r="D17" s="196">
        <v>0</v>
      </c>
      <c r="E17" s="196">
        <v>0</v>
      </c>
      <c r="F17" s="196">
        <v>5.25</v>
      </c>
      <c r="G17" s="196">
        <v>0</v>
      </c>
      <c r="H17" s="196">
        <v>0</v>
      </c>
      <c r="I17" s="196">
        <v>10.11</v>
      </c>
      <c r="J17" s="196">
        <v>0</v>
      </c>
      <c r="K17" s="196">
        <v>250.07</v>
      </c>
      <c r="L17" s="196">
        <v>8.4700000000000006</v>
      </c>
      <c r="M17" s="196">
        <v>2.4700000000000002</v>
      </c>
      <c r="N17" s="196">
        <v>2.0099999999999998</v>
      </c>
      <c r="O17" s="196">
        <v>2.84</v>
      </c>
      <c r="P17" s="196">
        <v>0.94</v>
      </c>
      <c r="Q17" s="196">
        <v>4.79</v>
      </c>
      <c r="R17" s="196">
        <v>12.85</v>
      </c>
      <c r="S17" s="196">
        <v>11.59</v>
      </c>
      <c r="T17" s="196">
        <v>0</v>
      </c>
      <c r="U17" s="196">
        <v>2.4</v>
      </c>
      <c r="V17" s="196">
        <v>5.08</v>
      </c>
      <c r="W17" s="196">
        <v>10.47</v>
      </c>
      <c r="X17" s="196">
        <v>50.37</v>
      </c>
      <c r="Y17" s="196">
        <v>0</v>
      </c>
      <c r="Z17" s="196">
        <v>64.55</v>
      </c>
      <c r="AA17" s="196">
        <v>25.2</v>
      </c>
      <c r="AB17" s="196">
        <v>0</v>
      </c>
      <c r="AC17" s="196">
        <v>0</v>
      </c>
      <c r="AD17" s="196">
        <v>13.49</v>
      </c>
      <c r="AE17" s="196">
        <v>0</v>
      </c>
      <c r="AF17" s="196">
        <v>0</v>
      </c>
      <c r="AG17" s="196">
        <v>74.97</v>
      </c>
      <c r="AH17" s="196">
        <v>0</v>
      </c>
      <c r="AI17" s="196">
        <v>21.22</v>
      </c>
      <c r="AJ17" s="196">
        <v>0</v>
      </c>
      <c r="AK17" s="196">
        <v>15.59</v>
      </c>
      <c r="AL17" s="196">
        <v>0</v>
      </c>
      <c r="AM17" s="196">
        <v>0</v>
      </c>
      <c r="AN17" s="196">
        <v>0</v>
      </c>
      <c r="AO17" s="196">
        <v>400.77</v>
      </c>
      <c r="AP17" s="196">
        <v>0</v>
      </c>
      <c r="AQ17" s="196">
        <v>0</v>
      </c>
      <c r="AR17" s="196">
        <v>6.46</v>
      </c>
      <c r="AS17" s="196">
        <v>18.75</v>
      </c>
      <c r="AT17" s="196">
        <v>30.57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7.61</v>
      </c>
      <c r="D18" s="196">
        <v>0</v>
      </c>
      <c r="E18" s="196">
        <v>0</v>
      </c>
      <c r="F18" s="196">
        <v>5.25</v>
      </c>
      <c r="G18" s="196">
        <v>0</v>
      </c>
      <c r="H18" s="196">
        <v>0</v>
      </c>
      <c r="I18" s="196">
        <v>10.11</v>
      </c>
      <c r="J18" s="196">
        <v>0</v>
      </c>
      <c r="K18" s="196">
        <v>250.07</v>
      </c>
      <c r="L18" s="196">
        <v>8.4700000000000006</v>
      </c>
      <c r="M18" s="196">
        <v>2.4700000000000002</v>
      </c>
      <c r="N18" s="196">
        <v>2.0099999999999998</v>
      </c>
      <c r="O18" s="196">
        <v>2.84</v>
      </c>
      <c r="P18" s="196">
        <v>0.94</v>
      </c>
      <c r="Q18" s="196">
        <v>4.79</v>
      </c>
      <c r="R18" s="196">
        <v>12.85</v>
      </c>
      <c r="S18" s="196">
        <v>11.59</v>
      </c>
      <c r="T18" s="196">
        <v>0</v>
      </c>
      <c r="U18" s="196">
        <v>2.4</v>
      </c>
      <c r="V18" s="196">
        <v>5.08</v>
      </c>
      <c r="W18" s="196">
        <v>10.47</v>
      </c>
      <c r="X18" s="196">
        <v>50.37</v>
      </c>
      <c r="Y18" s="196">
        <v>0</v>
      </c>
      <c r="Z18" s="196">
        <v>64.55</v>
      </c>
      <c r="AA18" s="196">
        <v>25.2</v>
      </c>
      <c r="AB18" s="196">
        <v>0</v>
      </c>
      <c r="AC18" s="196">
        <v>0</v>
      </c>
      <c r="AD18" s="196">
        <v>13.49</v>
      </c>
      <c r="AE18" s="196">
        <v>0</v>
      </c>
      <c r="AF18" s="196">
        <v>0</v>
      </c>
      <c r="AG18" s="196">
        <v>74.97</v>
      </c>
      <c r="AH18" s="196">
        <v>0</v>
      </c>
      <c r="AI18" s="196">
        <v>21.22</v>
      </c>
      <c r="AJ18" s="196">
        <v>0</v>
      </c>
      <c r="AK18" s="196">
        <v>15.59</v>
      </c>
      <c r="AL18" s="196">
        <v>0</v>
      </c>
      <c r="AM18" s="196">
        <v>0</v>
      </c>
      <c r="AN18" s="196">
        <v>0</v>
      </c>
      <c r="AO18" s="196">
        <v>400.77</v>
      </c>
      <c r="AP18" s="196">
        <v>0</v>
      </c>
      <c r="AQ18" s="196">
        <v>0</v>
      </c>
      <c r="AR18" s="196">
        <v>6.46</v>
      </c>
      <c r="AS18" s="196">
        <v>18.75</v>
      </c>
      <c r="AT18" s="196">
        <v>30.57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7.61</v>
      </c>
      <c r="D19" s="196">
        <v>0</v>
      </c>
      <c r="E19" s="196">
        <v>0</v>
      </c>
      <c r="F19" s="196">
        <v>5.25</v>
      </c>
      <c r="G19" s="196">
        <v>0</v>
      </c>
      <c r="H19" s="196">
        <v>0</v>
      </c>
      <c r="I19" s="196">
        <v>10.11</v>
      </c>
      <c r="J19" s="196">
        <v>0</v>
      </c>
      <c r="K19" s="196">
        <v>250.07</v>
      </c>
      <c r="L19" s="196">
        <v>8.4700000000000006</v>
      </c>
      <c r="M19" s="196">
        <v>2.4700000000000002</v>
      </c>
      <c r="N19" s="196">
        <v>2.0099999999999998</v>
      </c>
      <c r="O19" s="196">
        <v>2.84</v>
      </c>
      <c r="P19" s="196">
        <v>0.94</v>
      </c>
      <c r="Q19" s="196">
        <v>4.79</v>
      </c>
      <c r="R19" s="196">
        <v>12.85</v>
      </c>
      <c r="S19" s="196">
        <v>11.59</v>
      </c>
      <c r="T19" s="196">
        <v>0</v>
      </c>
      <c r="U19" s="196">
        <v>2.4</v>
      </c>
      <c r="V19" s="196">
        <v>5.08</v>
      </c>
      <c r="W19" s="196">
        <v>0.59</v>
      </c>
      <c r="X19" s="196">
        <v>2.5</v>
      </c>
      <c r="Y19" s="196">
        <v>0</v>
      </c>
      <c r="Z19" s="196">
        <v>64.55</v>
      </c>
      <c r="AA19" s="196">
        <v>25.2</v>
      </c>
      <c r="AB19" s="196">
        <v>0</v>
      </c>
      <c r="AC19" s="196">
        <v>0</v>
      </c>
      <c r="AD19" s="196">
        <v>13.49</v>
      </c>
      <c r="AE19" s="196">
        <v>0</v>
      </c>
      <c r="AF19" s="196">
        <v>0</v>
      </c>
      <c r="AG19" s="196">
        <v>74.97</v>
      </c>
      <c r="AH19" s="196">
        <v>0</v>
      </c>
      <c r="AI19" s="196">
        <v>21.22</v>
      </c>
      <c r="AJ19" s="196">
        <v>0</v>
      </c>
      <c r="AK19" s="196">
        <v>15.59</v>
      </c>
      <c r="AL19" s="196">
        <v>0</v>
      </c>
      <c r="AM19" s="196">
        <v>0</v>
      </c>
      <c r="AN19" s="196">
        <v>0</v>
      </c>
      <c r="AO19" s="196">
        <v>400.77</v>
      </c>
      <c r="AP19" s="196">
        <v>0</v>
      </c>
      <c r="AQ19" s="196">
        <v>0</v>
      </c>
      <c r="AR19" s="196">
        <v>6.46</v>
      </c>
      <c r="AS19" s="196">
        <v>18.75</v>
      </c>
      <c r="AT19" s="196">
        <v>30.57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7.61</v>
      </c>
      <c r="D20" s="196">
        <v>0</v>
      </c>
      <c r="E20" s="196">
        <v>0</v>
      </c>
      <c r="F20" s="196">
        <v>5.25</v>
      </c>
      <c r="G20" s="196">
        <v>0</v>
      </c>
      <c r="H20" s="196">
        <v>0</v>
      </c>
      <c r="I20" s="196">
        <v>10.11</v>
      </c>
      <c r="J20" s="196">
        <v>0</v>
      </c>
      <c r="K20" s="196">
        <v>250.07</v>
      </c>
      <c r="L20" s="196">
        <v>8.4700000000000006</v>
      </c>
      <c r="M20" s="196">
        <v>2.4700000000000002</v>
      </c>
      <c r="N20" s="196">
        <v>2.0099999999999998</v>
      </c>
      <c r="O20" s="196">
        <v>2.84</v>
      </c>
      <c r="P20" s="196">
        <v>0.94</v>
      </c>
      <c r="Q20" s="196">
        <v>4.79</v>
      </c>
      <c r="R20" s="196">
        <v>12.85</v>
      </c>
      <c r="S20" s="196">
        <v>11.59</v>
      </c>
      <c r="T20" s="196">
        <v>0</v>
      </c>
      <c r="U20" s="196">
        <v>2.4</v>
      </c>
      <c r="V20" s="196">
        <v>5.08</v>
      </c>
      <c r="W20" s="196">
        <v>0.59</v>
      </c>
      <c r="X20" s="196">
        <v>2.5</v>
      </c>
      <c r="Y20" s="196">
        <v>0</v>
      </c>
      <c r="Z20" s="196">
        <v>64.55</v>
      </c>
      <c r="AA20" s="196">
        <v>25.2</v>
      </c>
      <c r="AB20" s="196">
        <v>0</v>
      </c>
      <c r="AC20" s="196">
        <v>0</v>
      </c>
      <c r="AD20" s="196">
        <v>13.49</v>
      </c>
      <c r="AE20" s="196">
        <v>0</v>
      </c>
      <c r="AF20" s="196">
        <v>0</v>
      </c>
      <c r="AG20" s="196">
        <v>74.97</v>
      </c>
      <c r="AH20" s="196">
        <v>0</v>
      </c>
      <c r="AI20" s="196">
        <v>21.22</v>
      </c>
      <c r="AJ20" s="196">
        <v>0</v>
      </c>
      <c r="AK20" s="196">
        <v>15.59</v>
      </c>
      <c r="AL20" s="196">
        <v>0</v>
      </c>
      <c r="AM20" s="196">
        <v>0</v>
      </c>
      <c r="AN20" s="196">
        <v>0</v>
      </c>
      <c r="AO20" s="196">
        <v>400.77</v>
      </c>
      <c r="AP20" s="196">
        <v>0</v>
      </c>
      <c r="AQ20" s="196">
        <v>0</v>
      </c>
      <c r="AR20" s="196">
        <v>6.46</v>
      </c>
      <c r="AS20" s="196">
        <v>18.75</v>
      </c>
      <c r="AT20" s="196">
        <v>30.57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7.61</v>
      </c>
      <c r="D21" s="196">
        <v>0</v>
      </c>
      <c r="E21" s="196">
        <v>0</v>
      </c>
      <c r="F21" s="196">
        <v>5.25</v>
      </c>
      <c r="G21" s="196">
        <v>0</v>
      </c>
      <c r="H21" s="196">
        <v>0</v>
      </c>
      <c r="I21" s="196">
        <v>10.11</v>
      </c>
      <c r="J21" s="196">
        <v>0</v>
      </c>
      <c r="K21" s="196">
        <v>250.07</v>
      </c>
      <c r="L21" s="196">
        <v>8.4700000000000006</v>
      </c>
      <c r="M21" s="196">
        <v>2.4700000000000002</v>
      </c>
      <c r="N21" s="196">
        <v>2.0099999999999998</v>
      </c>
      <c r="O21" s="196">
        <v>2.84</v>
      </c>
      <c r="P21" s="196">
        <v>0.94</v>
      </c>
      <c r="Q21" s="196">
        <v>4.79</v>
      </c>
      <c r="R21" s="196">
        <v>12.85</v>
      </c>
      <c r="S21" s="196">
        <v>11.59</v>
      </c>
      <c r="T21" s="196">
        <v>0</v>
      </c>
      <c r="U21" s="196">
        <v>2.4</v>
      </c>
      <c r="V21" s="196">
        <v>5.08</v>
      </c>
      <c r="W21" s="196">
        <v>0.59</v>
      </c>
      <c r="X21" s="196">
        <v>2.5</v>
      </c>
      <c r="Y21" s="196">
        <v>0</v>
      </c>
      <c r="Z21" s="196">
        <v>64.55</v>
      </c>
      <c r="AA21" s="196">
        <v>25.2</v>
      </c>
      <c r="AB21" s="196">
        <v>0</v>
      </c>
      <c r="AC21" s="196">
        <v>0</v>
      </c>
      <c r="AD21" s="196">
        <v>13.49</v>
      </c>
      <c r="AE21" s="196">
        <v>0</v>
      </c>
      <c r="AF21" s="196">
        <v>0</v>
      </c>
      <c r="AG21" s="196">
        <v>74.97</v>
      </c>
      <c r="AH21" s="196">
        <v>0</v>
      </c>
      <c r="AI21" s="196">
        <v>21.22</v>
      </c>
      <c r="AJ21" s="196">
        <v>0</v>
      </c>
      <c r="AK21" s="196">
        <v>15.59</v>
      </c>
      <c r="AL21" s="196">
        <v>0</v>
      </c>
      <c r="AM21" s="196">
        <v>0</v>
      </c>
      <c r="AN21" s="196">
        <v>0</v>
      </c>
      <c r="AO21" s="196">
        <v>400.77</v>
      </c>
      <c r="AP21" s="196">
        <v>0</v>
      </c>
      <c r="AQ21" s="196">
        <v>0</v>
      </c>
      <c r="AR21" s="196">
        <v>6.46</v>
      </c>
      <c r="AS21" s="196">
        <v>18.75</v>
      </c>
      <c r="AT21" s="196">
        <v>30.57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7.61</v>
      </c>
      <c r="D22" s="196">
        <v>0</v>
      </c>
      <c r="E22" s="196">
        <v>0</v>
      </c>
      <c r="F22" s="196">
        <v>5.25</v>
      </c>
      <c r="G22" s="196">
        <v>0</v>
      </c>
      <c r="H22" s="196">
        <v>0</v>
      </c>
      <c r="I22" s="196">
        <v>10.11</v>
      </c>
      <c r="J22" s="196">
        <v>0</v>
      </c>
      <c r="K22" s="196">
        <v>250.07</v>
      </c>
      <c r="L22" s="196">
        <v>8.4700000000000006</v>
      </c>
      <c r="M22" s="196">
        <v>2.4700000000000002</v>
      </c>
      <c r="N22" s="196">
        <v>2.0099999999999998</v>
      </c>
      <c r="O22" s="196">
        <v>2.84</v>
      </c>
      <c r="P22" s="196">
        <v>0.94</v>
      </c>
      <c r="Q22" s="196">
        <v>4.79</v>
      </c>
      <c r="R22" s="196">
        <v>12.85</v>
      </c>
      <c r="S22" s="196">
        <v>11.59</v>
      </c>
      <c r="T22" s="196">
        <v>0</v>
      </c>
      <c r="U22" s="196">
        <v>2.4</v>
      </c>
      <c r="V22" s="196">
        <v>5.08</v>
      </c>
      <c r="W22" s="196">
        <v>0.59</v>
      </c>
      <c r="X22" s="196">
        <v>2.5</v>
      </c>
      <c r="Y22" s="196">
        <v>0</v>
      </c>
      <c r="Z22" s="196">
        <v>25.14</v>
      </c>
      <c r="AA22" s="196">
        <v>25.2</v>
      </c>
      <c r="AB22" s="196">
        <v>0</v>
      </c>
      <c r="AC22" s="196">
        <v>0</v>
      </c>
      <c r="AD22" s="196">
        <v>13.49</v>
      </c>
      <c r="AE22" s="196">
        <v>0</v>
      </c>
      <c r="AF22" s="196">
        <v>0</v>
      </c>
      <c r="AG22" s="196">
        <v>74.97</v>
      </c>
      <c r="AH22" s="196">
        <v>0</v>
      </c>
      <c r="AI22" s="196">
        <v>21.22</v>
      </c>
      <c r="AJ22" s="196">
        <v>0</v>
      </c>
      <c r="AK22" s="196">
        <v>15.59</v>
      </c>
      <c r="AL22" s="196">
        <v>0</v>
      </c>
      <c r="AM22" s="196">
        <v>0</v>
      </c>
      <c r="AN22" s="196">
        <v>0</v>
      </c>
      <c r="AO22" s="196">
        <v>400.77</v>
      </c>
      <c r="AP22" s="196">
        <v>0</v>
      </c>
      <c r="AQ22" s="196">
        <v>0</v>
      </c>
      <c r="AR22" s="196">
        <v>6.46</v>
      </c>
      <c r="AS22" s="196">
        <v>18.75</v>
      </c>
      <c r="AT22" s="196">
        <v>30.57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7.61</v>
      </c>
      <c r="D23" s="196">
        <v>0</v>
      </c>
      <c r="E23" s="196">
        <v>0</v>
      </c>
      <c r="F23" s="196">
        <v>5.25</v>
      </c>
      <c r="G23" s="196">
        <v>0</v>
      </c>
      <c r="H23" s="196">
        <v>0</v>
      </c>
      <c r="I23" s="196">
        <v>10.11</v>
      </c>
      <c r="J23" s="196">
        <v>0</v>
      </c>
      <c r="K23" s="196">
        <v>250.07</v>
      </c>
      <c r="L23" s="196">
        <v>8.4700000000000006</v>
      </c>
      <c r="M23" s="196">
        <v>2.4700000000000002</v>
      </c>
      <c r="N23" s="196">
        <v>2.0099999999999998</v>
      </c>
      <c r="O23" s="196">
        <v>2.84</v>
      </c>
      <c r="P23" s="196">
        <v>0.94</v>
      </c>
      <c r="Q23" s="196">
        <v>4.79</v>
      </c>
      <c r="R23" s="196">
        <v>3.96</v>
      </c>
      <c r="S23" s="196">
        <v>11.59</v>
      </c>
      <c r="T23" s="196">
        <v>0</v>
      </c>
      <c r="U23" s="196">
        <v>2.4</v>
      </c>
      <c r="V23" s="196">
        <v>0.31</v>
      </c>
      <c r="W23" s="196">
        <v>0.59</v>
      </c>
      <c r="X23" s="196">
        <v>7.12</v>
      </c>
      <c r="Y23" s="196">
        <v>0</v>
      </c>
      <c r="Z23" s="196">
        <v>4.7300000000000004</v>
      </c>
      <c r="AA23" s="196">
        <v>7.9</v>
      </c>
      <c r="AB23" s="196">
        <v>0</v>
      </c>
      <c r="AC23" s="196">
        <v>0</v>
      </c>
      <c r="AD23" s="196">
        <v>13.49</v>
      </c>
      <c r="AE23" s="196">
        <v>0</v>
      </c>
      <c r="AF23" s="196">
        <v>0</v>
      </c>
      <c r="AG23" s="196">
        <v>74.97</v>
      </c>
      <c r="AH23" s="196">
        <v>0</v>
      </c>
      <c r="AI23" s="196">
        <v>21.22</v>
      </c>
      <c r="AJ23" s="196">
        <v>0</v>
      </c>
      <c r="AK23" s="196">
        <v>15.59</v>
      </c>
      <c r="AL23" s="196">
        <v>0</v>
      </c>
      <c r="AM23" s="196">
        <v>0</v>
      </c>
      <c r="AN23" s="196">
        <v>0</v>
      </c>
      <c r="AO23" s="196">
        <v>400.77</v>
      </c>
      <c r="AP23" s="196">
        <v>0</v>
      </c>
      <c r="AQ23" s="196">
        <v>0</v>
      </c>
      <c r="AR23" s="196">
        <v>6.46</v>
      </c>
      <c r="AS23" s="196">
        <v>18.75</v>
      </c>
      <c r="AT23" s="196">
        <v>30.57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7.61</v>
      </c>
      <c r="D24" s="196">
        <v>0</v>
      </c>
      <c r="E24" s="196">
        <v>0</v>
      </c>
      <c r="F24" s="196">
        <v>5.25</v>
      </c>
      <c r="G24" s="196">
        <v>0</v>
      </c>
      <c r="H24" s="196">
        <v>0</v>
      </c>
      <c r="I24" s="196">
        <v>10.11</v>
      </c>
      <c r="J24" s="196">
        <v>0</v>
      </c>
      <c r="K24" s="196">
        <v>196.25</v>
      </c>
      <c r="L24" s="196">
        <v>8.4700000000000006</v>
      </c>
      <c r="M24" s="196">
        <v>2.4700000000000002</v>
      </c>
      <c r="N24" s="196">
        <v>2.0099999999999998</v>
      </c>
      <c r="O24" s="196">
        <v>2.84</v>
      </c>
      <c r="P24" s="196">
        <v>0.94</v>
      </c>
      <c r="Q24" s="196">
        <v>4.79</v>
      </c>
      <c r="R24" s="196">
        <v>0.73</v>
      </c>
      <c r="S24" s="196">
        <v>11.59</v>
      </c>
      <c r="T24" s="196">
        <v>0</v>
      </c>
      <c r="U24" s="196">
        <v>2.4</v>
      </c>
      <c r="V24" s="196">
        <v>0.31</v>
      </c>
      <c r="W24" s="196">
        <v>0.59</v>
      </c>
      <c r="X24" s="196">
        <v>2.5</v>
      </c>
      <c r="Y24" s="196">
        <v>0</v>
      </c>
      <c r="Z24" s="196">
        <v>4.7300000000000004</v>
      </c>
      <c r="AA24" s="196">
        <v>1.53</v>
      </c>
      <c r="AB24" s="196">
        <v>0</v>
      </c>
      <c r="AC24" s="196">
        <v>0</v>
      </c>
      <c r="AD24" s="196">
        <v>13.49</v>
      </c>
      <c r="AE24" s="196">
        <v>0</v>
      </c>
      <c r="AF24" s="196">
        <v>0</v>
      </c>
      <c r="AG24" s="196">
        <v>74.97</v>
      </c>
      <c r="AH24" s="196">
        <v>0</v>
      </c>
      <c r="AI24" s="196">
        <v>21.22</v>
      </c>
      <c r="AJ24" s="196">
        <v>0</v>
      </c>
      <c r="AK24" s="196">
        <v>15.59</v>
      </c>
      <c r="AL24" s="196">
        <v>0</v>
      </c>
      <c r="AM24" s="196">
        <v>0</v>
      </c>
      <c r="AN24" s="196">
        <v>0</v>
      </c>
      <c r="AO24" s="196">
        <v>400.77</v>
      </c>
      <c r="AP24" s="196">
        <v>0</v>
      </c>
      <c r="AQ24" s="196">
        <v>0</v>
      </c>
      <c r="AR24" s="196">
        <v>6.46</v>
      </c>
      <c r="AS24" s="196">
        <v>18.75</v>
      </c>
      <c r="AT24" s="196">
        <v>30.57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7.61</v>
      </c>
      <c r="D25" s="196">
        <v>0</v>
      </c>
      <c r="E25" s="196">
        <v>0</v>
      </c>
      <c r="F25" s="196">
        <v>5.25</v>
      </c>
      <c r="G25" s="196">
        <v>0</v>
      </c>
      <c r="H25" s="196">
        <v>0</v>
      </c>
      <c r="I25" s="196">
        <v>10.11</v>
      </c>
      <c r="J25" s="196">
        <v>0</v>
      </c>
      <c r="K25" s="196">
        <v>144.33000000000001</v>
      </c>
      <c r="L25" s="196">
        <v>8.4700000000000006</v>
      </c>
      <c r="M25" s="196">
        <v>2.4700000000000002</v>
      </c>
      <c r="N25" s="196">
        <v>2.0099999999999998</v>
      </c>
      <c r="O25" s="196">
        <v>2.84</v>
      </c>
      <c r="P25" s="196">
        <v>0.94</v>
      </c>
      <c r="Q25" s="196">
        <v>4.79</v>
      </c>
      <c r="R25" s="196">
        <v>0.73</v>
      </c>
      <c r="S25" s="196">
        <v>11.59</v>
      </c>
      <c r="T25" s="196">
        <v>0</v>
      </c>
      <c r="U25" s="196">
        <v>2.4</v>
      </c>
      <c r="V25" s="196">
        <v>0.31</v>
      </c>
      <c r="W25" s="196">
        <v>0.59</v>
      </c>
      <c r="X25" s="196">
        <v>2.5</v>
      </c>
      <c r="Y25" s="196">
        <v>0</v>
      </c>
      <c r="Z25" s="196">
        <v>4.7300000000000004</v>
      </c>
      <c r="AA25" s="196">
        <v>1.53</v>
      </c>
      <c r="AB25" s="196">
        <v>0</v>
      </c>
      <c r="AC25" s="196">
        <v>0</v>
      </c>
      <c r="AD25" s="196">
        <v>13.49</v>
      </c>
      <c r="AE25" s="196">
        <v>0</v>
      </c>
      <c r="AF25" s="196">
        <v>0</v>
      </c>
      <c r="AG25" s="196">
        <v>74.97</v>
      </c>
      <c r="AH25" s="196">
        <v>0</v>
      </c>
      <c r="AI25" s="196">
        <v>21.22</v>
      </c>
      <c r="AJ25" s="196">
        <v>0</v>
      </c>
      <c r="AK25" s="196">
        <v>15.59</v>
      </c>
      <c r="AL25" s="196">
        <v>0</v>
      </c>
      <c r="AM25" s="196">
        <v>0</v>
      </c>
      <c r="AN25" s="196">
        <v>0</v>
      </c>
      <c r="AO25" s="196">
        <v>400.77</v>
      </c>
      <c r="AP25" s="196">
        <v>0</v>
      </c>
      <c r="AQ25" s="196">
        <v>0</v>
      </c>
      <c r="AR25" s="196">
        <v>6.46</v>
      </c>
      <c r="AS25" s="196">
        <v>18.75</v>
      </c>
      <c r="AT25" s="196">
        <v>30.57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7.61</v>
      </c>
      <c r="D26" s="196">
        <v>0</v>
      </c>
      <c r="E26" s="196">
        <v>0</v>
      </c>
      <c r="F26" s="196">
        <v>5.25</v>
      </c>
      <c r="G26" s="196">
        <v>0</v>
      </c>
      <c r="H26" s="196">
        <v>0</v>
      </c>
      <c r="I26" s="196">
        <v>10.11</v>
      </c>
      <c r="J26" s="196">
        <v>0</v>
      </c>
      <c r="K26" s="196">
        <v>117.41</v>
      </c>
      <c r="L26" s="196">
        <v>8.4700000000000006</v>
      </c>
      <c r="M26" s="196">
        <v>2.4700000000000002</v>
      </c>
      <c r="N26" s="196">
        <v>2.0099999999999998</v>
      </c>
      <c r="O26" s="196">
        <v>2.84</v>
      </c>
      <c r="P26" s="196">
        <v>0.94</v>
      </c>
      <c r="Q26" s="196">
        <v>4.79</v>
      </c>
      <c r="R26" s="196">
        <v>0.73</v>
      </c>
      <c r="S26" s="196">
        <v>11.59</v>
      </c>
      <c r="T26" s="196">
        <v>0</v>
      </c>
      <c r="U26" s="196">
        <v>2.4</v>
      </c>
      <c r="V26" s="196">
        <v>0.31</v>
      </c>
      <c r="W26" s="196">
        <v>0.59</v>
      </c>
      <c r="X26" s="196">
        <v>2.5</v>
      </c>
      <c r="Y26" s="196">
        <v>0</v>
      </c>
      <c r="Z26" s="196">
        <v>4.7300000000000004</v>
      </c>
      <c r="AA26" s="196">
        <v>1.53</v>
      </c>
      <c r="AB26" s="196">
        <v>0</v>
      </c>
      <c r="AC26" s="196">
        <v>0</v>
      </c>
      <c r="AD26" s="196">
        <v>13.49</v>
      </c>
      <c r="AE26" s="196">
        <v>0</v>
      </c>
      <c r="AF26" s="196">
        <v>0</v>
      </c>
      <c r="AG26" s="196">
        <v>74.97</v>
      </c>
      <c r="AH26" s="196">
        <v>0</v>
      </c>
      <c r="AI26" s="196">
        <v>21.22</v>
      </c>
      <c r="AJ26" s="196">
        <v>0</v>
      </c>
      <c r="AK26" s="196">
        <v>15.59</v>
      </c>
      <c r="AL26" s="196">
        <v>0</v>
      </c>
      <c r="AM26" s="196">
        <v>0</v>
      </c>
      <c r="AN26" s="196">
        <v>0</v>
      </c>
      <c r="AO26" s="196">
        <v>400.77</v>
      </c>
      <c r="AP26" s="196">
        <v>0</v>
      </c>
      <c r="AQ26" s="196">
        <v>0</v>
      </c>
      <c r="AR26" s="196">
        <v>6.46</v>
      </c>
      <c r="AS26" s="196">
        <v>18.75</v>
      </c>
      <c r="AT26" s="196">
        <v>30.57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7.61</v>
      </c>
      <c r="D27" s="196">
        <v>0</v>
      </c>
      <c r="E27" s="196">
        <v>0</v>
      </c>
      <c r="F27" s="196">
        <v>5.25</v>
      </c>
      <c r="G27" s="196">
        <v>0</v>
      </c>
      <c r="H27" s="196">
        <v>0</v>
      </c>
      <c r="I27" s="196">
        <v>10.11</v>
      </c>
      <c r="J27" s="196">
        <v>0</v>
      </c>
      <c r="K27" s="196">
        <v>105.88</v>
      </c>
      <c r="L27" s="196">
        <v>8.4700000000000006</v>
      </c>
      <c r="M27" s="196">
        <v>2.4700000000000002</v>
      </c>
      <c r="N27" s="196">
        <v>2.0099999999999998</v>
      </c>
      <c r="O27" s="196">
        <v>2.84</v>
      </c>
      <c r="P27" s="196">
        <v>0.94</v>
      </c>
      <c r="Q27" s="196">
        <v>4.79</v>
      </c>
      <c r="R27" s="196">
        <v>0.73</v>
      </c>
      <c r="S27" s="196">
        <v>11.59</v>
      </c>
      <c r="T27" s="196">
        <v>0</v>
      </c>
      <c r="U27" s="196">
        <v>2.4</v>
      </c>
      <c r="V27" s="196">
        <v>0.31</v>
      </c>
      <c r="W27" s="196">
        <v>0.59</v>
      </c>
      <c r="X27" s="196">
        <v>2.2799999999999998</v>
      </c>
      <c r="Y27" s="196">
        <v>0</v>
      </c>
      <c r="Z27" s="196">
        <v>4.7300000000000004</v>
      </c>
      <c r="AA27" s="196">
        <v>1.53</v>
      </c>
      <c r="AB27" s="196">
        <v>0</v>
      </c>
      <c r="AC27" s="196">
        <v>0</v>
      </c>
      <c r="AD27" s="196">
        <v>13.49</v>
      </c>
      <c r="AE27" s="196">
        <v>0</v>
      </c>
      <c r="AF27" s="196">
        <v>0</v>
      </c>
      <c r="AG27" s="196">
        <v>74.97</v>
      </c>
      <c r="AH27" s="196">
        <v>0</v>
      </c>
      <c r="AI27" s="196">
        <v>21.22</v>
      </c>
      <c r="AJ27" s="196">
        <v>0</v>
      </c>
      <c r="AK27" s="196">
        <v>15.59</v>
      </c>
      <c r="AL27" s="196">
        <v>0</v>
      </c>
      <c r="AM27" s="196">
        <v>0</v>
      </c>
      <c r="AN27" s="196">
        <v>0</v>
      </c>
      <c r="AO27" s="196">
        <v>400.77</v>
      </c>
      <c r="AP27" s="196">
        <v>0</v>
      </c>
      <c r="AQ27" s="196">
        <v>0</v>
      </c>
      <c r="AR27" s="196">
        <v>6.46</v>
      </c>
      <c r="AS27" s="196">
        <v>18.649999999999999</v>
      </c>
      <c r="AT27" s="196">
        <v>30.57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7.61</v>
      </c>
      <c r="D28" s="196">
        <v>0</v>
      </c>
      <c r="E28" s="196">
        <v>0</v>
      </c>
      <c r="F28" s="196">
        <v>5.25</v>
      </c>
      <c r="G28" s="196">
        <v>0</v>
      </c>
      <c r="H28" s="196">
        <v>0</v>
      </c>
      <c r="I28" s="196">
        <v>10.11</v>
      </c>
      <c r="J28" s="196">
        <v>0</v>
      </c>
      <c r="K28" s="196">
        <v>66.239999999999995</v>
      </c>
      <c r="L28" s="196">
        <v>8.4700000000000006</v>
      </c>
      <c r="M28" s="196">
        <v>2.4700000000000002</v>
      </c>
      <c r="N28" s="196">
        <v>2.0099999999999998</v>
      </c>
      <c r="O28" s="196">
        <v>2.84</v>
      </c>
      <c r="P28" s="196">
        <v>0.94</v>
      </c>
      <c r="Q28" s="196">
        <v>4.79</v>
      </c>
      <c r="R28" s="196">
        <v>0.73</v>
      </c>
      <c r="S28" s="196">
        <v>11.59</v>
      </c>
      <c r="T28" s="196">
        <v>0</v>
      </c>
      <c r="U28" s="196">
        <v>2.4</v>
      </c>
      <c r="V28" s="196">
        <v>0.31</v>
      </c>
      <c r="W28" s="196">
        <v>0.59</v>
      </c>
      <c r="X28" s="196">
        <v>2.2799999999999998</v>
      </c>
      <c r="Y28" s="196">
        <v>0</v>
      </c>
      <c r="Z28" s="196">
        <v>4.7300000000000004</v>
      </c>
      <c r="AA28" s="196">
        <v>1.53</v>
      </c>
      <c r="AB28" s="196">
        <v>0</v>
      </c>
      <c r="AC28" s="196">
        <v>0</v>
      </c>
      <c r="AD28" s="196">
        <v>13.49</v>
      </c>
      <c r="AE28" s="196">
        <v>0</v>
      </c>
      <c r="AF28" s="196">
        <v>0</v>
      </c>
      <c r="AG28" s="196">
        <v>74.97</v>
      </c>
      <c r="AH28" s="196">
        <v>0</v>
      </c>
      <c r="AI28" s="196">
        <v>21.22</v>
      </c>
      <c r="AJ28" s="196">
        <v>0</v>
      </c>
      <c r="AK28" s="196">
        <v>15.59</v>
      </c>
      <c r="AL28" s="196">
        <v>0</v>
      </c>
      <c r="AM28" s="196">
        <v>0</v>
      </c>
      <c r="AN28" s="196">
        <v>0</v>
      </c>
      <c r="AO28" s="196">
        <v>400.77</v>
      </c>
      <c r="AP28" s="196">
        <v>0</v>
      </c>
      <c r="AQ28" s="196">
        <v>0</v>
      </c>
      <c r="AR28" s="196">
        <v>6.46</v>
      </c>
      <c r="AS28" s="196">
        <v>18.649999999999999</v>
      </c>
      <c r="AT28" s="196">
        <v>30.57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7.61</v>
      </c>
      <c r="D29" s="196">
        <v>0</v>
      </c>
      <c r="E29" s="196">
        <v>0</v>
      </c>
      <c r="F29" s="196">
        <v>5.25</v>
      </c>
      <c r="G29" s="196">
        <v>0</v>
      </c>
      <c r="H29" s="196">
        <v>0</v>
      </c>
      <c r="I29" s="196">
        <v>10.11</v>
      </c>
      <c r="J29" s="196">
        <v>0</v>
      </c>
      <c r="K29" s="196">
        <v>19.72</v>
      </c>
      <c r="L29" s="196">
        <v>8.4700000000000006</v>
      </c>
      <c r="M29" s="196">
        <v>2.4700000000000002</v>
      </c>
      <c r="N29" s="196">
        <v>2.0099999999999998</v>
      </c>
      <c r="O29" s="196">
        <v>2.84</v>
      </c>
      <c r="P29" s="196">
        <v>0.94</v>
      </c>
      <c r="Q29" s="196">
        <v>4.79</v>
      </c>
      <c r="R29" s="196">
        <v>0.73</v>
      </c>
      <c r="S29" s="196">
        <v>11.59</v>
      </c>
      <c r="T29" s="196">
        <v>0</v>
      </c>
      <c r="U29" s="196">
        <v>2.4</v>
      </c>
      <c r="V29" s="196">
        <v>0.33</v>
      </c>
      <c r="W29" s="196">
        <v>0.59</v>
      </c>
      <c r="X29" s="196">
        <v>2.2799999999999998</v>
      </c>
      <c r="Y29" s="196">
        <v>0</v>
      </c>
      <c r="Z29" s="196">
        <v>4.7300000000000004</v>
      </c>
      <c r="AA29" s="196">
        <v>1.53</v>
      </c>
      <c r="AB29" s="196">
        <v>0</v>
      </c>
      <c r="AC29" s="196">
        <v>0</v>
      </c>
      <c r="AD29" s="196">
        <v>13.49</v>
      </c>
      <c r="AE29" s="196">
        <v>0</v>
      </c>
      <c r="AF29" s="196">
        <v>0</v>
      </c>
      <c r="AG29" s="196">
        <v>74.97</v>
      </c>
      <c r="AH29" s="196">
        <v>0</v>
      </c>
      <c r="AI29" s="196">
        <v>21.22</v>
      </c>
      <c r="AJ29" s="196">
        <v>0</v>
      </c>
      <c r="AK29" s="196">
        <v>15.59</v>
      </c>
      <c r="AL29" s="196">
        <v>0</v>
      </c>
      <c r="AM29" s="196">
        <v>0</v>
      </c>
      <c r="AN29" s="196">
        <v>0</v>
      </c>
      <c r="AO29" s="196">
        <v>400.77</v>
      </c>
      <c r="AP29" s="196">
        <v>0</v>
      </c>
      <c r="AQ29" s="196">
        <v>0</v>
      </c>
      <c r="AR29" s="196">
        <v>6.46</v>
      </c>
      <c r="AS29" s="196">
        <v>18.649999999999999</v>
      </c>
      <c r="AT29" s="196">
        <v>30.57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7.61</v>
      </c>
      <c r="D30" s="196">
        <v>0</v>
      </c>
      <c r="E30" s="196">
        <v>0</v>
      </c>
      <c r="F30" s="196">
        <v>5.25</v>
      </c>
      <c r="G30" s="196">
        <v>0</v>
      </c>
      <c r="H30" s="196">
        <v>0</v>
      </c>
      <c r="I30" s="196">
        <v>10.11</v>
      </c>
      <c r="J30" s="196">
        <v>0</v>
      </c>
      <c r="K30" s="196">
        <v>19.72</v>
      </c>
      <c r="L30" s="196">
        <v>8.4700000000000006</v>
      </c>
      <c r="M30" s="196">
        <v>2.4700000000000002</v>
      </c>
      <c r="N30" s="196">
        <v>2.0099999999999998</v>
      </c>
      <c r="O30" s="196">
        <v>2.84</v>
      </c>
      <c r="P30" s="196">
        <v>0.94</v>
      </c>
      <c r="Q30" s="196">
        <v>4.79</v>
      </c>
      <c r="R30" s="196">
        <v>3.55</v>
      </c>
      <c r="S30" s="196">
        <v>11.59</v>
      </c>
      <c r="T30" s="196">
        <v>0</v>
      </c>
      <c r="U30" s="196">
        <v>2.4</v>
      </c>
      <c r="V30" s="196">
        <v>0.31</v>
      </c>
      <c r="W30" s="196">
        <v>0.59</v>
      </c>
      <c r="X30" s="196">
        <v>2.2799999999999998</v>
      </c>
      <c r="Y30" s="196">
        <v>0</v>
      </c>
      <c r="Z30" s="196">
        <v>4.7300000000000004</v>
      </c>
      <c r="AA30" s="196">
        <v>1.54</v>
      </c>
      <c r="AB30" s="196">
        <v>0</v>
      </c>
      <c r="AC30" s="196">
        <v>0</v>
      </c>
      <c r="AD30" s="196">
        <v>13.49</v>
      </c>
      <c r="AE30" s="196">
        <v>0</v>
      </c>
      <c r="AF30" s="196">
        <v>0</v>
      </c>
      <c r="AG30" s="196">
        <v>74.97</v>
      </c>
      <c r="AH30" s="196">
        <v>0</v>
      </c>
      <c r="AI30" s="196">
        <v>21.22</v>
      </c>
      <c r="AJ30" s="196">
        <v>0</v>
      </c>
      <c r="AK30" s="196">
        <v>15.59</v>
      </c>
      <c r="AL30" s="196">
        <v>0</v>
      </c>
      <c r="AM30" s="196">
        <v>0</v>
      </c>
      <c r="AN30" s="196">
        <v>0</v>
      </c>
      <c r="AO30" s="196">
        <v>400.77</v>
      </c>
      <c r="AP30" s="196">
        <v>0</v>
      </c>
      <c r="AQ30" s="196">
        <v>0</v>
      </c>
      <c r="AR30" s="196">
        <v>6.46</v>
      </c>
      <c r="AS30" s="196">
        <v>18.649999999999999</v>
      </c>
      <c r="AT30" s="196">
        <v>30.57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7.61</v>
      </c>
      <c r="D31" s="196">
        <v>0</v>
      </c>
      <c r="E31" s="196">
        <v>0</v>
      </c>
      <c r="F31" s="196">
        <v>5.25</v>
      </c>
      <c r="G31" s="196">
        <v>0</v>
      </c>
      <c r="H31" s="196">
        <v>0</v>
      </c>
      <c r="I31" s="196">
        <v>10.11</v>
      </c>
      <c r="J31" s="196">
        <v>0</v>
      </c>
      <c r="K31" s="196">
        <v>19.73</v>
      </c>
      <c r="L31" s="196">
        <v>8.4700000000000006</v>
      </c>
      <c r="M31" s="196">
        <v>2.4700000000000002</v>
      </c>
      <c r="N31" s="196">
        <v>2.0099999999999998</v>
      </c>
      <c r="O31" s="196">
        <v>2.84</v>
      </c>
      <c r="P31" s="196">
        <v>0.94</v>
      </c>
      <c r="Q31" s="196">
        <v>4.79</v>
      </c>
      <c r="R31" s="196">
        <v>0.72</v>
      </c>
      <c r="S31" s="196">
        <v>11.59</v>
      </c>
      <c r="T31" s="196">
        <v>0</v>
      </c>
      <c r="U31" s="196">
        <v>2.4</v>
      </c>
      <c r="V31" s="196">
        <v>0.31</v>
      </c>
      <c r="W31" s="196">
        <v>0.59</v>
      </c>
      <c r="X31" s="196">
        <v>2.2799999999999998</v>
      </c>
      <c r="Y31" s="196">
        <v>0</v>
      </c>
      <c r="Z31" s="196">
        <v>4.7300000000000004</v>
      </c>
      <c r="AA31" s="196">
        <v>1.54</v>
      </c>
      <c r="AB31" s="196">
        <v>0</v>
      </c>
      <c r="AC31" s="196">
        <v>0</v>
      </c>
      <c r="AD31" s="196">
        <v>13.49</v>
      </c>
      <c r="AE31" s="196">
        <v>0</v>
      </c>
      <c r="AF31" s="196">
        <v>0</v>
      </c>
      <c r="AG31" s="196">
        <v>74.97</v>
      </c>
      <c r="AH31" s="196">
        <v>0</v>
      </c>
      <c r="AI31" s="196">
        <v>21.22</v>
      </c>
      <c r="AJ31" s="196">
        <v>0</v>
      </c>
      <c r="AK31" s="196">
        <v>15.59</v>
      </c>
      <c r="AL31" s="196">
        <v>0</v>
      </c>
      <c r="AM31" s="196">
        <v>0</v>
      </c>
      <c r="AN31" s="196">
        <v>0</v>
      </c>
      <c r="AO31" s="196">
        <v>400.77</v>
      </c>
      <c r="AP31" s="196">
        <v>0</v>
      </c>
      <c r="AQ31" s="196">
        <v>0</v>
      </c>
      <c r="AR31" s="196">
        <v>6.46</v>
      </c>
      <c r="AS31" s="196">
        <v>18.649999999999999</v>
      </c>
      <c r="AT31" s="196">
        <v>30.57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7.61</v>
      </c>
      <c r="D32" s="196">
        <v>0</v>
      </c>
      <c r="E32" s="196">
        <v>0</v>
      </c>
      <c r="F32" s="196">
        <v>5.25</v>
      </c>
      <c r="G32" s="196">
        <v>0</v>
      </c>
      <c r="H32" s="196">
        <v>0</v>
      </c>
      <c r="I32" s="196">
        <v>10.11</v>
      </c>
      <c r="J32" s="196">
        <v>0</v>
      </c>
      <c r="K32" s="196">
        <v>19.73</v>
      </c>
      <c r="L32" s="196">
        <v>8.4700000000000006</v>
      </c>
      <c r="M32" s="196">
        <v>2.4700000000000002</v>
      </c>
      <c r="N32" s="196">
        <v>2.0099999999999998</v>
      </c>
      <c r="O32" s="196">
        <v>2.84</v>
      </c>
      <c r="P32" s="196">
        <v>0.94</v>
      </c>
      <c r="Q32" s="196">
        <v>4.79</v>
      </c>
      <c r="R32" s="196">
        <v>0.72</v>
      </c>
      <c r="S32" s="196">
        <v>11.59</v>
      </c>
      <c r="T32" s="196">
        <v>0</v>
      </c>
      <c r="U32" s="196">
        <v>2.4</v>
      </c>
      <c r="V32" s="196">
        <v>0.31</v>
      </c>
      <c r="W32" s="196">
        <v>0.59</v>
      </c>
      <c r="X32" s="196">
        <v>2.2799999999999998</v>
      </c>
      <c r="Y32" s="196">
        <v>0</v>
      </c>
      <c r="Z32" s="196">
        <v>4.7300000000000004</v>
      </c>
      <c r="AA32" s="196">
        <v>1.54</v>
      </c>
      <c r="AB32" s="196">
        <v>0</v>
      </c>
      <c r="AC32" s="196">
        <v>0</v>
      </c>
      <c r="AD32" s="196">
        <v>13.05</v>
      </c>
      <c r="AE32" s="196">
        <v>0</v>
      </c>
      <c r="AF32" s="196">
        <v>0</v>
      </c>
      <c r="AG32" s="196">
        <v>74.97</v>
      </c>
      <c r="AH32" s="196">
        <v>0</v>
      </c>
      <c r="AI32" s="196">
        <v>21.22</v>
      </c>
      <c r="AJ32" s="196">
        <v>0</v>
      </c>
      <c r="AK32" s="196">
        <v>15.59</v>
      </c>
      <c r="AL32" s="196">
        <v>0</v>
      </c>
      <c r="AM32" s="196">
        <v>0</v>
      </c>
      <c r="AN32" s="196">
        <v>0</v>
      </c>
      <c r="AO32" s="196">
        <v>400.77</v>
      </c>
      <c r="AP32" s="196">
        <v>0</v>
      </c>
      <c r="AQ32" s="196">
        <v>0</v>
      </c>
      <c r="AR32" s="196">
        <v>6.46</v>
      </c>
      <c r="AS32" s="196">
        <v>18.649999999999999</v>
      </c>
      <c r="AT32" s="196">
        <v>30.57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7.61</v>
      </c>
      <c r="D33" s="196">
        <v>0</v>
      </c>
      <c r="E33" s="196">
        <v>0</v>
      </c>
      <c r="F33" s="196">
        <v>5.25</v>
      </c>
      <c r="G33" s="196">
        <v>0</v>
      </c>
      <c r="H33" s="196">
        <v>0</v>
      </c>
      <c r="I33" s="196">
        <v>10.11</v>
      </c>
      <c r="J33" s="196">
        <v>0</v>
      </c>
      <c r="K33" s="196">
        <v>32.53</v>
      </c>
      <c r="L33" s="196">
        <v>8.4700000000000006</v>
      </c>
      <c r="M33" s="196">
        <v>2.4700000000000002</v>
      </c>
      <c r="N33" s="196">
        <v>2.0099999999999998</v>
      </c>
      <c r="O33" s="196">
        <v>2.84</v>
      </c>
      <c r="P33" s="196">
        <v>0.94</v>
      </c>
      <c r="Q33" s="196">
        <v>4.79</v>
      </c>
      <c r="R33" s="196">
        <v>0.72</v>
      </c>
      <c r="S33" s="196">
        <v>11.59</v>
      </c>
      <c r="T33" s="196">
        <v>0</v>
      </c>
      <c r="U33" s="196">
        <v>2.4</v>
      </c>
      <c r="V33" s="196">
        <v>0.31</v>
      </c>
      <c r="W33" s="196">
        <v>0.59</v>
      </c>
      <c r="X33" s="196">
        <v>2.2799999999999998</v>
      </c>
      <c r="Y33" s="196">
        <v>0</v>
      </c>
      <c r="Z33" s="196">
        <v>4.7300000000000004</v>
      </c>
      <c r="AA33" s="196">
        <v>1.54</v>
      </c>
      <c r="AB33" s="196">
        <v>0</v>
      </c>
      <c r="AC33" s="196">
        <v>0</v>
      </c>
      <c r="AD33" s="196">
        <v>13.05</v>
      </c>
      <c r="AE33" s="196">
        <v>0</v>
      </c>
      <c r="AF33" s="196">
        <v>0</v>
      </c>
      <c r="AG33" s="196">
        <v>74.97</v>
      </c>
      <c r="AH33" s="196">
        <v>0</v>
      </c>
      <c r="AI33" s="196">
        <v>21.22</v>
      </c>
      <c r="AJ33" s="196">
        <v>0</v>
      </c>
      <c r="AK33" s="196">
        <v>15.59</v>
      </c>
      <c r="AL33" s="196">
        <v>0</v>
      </c>
      <c r="AM33" s="196">
        <v>0</v>
      </c>
      <c r="AN33" s="196">
        <v>0</v>
      </c>
      <c r="AO33" s="196">
        <v>400.77</v>
      </c>
      <c r="AP33" s="196">
        <v>0</v>
      </c>
      <c r="AQ33" s="196">
        <v>0</v>
      </c>
      <c r="AR33" s="196">
        <v>6.46</v>
      </c>
      <c r="AS33" s="196">
        <v>18.649999999999999</v>
      </c>
      <c r="AT33" s="196">
        <v>30.57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7.61</v>
      </c>
      <c r="D34" s="196">
        <v>0</v>
      </c>
      <c r="E34" s="196">
        <v>0</v>
      </c>
      <c r="F34" s="196">
        <v>5.25</v>
      </c>
      <c r="G34" s="196">
        <v>0</v>
      </c>
      <c r="H34" s="196">
        <v>0</v>
      </c>
      <c r="I34" s="196">
        <v>10.11</v>
      </c>
      <c r="J34" s="196">
        <v>0</v>
      </c>
      <c r="K34" s="196">
        <v>19.72</v>
      </c>
      <c r="L34" s="196">
        <v>8.4700000000000006</v>
      </c>
      <c r="M34" s="196">
        <v>2.4700000000000002</v>
      </c>
      <c r="N34" s="196">
        <v>2.0099999999999998</v>
      </c>
      <c r="O34" s="196">
        <v>2.84</v>
      </c>
      <c r="P34" s="196">
        <v>0.94</v>
      </c>
      <c r="Q34" s="196">
        <v>4.79</v>
      </c>
      <c r="R34" s="196">
        <v>0.72</v>
      </c>
      <c r="S34" s="196">
        <v>11.59</v>
      </c>
      <c r="T34" s="196">
        <v>0</v>
      </c>
      <c r="U34" s="196">
        <v>2.4</v>
      </c>
      <c r="V34" s="196">
        <v>0.31</v>
      </c>
      <c r="W34" s="196">
        <v>0.59</v>
      </c>
      <c r="X34" s="196">
        <v>2.2799999999999998</v>
      </c>
      <c r="Y34" s="196">
        <v>0</v>
      </c>
      <c r="Z34" s="196">
        <v>4.7300000000000004</v>
      </c>
      <c r="AA34" s="196">
        <v>1.54</v>
      </c>
      <c r="AB34" s="196">
        <v>0</v>
      </c>
      <c r="AC34" s="196">
        <v>0</v>
      </c>
      <c r="AD34" s="196">
        <v>13.05</v>
      </c>
      <c r="AE34" s="196">
        <v>0</v>
      </c>
      <c r="AF34" s="196">
        <v>0</v>
      </c>
      <c r="AG34" s="196">
        <v>74.97</v>
      </c>
      <c r="AH34" s="196">
        <v>0</v>
      </c>
      <c r="AI34" s="196">
        <v>21.22</v>
      </c>
      <c r="AJ34" s="196">
        <v>0</v>
      </c>
      <c r="AK34" s="196">
        <v>15.59</v>
      </c>
      <c r="AL34" s="196">
        <v>0</v>
      </c>
      <c r="AM34" s="196">
        <v>0</v>
      </c>
      <c r="AN34" s="196">
        <v>0</v>
      </c>
      <c r="AO34" s="196">
        <v>400.77</v>
      </c>
      <c r="AP34" s="196">
        <v>0</v>
      </c>
      <c r="AQ34" s="196">
        <v>0</v>
      </c>
      <c r="AR34" s="196">
        <v>6.46</v>
      </c>
      <c r="AS34" s="196">
        <v>18.649999999999999</v>
      </c>
      <c r="AT34" s="196">
        <v>30.57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7.61</v>
      </c>
      <c r="D35" s="196">
        <v>0</v>
      </c>
      <c r="E35" s="196">
        <v>0</v>
      </c>
      <c r="F35" s="196">
        <v>5.25</v>
      </c>
      <c r="G35" s="196">
        <v>0</v>
      </c>
      <c r="H35" s="196">
        <v>0</v>
      </c>
      <c r="I35" s="196">
        <v>10.11</v>
      </c>
      <c r="J35" s="196">
        <v>0</v>
      </c>
      <c r="K35" s="196">
        <v>19.72</v>
      </c>
      <c r="L35" s="196">
        <v>8.4700000000000006</v>
      </c>
      <c r="M35" s="196">
        <v>2.4700000000000002</v>
      </c>
      <c r="N35" s="196">
        <v>2.0099999999999998</v>
      </c>
      <c r="O35" s="196">
        <v>2.84</v>
      </c>
      <c r="P35" s="196">
        <v>0.94</v>
      </c>
      <c r="Q35" s="196">
        <v>4.79</v>
      </c>
      <c r="R35" s="196">
        <v>0.72</v>
      </c>
      <c r="S35" s="196">
        <v>11.59</v>
      </c>
      <c r="T35" s="196">
        <v>0</v>
      </c>
      <c r="U35" s="196">
        <v>2.4</v>
      </c>
      <c r="V35" s="196">
        <v>0.31</v>
      </c>
      <c r="W35" s="196">
        <v>0.59</v>
      </c>
      <c r="X35" s="196">
        <v>2.2799999999999998</v>
      </c>
      <c r="Y35" s="196">
        <v>0</v>
      </c>
      <c r="Z35" s="196">
        <v>4.7300000000000004</v>
      </c>
      <c r="AA35" s="196">
        <v>1.54</v>
      </c>
      <c r="AB35" s="196">
        <v>0</v>
      </c>
      <c r="AC35" s="196">
        <v>0</v>
      </c>
      <c r="AD35" s="196">
        <v>13.05</v>
      </c>
      <c r="AE35" s="196">
        <v>0</v>
      </c>
      <c r="AF35" s="196">
        <v>0</v>
      </c>
      <c r="AG35" s="196">
        <v>74.97</v>
      </c>
      <c r="AH35" s="196">
        <v>0</v>
      </c>
      <c r="AI35" s="196">
        <v>21.22</v>
      </c>
      <c r="AJ35" s="196">
        <v>0</v>
      </c>
      <c r="AK35" s="196">
        <v>15.59</v>
      </c>
      <c r="AL35" s="196">
        <v>0</v>
      </c>
      <c r="AM35" s="196">
        <v>0</v>
      </c>
      <c r="AN35" s="196">
        <v>0</v>
      </c>
      <c r="AO35" s="196">
        <v>400.77</v>
      </c>
      <c r="AP35" s="196">
        <v>0</v>
      </c>
      <c r="AQ35" s="196">
        <v>0</v>
      </c>
      <c r="AR35" s="196">
        <v>6.46</v>
      </c>
      <c r="AS35" s="196">
        <v>18.649999999999999</v>
      </c>
      <c r="AT35" s="196">
        <v>30.57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7.61</v>
      </c>
      <c r="D36" s="196">
        <v>0</v>
      </c>
      <c r="E36" s="196">
        <v>0</v>
      </c>
      <c r="F36" s="196">
        <v>5.25</v>
      </c>
      <c r="G36" s="196">
        <v>0</v>
      </c>
      <c r="H36" s="196">
        <v>0</v>
      </c>
      <c r="I36" s="196">
        <v>10.11</v>
      </c>
      <c r="J36" s="196">
        <v>0</v>
      </c>
      <c r="K36" s="196">
        <v>19.72</v>
      </c>
      <c r="L36" s="196">
        <v>8.4700000000000006</v>
      </c>
      <c r="M36" s="196">
        <v>2.4700000000000002</v>
      </c>
      <c r="N36" s="196">
        <v>2.0099999999999998</v>
      </c>
      <c r="O36" s="196">
        <v>2.84</v>
      </c>
      <c r="P36" s="196">
        <v>0.94</v>
      </c>
      <c r="Q36" s="196">
        <v>4.79</v>
      </c>
      <c r="R36" s="196">
        <v>0.72</v>
      </c>
      <c r="S36" s="196">
        <v>11.59</v>
      </c>
      <c r="T36" s="196">
        <v>0</v>
      </c>
      <c r="U36" s="196">
        <v>2.4</v>
      </c>
      <c r="V36" s="196">
        <v>0.31</v>
      </c>
      <c r="W36" s="196">
        <v>0.59</v>
      </c>
      <c r="X36" s="196">
        <v>2.2799999999999998</v>
      </c>
      <c r="Y36" s="196">
        <v>0</v>
      </c>
      <c r="Z36" s="196">
        <v>4.7300000000000004</v>
      </c>
      <c r="AA36" s="196">
        <v>1.54</v>
      </c>
      <c r="AB36" s="196">
        <v>0</v>
      </c>
      <c r="AC36" s="196">
        <v>0</v>
      </c>
      <c r="AD36" s="196">
        <v>13.05</v>
      </c>
      <c r="AE36" s="196">
        <v>0</v>
      </c>
      <c r="AF36" s="196">
        <v>0</v>
      </c>
      <c r="AG36" s="196">
        <v>74.97</v>
      </c>
      <c r="AH36" s="196">
        <v>0</v>
      </c>
      <c r="AI36" s="196">
        <v>21.22</v>
      </c>
      <c r="AJ36" s="196">
        <v>0</v>
      </c>
      <c r="AK36" s="196">
        <v>15.59</v>
      </c>
      <c r="AL36" s="196">
        <v>0</v>
      </c>
      <c r="AM36" s="196">
        <v>0</v>
      </c>
      <c r="AN36" s="196">
        <v>0</v>
      </c>
      <c r="AO36" s="196">
        <v>400.77</v>
      </c>
      <c r="AP36" s="196">
        <v>0</v>
      </c>
      <c r="AQ36" s="196">
        <v>0</v>
      </c>
      <c r="AR36" s="196">
        <v>6.46</v>
      </c>
      <c r="AS36" s="196">
        <v>18.649999999999999</v>
      </c>
      <c r="AT36" s="196">
        <v>30.57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7.61</v>
      </c>
      <c r="D37" s="196">
        <v>0</v>
      </c>
      <c r="E37" s="196">
        <v>0</v>
      </c>
      <c r="F37" s="196">
        <v>5.25</v>
      </c>
      <c r="G37" s="196">
        <v>0</v>
      </c>
      <c r="H37" s="196">
        <v>0</v>
      </c>
      <c r="I37" s="196">
        <v>10.11</v>
      </c>
      <c r="J37" s="196">
        <v>0</v>
      </c>
      <c r="K37" s="196">
        <v>19.72</v>
      </c>
      <c r="L37" s="196">
        <v>8.4700000000000006</v>
      </c>
      <c r="M37" s="196">
        <v>2.4700000000000002</v>
      </c>
      <c r="N37" s="196">
        <v>2.0099999999999998</v>
      </c>
      <c r="O37" s="196">
        <v>2.84</v>
      </c>
      <c r="P37" s="196">
        <v>0.94</v>
      </c>
      <c r="Q37" s="196">
        <v>4.79</v>
      </c>
      <c r="R37" s="196">
        <v>0.72</v>
      </c>
      <c r="S37" s="196">
        <v>11.59</v>
      </c>
      <c r="T37" s="196">
        <v>0</v>
      </c>
      <c r="U37" s="196">
        <v>2.4</v>
      </c>
      <c r="V37" s="196">
        <v>0.31</v>
      </c>
      <c r="W37" s="196">
        <v>0.59</v>
      </c>
      <c r="X37" s="196">
        <v>2.2799999999999998</v>
      </c>
      <c r="Y37" s="196">
        <v>0</v>
      </c>
      <c r="Z37" s="196">
        <v>4.7300000000000004</v>
      </c>
      <c r="AA37" s="196">
        <v>1.54</v>
      </c>
      <c r="AB37" s="196">
        <v>0</v>
      </c>
      <c r="AC37" s="196">
        <v>0</v>
      </c>
      <c r="AD37" s="196">
        <v>13.05</v>
      </c>
      <c r="AE37" s="196">
        <v>0</v>
      </c>
      <c r="AF37" s="196">
        <v>0</v>
      </c>
      <c r="AG37" s="196">
        <v>74.97</v>
      </c>
      <c r="AH37" s="196">
        <v>0</v>
      </c>
      <c r="AI37" s="196">
        <v>21.22</v>
      </c>
      <c r="AJ37" s="196">
        <v>0</v>
      </c>
      <c r="AK37" s="196">
        <v>15.59</v>
      </c>
      <c r="AL37" s="196">
        <v>0</v>
      </c>
      <c r="AM37" s="196">
        <v>0</v>
      </c>
      <c r="AN37" s="196">
        <v>0</v>
      </c>
      <c r="AO37" s="196">
        <v>400.77</v>
      </c>
      <c r="AP37" s="196">
        <v>0</v>
      </c>
      <c r="AQ37" s="196">
        <v>0</v>
      </c>
      <c r="AR37" s="196">
        <v>6.46</v>
      </c>
      <c r="AS37" s="196">
        <v>18.649999999999999</v>
      </c>
      <c r="AT37" s="196">
        <v>30.57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7.61</v>
      </c>
      <c r="D38" s="196">
        <v>0</v>
      </c>
      <c r="E38" s="196">
        <v>0</v>
      </c>
      <c r="F38" s="196">
        <v>5.25</v>
      </c>
      <c r="G38" s="196">
        <v>0</v>
      </c>
      <c r="H38" s="196">
        <v>0</v>
      </c>
      <c r="I38" s="196">
        <v>10.11</v>
      </c>
      <c r="J38" s="196">
        <v>0</v>
      </c>
      <c r="K38" s="196">
        <v>19.72</v>
      </c>
      <c r="L38" s="196">
        <v>8.4700000000000006</v>
      </c>
      <c r="M38" s="196">
        <v>2.4700000000000002</v>
      </c>
      <c r="N38" s="196">
        <v>2.0099999999999998</v>
      </c>
      <c r="O38" s="196">
        <v>2.84</v>
      </c>
      <c r="P38" s="196">
        <v>0.94</v>
      </c>
      <c r="Q38" s="196">
        <v>4.79</v>
      </c>
      <c r="R38" s="196">
        <v>0.72</v>
      </c>
      <c r="S38" s="196">
        <v>11.59</v>
      </c>
      <c r="T38" s="196">
        <v>0</v>
      </c>
      <c r="U38" s="196">
        <v>2.4</v>
      </c>
      <c r="V38" s="196">
        <v>0.31</v>
      </c>
      <c r="W38" s="196">
        <v>0.59</v>
      </c>
      <c r="X38" s="196">
        <v>2.2799999999999998</v>
      </c>
      <c r="Y38" s="196">
        <v>0</v>
      </c>
      <c r="Z38" s="196">
        <v>4.7300000000000004</v>
      </c>
      <c r="AA38" s="196">
        <v>1.54</v>
      </c>
      <c r="AB38" s="196">
        <v>0</v>
      </c>
      <c r="AC38" s="196">
        <v>0</v>
      </c>
      <c r="AD38" s="196">
        <v>13.05</v>
      </c>
      <c r="AE38" s="196">
        <v>0</v>
      </c>
      <c r="AF38" s="196">
        <v>0</v>
      </c>
      <c r="AG38" s="196">
        <v>74.97</v>
      </c>
      <c r="AH38" s="196">
        <v>0</v>
      </c>
      <c r="AI38" s="196">
        <v>21.22</v>
      </c>
      <c r="AJ38" s="196">
        <v>0</v>
      </c>
      <c r="AK38" s="196">
        <v>15.59</v>
      </c>
      <c r="AL38" s="196">
        <v>0</v>
      </c>
      <c r="AM38" s="196">
        <v>0</v>
      </c>
      <c r="AN38" s="196">
        <v>0</v>
      </c>
      <c r="AO38" s="196">
        <v>400.77</v>
      </c>
      <c r="AP38" s="196">
        <v>0</v>
      </c>
      <c r="AQ38" s="196">
        <v>0</v>
      </c>
      <c r="AR38" s="196">
        <v>6.46</v>
      </c>
      <c r="AS38" s="196">
        <v>18.649999999999999</v>
      </c>
      <c r="AT38" s="196">
        <v>30.57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7.61</v>
      </c>
      <c r="D39" s="196">
        <v>0</v>
      </c>
      <c r="E39" s="196">
        <v>0</v>
      </c>
      <c r="F39" s="196">
        <v>5.25</v>
      </c>
      <c r="G39" s="196">
        <v>0</v>
      </c>
      <c r="H39" s="196">
        <v>0</v>
      </c>
      <c r="I39" s="196">
        <v>10.11</v>
      </c>
      <c r="J39" s="196">
        <v>0</v>
      </c>
      <c r="K39" s="196">
        <v>85.64</v>
      </c>
      <c r="L39" s="196">
        <v>8.4700000000000006</v>
      </c>
      <c r="M39" s="196">
        <v>2.4700000000000002</v>
      </c>
      <c r="N39" s="196">
        <v>2.0099999999999998</v>
      </c>
      <c r="O39" s="196">
        <v>2.84</v>
      </c>
      <c r="P39" s="196">
        <v>0.94</v>
      </c>
      <c r="Q39" s="196">
        <v>4.79</v>
      </c>
      <c r="R39" s="196">
        <v>0.72</v>
      </c>
      <c r="S39" s="196">
        <v>11.59</v>
      </c>
      <c r="T39" s="196">
        <v>0</v>
      </c>
      <c r="U39" s="196">
        <v>2.4</v>
      </c>
      <c r="V39" s="196">
        <v>0.31</v>
      </c>
      <c r="W39" s="196">
        <v>0.59</v>
      </c>
      <c r="X39" s="196">
        <v>2.2799999999999998</v>
      </c>
      <c r="Y39" s="196">
        <v>0</v>
      </c>
      <c r="Z39" s="196">
        <v>4.7300000000000004</v>
      </c>
      <c r="AA39" s="196">
        <v>1.54</v>
      </c>
      <c r="AB39" s="196">
        <v>0</v>
      </c>
      <c r="AC39" s="196">
        <v>0</v>
      </c>
      <c r="AD39" s="196">
        <v>13.05</v>
      </c>
      <c r="AE39" s="196">
        <v>0</v>
      </c>
      <c r="AF39" s="196">
        <v>0</v>
      </c>
      <c r="AG39" s="196">
        <v>74.97</v>
      </c>
      <c r="AH39" s="196">
        <v>0</v>
      </c>
      <c r="AI39" s="196">
        <v>21.22</v>
      </c>
      <c r="AJ39" s="196">
        <v>0</v>
      </c>
      <c r="AK39" s="196">
        <v>15.59</v>
      </c>
      <c r="AL39" s="196">
        <v>0</v>
      </c>
      <c r="AM39" s="196">
        <v>0</v>
      </c>
      <c r="AN39" s="196">
        <v>0</v>
      </c>
      <c r="AO39" s="196">
        <v>400.77</v>
      </c>
      <c r="AP39" s="196">
        <v>0</v>
      </c>
      <c r="AQ39" s="196">
        <v>0</v>
      </c>
      <c r="AR39" s="196">
        <v>6.46</v>
      </c>
      <c r="AS39" s="196">
        <v>18.649999999999999</v>
      </c>
      <c r="AT39" s="196">
        <v>30.57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7.61</v>
      </c>
      <c r="D40" s="196">
        <v>0</v>
      </c>
      <c r="E40" s="196">
        <v>0</v>
      </c>
      <c r="F40" s="196">
        <v>5.25</v>
      </c>
      <c r="G40" s="196">
        <v>0</v>
      </c>
      <c r="H40" s="196">
        <v>0</v>
      </c>
      <c r="I40" s="196">
        <v>10.11</v>
      </c>
      <c r="J40" s="196">
        <v>0</v>
      </c>
      <c r="K40" s="196">
        <v>110.68</v>
      </c>
      <c r="L40" s="196">
        <v>8.4700000000000006</v>
      </c>
      <c r="M40" s="196">
        <v>2.4700000000000002</v>
      </c>
      <c r="N40" s="196">
        <v>2.0099999999999998</v>
      </c>
      <c r="O40" s="196">
        <v>2.84</v>
      </c>
      <c r="P40" s="196">
        <v>0.94</v>
      </c>
      <c r="Q40" s="196">
        <v>4.79</v>
      </c>
      <c r="R40" s="196">
        <v>0.72</v>
      </c>
      <c r="S40" s="196">
        <v>11.59</v>
      </c>
      <c r="T40" s="196">
        <v>0</v>
      </c>
      <c r="U40" s="196">
        <v>2.4</v>
      </c>
      <c r="V40" s="196">
        <v>0.31</v>
      </c>
      <c r="W40" s="196">
        <v>0.59</v>
      </c>
      <c r="X40" s="196">
        <v>2.2799999999999998</v>
      </c>
      <c r="Y40" s="196">
        <v>0</v>
      </c>
      <c r="Z40" s="196">
        <v>4.7300000000000004</v>
      </c>
      <c r="AA40" s="196">
        <v>1.54</v>
      </c>
      <c r="AB40" s="196">
        <v>0</v>
      </c>
      <c r="AC40" s="196">
        <v>0</v>
      </c>
      <c r="AD40" s="196">
        <v>13.05</v>
      </c>
      <c r="AE40" s="196">
        <v>0</v>
      </c>
      <c r="AF40" s="196">
        <v>0</v>
      </c>
      <c r="AG40" s="196">
        <v>74.97</v>
      </c>
      <c r="AH40" s="196">
        <v>0</v>
      </c>
      <c r="AI40" s="196">
        <v>21.22</v>
      </c>
      <c r="AJ40" s="196">
        <v>0</v>
      </c>
      <c r="AK40" s="196">
        <v>15.59</v>
      </c>
      <c r="AL40" s="196">
        <v>0</v>
      </c>
      <c r="AM40" s="196">
        <v>0</v>
      </c>
      <c r="AN40" s="196">
        <v>0</v>
      </c>
      <c r="AO40" s="196">
        <v>400.77</v>
      </c>
      <c r="AP40" s="196">
        <v>0</v>
      </c>
      <c r="AQ40" s="196">
        <v>0</v>
      </c>
      <c r="AR40" s="196">
        <v>6.46</v>
      </c>
      <c r="AS40" s="196">
        <v>18.649999999999999</v>
      </c>
      <c r="AT40" s="196">
        <v>30.57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7.61</v>
      </c>
      <c r="D41" s="196">
        <v>0</v>
      </c>
      <c r="E41" s="196">
        <v>0</v>
      </c>
      <c r="F41" s="196">
        <v>5.25</v>
      </c>
      <c r="G41" s="196">
        <v>0</v>
      </c>
      <c r="H41" s="196">
        <v>0</v>
      </c>
      <c r="I41" s="196">
        <v>10.11</v>
      </c>
      <c r="J41" s="196">
        <v>0</v>
      </c>
      <c r="K41" s="196">
        <v>129.91</v>
      </c>
      <c r="L41" s="196">
        <v>8.4700000000000006</v>
      </c>
      <c r="M41" s="196">
        <v>2.4700000000000002</v>
      </c>
      <c r="N41" s="196">
        <v>2.0099999999999998</v>
      </c>
      <c r="O41" s="196">
        <v>2.84</v>
      </c>
      <c r="P41" s="196">
        <v>0.94</v>
      </c>
      <c r="Q41" s="196">
        <v>4.79</v>
      </c>
      <c r="R41" s="196">
        <v>0.72</v>
      </c>
      <c r="S41" s="196">
        <v>11.59</v>
      </c>
      <c r="T41" s="196">
        <v>0</v>
      </c>
      <c r="U41" s="196">
        <v>2.4</v>
      </c>
      <c r="V41" s="196">
        <v>0.31</v>
      </c>
      <c r="W41" s="196">
        <v>0.59</v>
      </c>
      <c r="X41" s="196">
        <v>2.2799999999999998</v>
      </c>
      <c r="Y41" s="196">
        <v>0</v>
      </c>
      <c r="Z41" s="196">
        <v>4.7300000000000004</v>
      </c>
      <c r="AA41" s="196">
        <v>1.54</v>
      </c>
      <c r="AB41" s="196">
        <v>0</v>
      </c>
      <c r="AC41" s="196">
        <v>0</v>
      </c>
      <c r="AD41" s="196">
        <v>13.05</v>
      </c>
      <c r="AE41" s="196">
        <v>0</v>
      </c>
      <c r="AF41" s="196">
        <v>0</v>
      </c>
      <c r="AG41" s="196">
        <v>74.97</v>
      </c>
      <c r="AH41" s="196">
        <v>0</v>
      </c>
      <c r="AI41" s="196">
        <v>21.22</v>
      </c>
      <c r="AJ41" s="196">
        <v>0</v>
      </c>
      <c r="AK41" s="196">
        <v>15.59</v>
      </c>
      <c r="AL41" s="196">
        <v>0</v>
      </c>
      <c r="AM41" s="196">
        <v>0</v>
      </c>
      <c r="AN41" s="196">
        <v>0</v>
      </c>
      <c r="AO41" s="196">
        <v>400.77</v>
      </c>
      <c r="AP41" s="196">
        <v>0</v>
      </c>
      <c r="AQ41" s="196">
        <v>0</v>
      </c>
      <c r="AR41" s="196">
        <v>6.46</v>
      </c>
      <c r="AS41" s="196">
        <v>18.600000000000001</v>
      </c>
      <c r="AT41" s="196">
        <v>30.57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7.61</v>
      </c>
      <c r="D42" s="196">
        <v>0</v>
      </c>
      <c r="E42" s="196">
        <v>0</v>
      </c>
      <c r="F42" s="196">
        <v>5.25</v>
      </c>
      <c r="G42" s="196">
        <v>0</v>
      </c>
      <c r="H42" s="196">
        <v>0</v>
      </c>
      <c r="I42" s="196">
        <v>10.11</v>
      </c>
      <c r="J42" s="196">
        <v>0</v>
      </c>
      <c r="K42" s="196">
        <v>122.21</v>
      </c>
      <c r="L42" s="196">
        <v>8.4700000000000006</v>
      </c>
      <c r="M42" s="196">
        <v>2.4700000000000002</v>
      </c>
      <c r="N42" s="196">
        <v>2.0099999999999998</v>
      </c>
      <c r="O42" s="196">
        <v>2.84</v>
      </c>
      <c r="P42" s="196">
        <v>0.94</v>
      </c>
      <c r="Q42" s="196">
        <v>4.79</v>
      </c>
      <c r="R42" s="196">
        <v>0.72</v>
      </c>
      <c r="S42" s="196">
        <v>11.59</v>
      </c>
      <c r="T42" s="196">
        <v>0</v>
      </c>
      <c r="U42" s="196">
        <v>2.4</v>
      </c>
      <c r="V42" s="196">
        <v>0.31</v>
      </c>
      <c r="W42" s="196">
        <v>0.59</v>
      </c>
      <c r="X42" s="196">
        <v>2.2799999999999998</v>
      </c>
      <c r="Y42" s="196">
        <v>0</v>
      </c>
      <c r="Z42" s="196">
        <v>4.7300000000000004</v>
      </c>
      <c r="AA42" s="196">
        <v>1.54</v>
      </c>
      <c r="AB42" s="196">
        <v>0</v>
      </c>
      <c r="AC42" s="196">
        <v>0</v>
      </c>
      <c r="AD42" s="196">
        <v>13.05</v>
      </c>
      <c r="AE42" s="196">
        <v>0</v>
      </c>
      <c r="AF42" s="196">
        <v>0</v>
      </c>
      <c r="AG42" s="196">
        <v>74.97</v>
      </c>
      <c r="AH42" s="196">
        <v>0</v>
      </c>
      <c r="AI42" s="196">
        <v>21.22</v>
      </c>
      <c r="AJ42" s="196">
        <v>0</v>
      </c>
      <c r="AK42" s="196">
        <v>15.59</v>
      </c>
      <c r="AL42" s="196">
        <v>0</v>
      </c>
      <c r="AM42" s="196">
        <v>0</v>
      </c>
      <c r="AN42" s="196">
        <v>0</v>
      </c>
      <c r="AO42" s="196">
        <v>400.77</v>
      </c>
      <c r="AP42" s="196">
        <v>0</v>
      </c>
      <c r="AQ42" s="196">
        <v>0</v>
      </c>
      <c r="AR42" s="196">
        <v>6.46</v>
      </c>
      <c r="AS42" s="196">
        <v>18.600000000000001</v>
      </c>
      <c r="AT42" s="196">
        <v>30.57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7.61</v>
      </c>
      <c r="D43" s="196">
        <v>0</v>
      </c>
      <c r="E43" s="196">
        <v>0</v>
      </c>
      <c r="F43" s="196">
        <v>5.25</v>
      </c>
      <c r="G43" s="196">
        <v>0</v>
      </c>
      <c r="H43" s="196">
        <v>0</v>
      </c>
      <c r="I43" s="196">
        <v>10.11</v>
      </c>
      <c r="J43" s="196">
        <v>0</v>
      </c>
      <c r="K43" s="196">
        <v>70.31</v>
      </c>
      <c r="L43" s="196">
        <v>8.4700000000000006</v>
      </c>
      <c r="M43" s="196">
        <v>2.4700000000000002</v>
      </c>
      <c r="N43" s="196">
        <v>2.0099999999999998</v>
      </c>
      <c r="O43" s="196">
        <v>2.84</v>
      </c>
      <c r="P43" s="196">
        <v>0.94</v>
      </c>
      <c r="Q43" s="196">
        <v>3.85</v>
      </c>
      <c r="R43" s="196">
        <v>0.72</v>
      </c>
      <c r="S43" s="196">
        <v>8.4600000000000009</v>
      </c>
      <c r="T43" s="196">
        <v>0</v>
      </c>
      <c r="U43" s="196">
        <v>2.4</v>
      </c>
      <c r="V43" s="196">
        <v>0.31</v>
      </c>
      <c r="W43" s="196">
        <v>0.59</v>
      </c>
      <c r="X43" s="196">
        <v>2.2799999999999998</v>
      </c>
      <c r="Y43" s="196">
        <v>0</v>
      </c>
      <c r="Z43" s="196">
        <v>4.7300000000000004</v>
      </c>
      <c r="AA43" s="196">
        <v>1.54</v>
      </c>
      <c r="AB43" s="196">
        <v>0</v>
      </c>
      <c r="AC43" s="196">
        <v>0</v>
      </c>
      <c r="AD43" s="196">
        <v>13.05</v>
      </c>
      <c r="AE43" s="196">
        <v>0</v>
      </c>
      <c r="AF43" s="196">
        <v>0</v>
      </c>
      <c r="AG43" s="196">
        <v>74.97</v>
      </c>
      <c r="AH43" s="196">
        <v>0</v>
      </c>
      <c r="AI43" s="196">
        <v>21.22</v>
      </c>
      <c r="AJ43" s="196">
        <v>0</v>
      </c>
      <c r="AK43" s="196">
        <v>15.59</v>
      </c>
      <c r="AL43" s="196">
        <v>0</v>
      </c>
      <c r="AM43" s="196">
        <v>0</v>
      </c>
      <c r="AN43" s="196">
        <v>0</v>
      </c>
      <c r="AO43" s="196">
        <v>400.77</v>
      </c>
      <c r="AP43" s="196">
        <v>0</v>
      </c>
      <c r="AQ43" s="196">
        <v>0</v>
      </c>
      <c r="AR43" s="196">
        <v>6.46</v>
      </c>
      <c r="AS43" s="196">
        <v>18.46</v>
      </c>
      <c r="AT43" s="196">
        <v>30.57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7.61</v>
      </c>
      <c r="D44" s="196">
        <v>0</v>
      </c>
      <c r="E44" s="196">
        <v>0</v>
      </c>
      <c r="F44" s="196">
        <v>5.25</v>
      </c>
      <c r="G44" s="196">
        <v>0</v>
      </c>
      <c r="H44" s="196">
        <v>0</v>
      </c>
      <c r="I44" s="196">
        <v>10.11</v>
      </c>
      <c r="J44" s="196">
        <v>0</v>
      </c>
      <c r="K44" s="196">
        <v>67.42</v>
      </c>
      <c r="L44" s="196">
        <v>8.4700000000000006</v>
      </c>
      <c r="M44" s="196">
        <v>2.4700000000000002</v>
      </c>
      <c r="N44" s="196">
        <v>2.0099999999999998</v>
      </c>
      <c r="O44" s="196">
        <v>2.84</v>
      </c>
      <c r="P44" s="196">
        <v>0.94</v>
      </c>
      <c r="Q44" s="196">
        <v>4.79</v>
      </c>
      <c r="R44" s="196">
        <v>0.72</v>
      </c>
      <c r="S44" s="196">
        <v>11.59</v>
      </c>
      <c r="T44" s="196">
        <v>0</v>
      </c>
      <c r="U44" s="196">
        <v>2.4</v>
      </c>
      <c r="V44" s="196">
        <v>0.31</v>
      </c>
      <c r="W44" s="196">
        <v>0.59</v>
      </c>
      <c r="X44" s="196">
        <v>2.2799999999999998</v>
      </c>
      <c r="Y44" s="196">
        <v>0</v>
      </c>
      <c r="Z44" s="196">
        <v>4.7300000000000004</v>
      </c>
      <c r="AA44" s="196">
        <v>1.54</v>
      </c>
      <c r="AB44" s="196">
        <v>0</v>
      </c>
      <c r="AC44" s="196">
        <v>0</v>
      </c>
      <c r="AD44" s="196">
        <v>13.05</v>
      </c>
      <c r="AE44" s="196">
        <v>0</v>
      </c>
      <c r="AF44" s="196">
        <v>0</v>
      </c>
      <c r="AG44" s="196">
        <v>74.97</v>
      </c>
      <c r="AH44" s="196">
        <v>0</v>
      </c>
      <c r="AI44" s="196">
        <v>21.22</v>
      </c>
      <c r="AJ44" s="196">
        <v>0</v>
      </c>
      <c r="AK44" s="196">
        <v>15.59</v>
      </c>
      <c r="AL44" s="196">
        <v>0</v>
      </c>
      <c r="AM44" s="196">
        <v>0</v>
      </c>
      <c r="AN44" s="196">
        <v>0</v>
      </c>
      <c r="AO44" s="196">
        <v>400.77</v>
      </c>
      <c r="AP44" s="196">
        <v>0</v>
      </c>
      <c r="AQ44" s="196">
        <v>0</v>
      </c>
      <c r="AR44" s="196">
        <v>6.46</v>
      </c>
      <c r="AS44" s="196">
        <v>18.46</v>
      </c>
      <c r="AT44" s="196">
        <v>30.57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7.61</v>
      </c>
      <c r="D45" s="196">
        <v>0</v>
      </c>
      <c r="E45" s="196">
        <v>0</v>
      </c>
      <c r="F45" s="196">
        <v>5.25</v>
      </c>
      <c r="G45" s="196">
        <v>0</v>
      </c>
      <c r="H45" s="196">
        <v>0</v>
      </c>
      <c r="I45" s="196">
        <v>10.11</v>
      </c>
      <c r="J45" s="196">
        <v>0</v>
      </c>
      <c r="K45" s="196">
        <v>61.66</v>
      </c>
      <c r="L45" s="196">
        <v>8.4700000000000006</v>
      </c>
      <c r="M45" s="196">
        <v>2.4700000000000002</v>
      </c>
      <c r="N45" s="196">
        <v>2.0099999999999998</v>
      </c>
      <c r="O45" s="196">
        <v>2.84</v>
      </c>
      <c r="P45" s="196">
        <v>0.94</v>
      </c>
      <c r="Q45" s="196">
        <v>4.79</v>
      </c>
      <c r="R45" s="196">
        <v>0.72</v>
      </c>
      <c r="S45" s="196">
        <v>11.59</v>
      </c>
      <c r="T45" s="196">
        <v>0</v>
      </c>
      <c r="U45" s="196">
        <v>2.4</v>
      </c>
      <c r="V45" s="196">
        <v>0.31</v>
      </c>
      <c r="W45" s="196">
        <v>0.59</v>
      </c>
      <c r="X45" s="196">
        <v>2.2799999999999998</v>
      </c>
      <c r="Y45" s="196">
        <v>0</v>
      </c>
      <c r="Z45" s="196">
        <v>4.7300000000000004</v>
      </c>
      <c r="AA45" s="196">
        <v>1.54</v>
      </c>
      <c r="AB45" s="196">
        <v>0</v>
      </c>
      <c r="AC45" s="196">
        <v>0</v>
      </c>
      <c r="AD45" s="196">
        <v>13.05</v>
      </c>
      <c r="AE45" s="196">
        <v>0</v>
      </c>
      <c r="AF45" s="196">
        <v>0</v>
      </c>
      <c r="AG45" s="196">
        <v>74.97</v>
      </c>
      <c r="AH45" s="196">
        <v>0</v>
      </c>
      <c r="AI45" s="196">
        <v>21.22</v>
      </c>
      <c r="AJ45" s="196">
        <v>0</v>
      </c>
      <c r="AK45" s="196">
        <v>15.59</v>
      </c>
      <c r="AL45" s="196">
        <v>0</v>
      </c>
      <c r="AM45" s="196">
        <v>0</v>
      </c>
      <c r="AN45" s="196">
        <v>0</v>
      </c>
      <c r="AO45" s="196">
        <v>400.77</v>
      </c>
      <c r="AP45" s="196">
        <v>0</v>
      </c>
      <c r="AQ45" s="196">
        <v>0</v>
      </c>
      <c r="AR45" s="196">
        <v>6.46</v>
      </c>
      <c r="AS45" s="196">
        <v>18.46</v>
      </c>
      <c r="AT45" s="196">
        <v>30.57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7.61</v>
      </c>
      <c r="D46" s="196">
        <v>0</v>
      </c>
      <c r="E46" s="196">
        <v>0</v>
      </c>
      <c r="F46" s="196">
        <v>5.25</v>
      </c>
      <c r="G46" s="196">
        <v>0</v>
      </c>
      <c r="H46" s="196">
        <v>0</v>
      </c>
      <c r="I46" s="196">
        <v>10.11</v>
      </c>
      <c r="J46" s="196">
        <v>0</v>
      </c>
      <c r="K46" s="196">
        <v>56.85</v>
      </c>
      <c r="L46" s="196">
        <v>8.4700000000000006</v>
      </c>
      <c r="M46" s="196">
        <v>2.4700000000000002</v>
      </c>
      <c r="N46" s="196">
        <v>2.0099999999999998</v>
      </c>
      <c r="O46" s="196">
        <v>2.84</v>
      </c>
      <c r="P46" s="196">
        <v>0.94</v>
      </c>
      <c r="Q46" s="196">
        <v>4.79</v>
      </c>
      <c r="R46" s="196">
        <v>0.72</v>
      </c>
      <c r="S46" s="196">
        <v>11.59</v>
      </c>
      <c r="T46" s="196">
        <v>0</v>
      </c>
      <c r="U46" s="196">
        <v>2.4</v>
      </c>
      <c r="V46" s="196">
        <v>0.31</v>
      </c>
      <c r="W46" s="196">
        <v>0.59</v>
      </c>
      <c r="X46" s="196">
        <v>2.2799999999999998</v>
      </c>
      <c r="Y46" s="196">
        <v>0</v>
      </c>
      <c r="Z46" s="196">
        <v>4.7300000000000004</v>
      </c>
      <c r="AA46" s="196">
        <v>1.54</v>
      </c>
      <c r="AB46" s="196">
        <v>0</v>
      </c>
      <c r="AC46" s="196">
        <v>0</v>
      </c>
      <c r="AD46" s="196">
        <v>13.05</v>
      </c>
      <c r="AE46" s="196">
        <v>0</v>
      </c>
      <c r="AF46" s="196">
        <v>0</v>
      </c>
      <c r="AG46" s="196">
        <v>74.97</v>
      </c>
      <c r="AH46" s="196">
        <v>0</v>
      </c>
      <c r="AI46" s="196">
        <v>21.22</v>
      </c>
      <c r="AJ46" s="196">
        <v>0</v>
      </c>
      <c r="AK46" s="196">
        <v>15.59</v>
      </c>
      <c r="AL46" s="196">
        <v>0</v>
      </c>
      <c r="AM46" s="196">
        <v>0</v>
      </c>
      <c r="AN46" s="196">
        <v>0</v>
      </c>
      <c r="AO46" s="196">
        <v>400.77</v>
      </c>
      <c r="AP46" s="196">
        <v>0</v>
      </c>
      <c r="AQ46" s="196">
        <v>0</v>
      </c>
      <c r="AR46" s="196">
        <v>6.46</v>
      </c>
      <c r="AS46" s="196">
        <v>18.46</v>
      </c>
      <c r="AT46" s="196">
        <v>30.57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7.38</v>
      </c>
      <c r="D47" s="196">
        <v>0</v>
      </c>
      <c r="E47" s="196">
        <v>0</v>
      </c>
      <c r="F47" s="196">
        <v>5.25</v>
      </c>
      <c r="G47" s="196">
        <v>0</v>
      </c>
      <c r="H47" s="196">
        <v>0</v>
      </c>
      <c r="I47" s="196">
        <v>10.11</v>
      </c>
      <c r="J47" s="196">
        <v>0</v>
      </c>
      <c r="K47" s="196">
        <v>74.150000000000006</v>
      </c>
      <c r="L47" s="196">
        <v>8.4700000000000006</v>
      </c>
      <c r="M47" s="196">
        <v>2.4700000000000002</v>
      </c>
      <c r="N47" s="196">
        <v>2.0099999999999998</v>
      </c>
      <c r="O47" s="196">
        <v>2.84</v>
      </c>
      <c r="P47" s="196">
        <v>0.94</v>
      </c>
      <c r="Q47" s="196">
        <v>4.79</v>
      </c>
      <c r="R47" s="196">
        <v>0.72</v>
      </c>
      <c r="S47" s="196">
        <v>11.59</v>
      </c>
      <c r="T47" s="196">
        <v>0</v>
      </c>
      <c r="U47" s="196">
        <v>2.4</v>
      </c>
      <c r="V47" s="196">
        <v>0.31</v>
      </c>
      <c r="W47" s="196">
        <v>0.59</v>
      </c>
      <c r="X47" s="196">
        <v>2.2799999999999998</v>
      </c>
      <c r="Y47" s="196">
        <v>0</v>
      </c>
      <c r="Z47" s="196">
        <v>4.7300000000000004</v>
      </c>
      <c r="AA47" s="196">
        <v>1.54</v>
      </c>
      <c r="AB47" s="196">
        <v>0</v>
      </c>
      <c r="AC47" s="196">
        <v>0</v>
      </c>
      <c r="AD47" s="196">
        <v>13.05</v>
      </c>
      <c r="AE47" s="196">
        <v>0</v>
      </c>
      <c r="AF47" s="196">
        <v>0</v>
      </c>
      <c r="AG47" s="196">
        <v>74.97</v>
      </c>
      <c r="AH47" s="196">
        <v>0</v>
      </c>
      <c r="AI47" s="196">
        <v>21.22</v>
      </c>
      <c r="AJ47" s="196">
        <v>0</v>
      </c>
      <c r="AK47" s="196">
        <v>15.59</v>
      </c>
      <c r="AL47" s="196">
        <v>0</v>
      </c>
      <c r="AM47" s="196">
        <v>0</v>
      </c>
      <c r="AN47" s="196">
        <v>0</v>
      </c>
      <c r="AO47" s="196">
        <v>400.77</v>
      </c>
      <c r="AP47" s="196">
        <v>0</v>
      </c>
      <c r="AQ47" s="196">
        <v>0</v>
      </c>
      <c r="AR47" s="196">
        <v>6.46</v>
      </c>
      <c r="AS47" s="196">
        <v>18.46</v>
      </c>
      <c r="AT47" s="196">
        <v>30.57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7.38</v>
      </c>
      <c r="D48" s="196">
        <v>0</v>
      </c>
      <c r="E48" s="196">
        <v>0</v>
      </c>
      <c r="F48" s="196">
        <v>5.25</v>
      </c>
      <c r="G48" s="196">
        <v>0</v>
      </c>
      <c r="H48" s="196">
        <v>0</v>
      </c>
      <c r="I48" s="196">
        <v>10.11</v>
      </c>
      <c r="J48" s="196">
        <v>0</v>
      </c>
      <c r="K48" s="196">
        <v>94.34</v>
      </c>
      <c r="L48" s="196">
        <v>8.4700000000000006</v>
      </c>
      <c r="M48" s="196">
        <v>2.4700000000000002</v>
      </c>
      <c r="N48" s="196">
        <v>2.0099999999999998</v>
      </c>
      <c r="O48" s="196">
        <v>2.84</v>
      </c>
      <c r="P48" s="196">
        <v>0.94</v>
      </c>
      <c r="Q48" s="196">
        <v>4.79</v>
      </c>
      <c r="R48" s="196">
        <v>0.72</v>
      </c>
      <c r="S48" s="196">
        <v>11.59</v>
      </c>
      <c r="T48" s="196">
        <v>0</v>
      </c>
      <c r="U48" s="196">
        <v>2.4</v>
      </c>
      <c r="V48" s="196">
        <v>0.31</v>
      </c>
      <c r="W48" s="196">
        <v>0.59</v>
      </c>
      <c r="X48" s="196">
        <v>2.2799999999999998</v>
      </c>
      <c r="Y48" s="196">
        <v>0</v>
      </c>
      <c r="Z48" s="196">
        <v>4.7300000000000004</v>
      </c>
      <c r="AA48" s="196">
        <v>1.54</v>
      </c>
      <c r="AB48" s="196">
        <v>0</v>
      </c>
      <c r="AC48" s="196">
        <v>0</v>
      </c>
      <c r="AD48" s="196">
        <v>13.05</v>
      </c>
      <c r="AE48" s="196">
        <v>0</v>
      </c>
      <c r="AF48" s="196">
        <v>0</v>
      </c>
      <c r="AG48" s="196">
        <v>74.97</v>
      </c>
      <c r="AH48" s="196">
        <v>0</v>
      </c>
      <c r="AI48" s="196">
        <v>21.22</v>
      </c>
      <c r="AJ48" s="196">
        <v>0</v>
      </c>
      <c r="AK48" s="196">
        <v>15.59</v>
      </c>
      <c r="AL48" s="196">
        <v>0</v>
      </c>
      <c r="AM48" s="196">
        <v>0</v>
      </c>
      <c r="AN48" s="196">
        <v>0</v>
      </c>
      <c r="AO48" s="196">
        <v>400.77</v>
      </c>
      <c r="AP48" s="196">
        <v>0</v>
      </c>
      <c r="AQ48" s="196">
        <v>0</v>
      </c>
      <c r="AR48" s="196">
        <v>6.46</v>
      </c>
      <c r="AS48" s="196">
        <v>18.46</v>
      </c>
      <c r="AT48" s="196">
        <v>30.57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7.38</v>
      </c>
      <c r="D49" s="196">
        <v>0</v>
      </c>
      <c r="E49" s="196">
        <v>0</v>
      </c>
      <c r="F49" s="196">
        <v>5.25</v>
      </c>
      <c r="G49" s="196">
        <v>0</v>
      </c>
      <c r="H49" s="196">
        <v>0</v>
      </c>
      <c r="I49" s="196">
        <v>10.11</v>
      </c>
      <c r="J49" s="196">
        <v>0</v>
      </c>
      <c r="K49" s="196">
        <v>116.45</v>
      </c>
      <c r="L49" s="196">
        <v>8.4700000000000006</v>
      </c>
      <c r="M49" s="196">
        <v>2.4700000000000002</v>
      </c>
      <c r="N49" s="196">
        <v>2.0099999999999998</v>
      </c>
      <c r="O49" s="196">
        <v>2.84</v>
      </c>
      <c r="P49" s="196">
        <v>0.94</v>
      </c>
      <c r="Q49" s="196">
        <v>4.79</v>
      </c>
      <c r="R49" s="196">
        <v>0.72</v>
      </c>
      <c r="S49" s="196">
        <v>11.59</v>
      </c>
      <c r="T49" s="196">
        <v>0</v>
      </c>
      <c r="U49" s="196">
        <v>2.4</v>
      </c>
      <c r="V49" s="196">
        <v>0.31</v>
      </c>
      <c r="W49" s="196">
        <v>0.59</v>
      </c>
      <c r="X49" s="196">
        <v>2.2799999999999998</v>
      </c>
      <c r="Y49" s="196">
        <v>0</v>
      </c>
      <c r="Z49" s="196">
        <v>4.7300000000000004</v>
      </c>
      <c r="AA49" s="196">
        <v>1.54</v>
      </c>
      <c r="AB49" s="196">
        <v>0</v>
      </c>
      <c r="AC49" s="196">
        <v>0</v>
      </c>
      <c r="AD49" s="196">
        <v>13.05</v>
      </c>
      <c r="AE49" s="196">
        <v>0</v>
      </c>
      <c r="AF49" s="196">
        <v>0</v>
      </c>
      <c r="AG49" s="196">
        <v>74.97</v>
      </c>
      <c r="AH49" s="196">
        <v>0</v>
      </c>
      <c r="AI49" s="196">
        <v>21.22</v>
      </c>
      <c r="AJ49" s="196">
        <v>0</v>
      </c>
      <c r="AK49" s="196">
        <v>15.59</v>
      </c>
      <c r="AL49" s="196">
        <v>0</v>
      </c>
      <c r="AM49" s="196">
        <v>0</v>
      </c>
      <c r="AN49" s="196">
        <v>0</v>
      </c>
      <c r="AO49" s="196">
        <v>400.77</v>
      </c>
      <c r="AP49" s="196">
        <v>0</v>
      </c>
      <c r="AQ49" s="196">
        <v>0</v>
      </c>
      <c r="AR49" s="196">
        <v>6.46</v>
      </c>
      <c r="AS49" s="196">
        <v>18.46</v>
      </c>
      <c r="AT49" s="196">
        <v>30.57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7.38</v>
      </c>
      <c r="D50" s="196">
        <v>0</v>
      </c>
      <c r="E50" s="196">
        <v>0</v>
      </c>
      <c r="F50" s="196">
        <v>5.25</v>
      </c>
      <c r="G50" s="196">
        <v>0</v>
      </c>
      <c r="H50" s="196">
        <v>0</v>
      </c>
      <c r="I50" s="196">
        <v>10.11</v>
      </c>
      <c r="J50" s="196">
        <v>0</v>
      </c>
      <c r="K50" s="196">
        <v>145.29</v>
      </c>
      <c r="L50" s="196">
        <v>8.4700000000000006</v>
      </c>
      <c r="M50" s="196">
        <v>2.4700000000000002</v>
      </c>
      <c r="N50" s="196">
        <v>2.0099999999999998</v>
      </c>
      <c r="O50" s="196">
        <v>2.84</v>
      </c>
      <c r="P50" s="196">
        <v>0.94</v>
      </c>
      <c r="Q50" s="196">
        <v>4.79</v>
      </c>
      <c r="R50" s="196">
        <v>0.72</v>
      </c>
      <c r="S50" s="196">
        <v>11.59</v>
      </c>
      <c r="T50" s="196">
        <v>0</v>
      </c>
      <c r="U50" s="196">
        <v>2.4</v>
      </c>
      <c r="V50" s="196">
        <v>0.31</v>
      </c>
      <c r="W50" s="196">
        <v>0.59</v>
      </c>
      <c r="X50" s="196">
        <v>2.2799999999999998</v>
      </c>
      <c r="Y50" s="196">
        <v>0</v>
      </c>
      <c r="Z50" s="196">
        <v>4.7300000000000004</v>
      </c>
      <c r="AA50" s="196">
        <v>1.54</v>
      </c>
      <c r="AB50" s="196">
        <v>0</v>
      </c>
      <c r="AC50" s="196">
        <v>0</v>
      </c>
      <c r="AD50" s="196">
        <v>13.05</v>
      </c>
      <c r="AE50" s="196">
        <v>0</v>
      </c>
      <c r="AF50" s="196">
        <v>0</v>
      </c>
      <c r="AG50" s="196">
        <v>74.97</v>
      </c>
      <c r="AH50" s="196">
        <v>0</v>
      </c>
      <c r="AI50" s="196">
        <v>21.22</v>
      </c>
      <c r="AJ50" s="196">
        <v>0</v>
      </c>
      <c r="AK50" s="196">
        <v>15.59</v>
      </c>
      <c r="AL50" s="196">
        <v>0</v>
      </c>
      <c r="AM50" s="196">
        <v>0</v>
      </c>
      <c r="AN50" s="196">
        <v>0</v>
      </c>
      <c r="AO50" s="196">
        <v>400.77</v>
      </c>
      <c r="AP50" s="196">
        <v>0</v>
      </c>
      <c r="AQ50" s="196">
        <v>0</v>
      </c>
      <c r="AR50" s="196">
        <v>6.46</v>
      </c>
      <c r="AS50" s="196">
        <v>18.46</v>
      </c>
      <c r="AT50" s="196">
        <v>30.57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7.38</v>
      </c>
      <c r="D51" s="196">
        <v>0</v>
      </c>
      <c r="E51" s="196">
        <v>0</v>
      </c>
      <c r="F51" s="196">
        <v>5.25</v>
      </c>
      <c r="G51" s="196">
        <v>0</v>
      </c>
      <c r="H51" s="196">
        <v>0</v>
      </c>
      <c r="I51" s="196">
        <v>10.11</v>
      </c>
      <c r="J51" s="196">
        <v>0</v>
      </c>
      <c r="K51" s="196">
        <v>165.48</v>
      </c>
      <c r="L51" s="196">
        <v>8.4700000000000006</v>
      </c>
      <c r="M51" s="196">
        <v>2.4700000000000002</v>
      </c>
      <c r="N51" s="196">
        <v>2.0099999999999998</v>
      </c>
      <c r="O51" s="196">
        <v>2.84</v>
      </c>
      <c r="P51" s="196">
        <v>0.94</v>
      </c>
      <c r="Q51" s="196">
        <v>4.79</v>
      </c>
      <c r="R51" s="196">
        <v>0.72</v>
      </c>
      <c r="S51" s="196">
        <v>11.59</v>
      </c>
      <c r="T51" s="196">
        <v>0</v>
      </c>
      <c r="U51" s="196">
        <v>2.4</v>
      </c>
      <c r="V51" s="196">
        <v>0.31</v>
      </c>
      <c r="W51" s="196">
        <v>0.59</v>
      </c>
      <c r="X51" s="196">
        <v>2.2799999999999998</v>
      </c>
      <c r="Y51" s="196">
        <v>0</v>
      </c>
      <c r="Z51" s="196">
        <v>4.7300000000000004</v>
      </c>
      <c r="AA51" s="196">
        <v>1.54</v>
      </c>
      <c r="AB51" s="196">
        <v>0</v>
      </c>
      <c r="AC51" s="196">
        <v>0</v>
      </c>
      <c r="AD51" s="196">
        <v>13.05</v>
      </c>
      <c r="AE51" s="196">
        <v>0</v>
      </c>
      <c r="AF51" s="196">
        <v>0</v>
      </c>
      <c r="AG51" s="196">
        <v>74.97</v>
      </c>
      <c r="AH51" s="196">
        <v>0</v>
      </c>
      <c r="AI51" s="196">
        <v>21.22</v>
      </c>
      <c r="AJ51" s="196">
        <v>0</v>
      </c>
      <c r="AK51" s="196">
        <v>15.59</v>
      </c>
      <c r="AL51" s="196">
        <v>0</v>
      </c>
      <c r="AM51" s="196">
        <v>0</v>
      </c>
      <c r="AN51" s="196">
        <v>0</v>
      </c>
      <c r="AO51" s="196">
        <v>392.99</v>
      </c>
      <c r="AP51" s="196">
        <v>0</v>
      </c>
      <c r="AQ51" s="196">
        <v>0</v>
      </c>
      <c r="AR51" s="196">
        <v>6.46</v>
      </c>
      <c r="AS51" s="196">
        <v>18.46</v>
      </c>
      <c r="AT51" s="196">
        <v>30.57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7.38</v>
      </c>
      <c r="D52" s="196">
        <v>0</v>
      </c>
      <c r="E52" s="196">
        <v>0</v>
      </c>
      <c r="F52" s="196">
        <v>5.25</v>
      </c>
      <c r="G52" s="196">
        <v>0</v>
      </c>
      <c r="H52" s="196">
        <v>0</v>
      </c>
      <c r="I52" s="196">
        <v>10.11</v>
      </c>
      <c r="J52" s="196">
        <v>0</v>
      </c>
      <c r="K52" s="196">
        <v>159.71</v>
      </c>
      <c r="L52" s="196">
        <v>8.4700000000000006</v>
      </c>
      <c r="M52" s="196">
        <v>2.4700000000000002</v>
      </c>
      <c r="N52" s="196">
        <v>2.0099999999999998</v>
      </c>
      <c r="O52" s="196">
        <v>2.84</v>
      </c>
      <c r="P52" s="196">
        <v>0.94</v>
      </c>
      <c r="Q52" s="196">
        <v>4.79</v>
      </c>
      <c r="R52" s="196">
        <v>0.72</v>
      </c>
      <c r="S52" s="196">
        <v>11.59</v>
      </c>
      <c r="T52" s="196">
        <v>0</v>
      </c>
      <c r="U52" s="196">
        <v>2.4</v>
      </c>
      <c r="V52" s="196">
        <v>0.31</v>
      </c>
      <c r="W52" s="196">
        <v>0.59</v>
      </c>
      <c r="X52" s="196">
        <v>2.2799999999999998</v>
      </c>
      <c r="Y52" s="196">
        <v>0</v>
      </c>
      <c r="Z52" s="196">
        <v>4.7300000000000004</v>
      </c>
      <c r="AA52" s="196">
        <v>1.54</v>
      </c>
      <c r="AB52" s="196">
        <v>0</v>
      </c>
      <c r="AC52" s="196">
        <v>0</v>
      </c>
      <c r="AD52" s="196">
        <v>13.05</v>
      </c>
      <c r="AE52" s="196">
        <v>0</v>
      </c>
      <c r="AF52" s="196">
        <v>0</v>
      </c>
      <c r="AG52" s="196">
        <v>74.97</v>
      </c>
      <c r="AH52" s="196">
        <v>0</v>
      </c>
      <c r="AI52" s="196">
        <v>21.22</v>
      </c>
      <c r="AJ52" s="196">
        <v>0</v>
      </c>
      <c r="AK52" s="196">
        <v>15.59</v>
      </c>
      <c r="AL52" s="196">
        <v>0</v>
      </c>
      <c r="AM52" s="196">
        <v>0</v>
      </c>
      <c r="AN52" s="196">
        <v>0</v>
      </c>
      <c r="AO52" s="196">
        <v>392.99</v>
      </c>
      <c r="AP52" s="196">
        <v>0</v>
      </c>
      <c r="AQ52" s="196">
        <v>0</v>
      </c>
      <c r="AR52" s="196">
        <v>6.46</v>
      </c>
      <c r="AS52" s="196">
        <v>18.46</v>
      </c>
      <c r="AT52" s="196">
        <v>30.57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7.38</v>
      </c>
      <c r="D53" s="196">
        <v>0</v>
      </c>
      <c r="E53" s="196">
        <v>0</v>
      </c>
      <c r="F53" s="196">
        <v>5.25</v>
      </c>
      <c r="G53" s="196">
        <v>0</v>
      </c>
      <c r="H53" s="196">
        <v>0</v>
      </c>
      <c r="I53" s="196">
        <v>10.11</v>
      </c>
      <c r="J53" s="196">
        <v>0</v>
      </c>
      <c r="K53" s="196">
        <v>187.59</v>
      </c>
      <c r="L53" s="196">
        <v>8.4700000000000006</v>
      </c>
      <c r="M53" s="196">
        <v>2.4700000000000002</v>
      </c>
      <c r="N53" s="196">
        <v>2.0099999999999998</v>
      </c>
      <c r="O53" s="196">
        <v>2.84</v>
      </c>
      <c r="P53" s="196">
        <v>0.94</v>
      </c>
      <c r="Q53" s="196">
        <v>4.79</v>
      </c>
      <c r="R53" s="196">
        <v>0.72</v>
      </c>
      <c r="S53" s="196">
        <v>11.59</v>
      </c>
      <c r="T53" s="196">
        <v>0</v>
      </c>
      <c r="U53" s="196">
        <v>2.4</v>
      </c>
      <c r="V53" s="196">
        <v>0.31</v>
      </c>
      <c r="W53" s="196">
        <v>0.59</v>
      </c>
      <c r="X53" s="196">
        <v>2.2799999999999998</v>
      </c>
      <c r="Y53" s="196">
        <v>0</v>
      </c>
      <c r="Z53" s="196">
        <v>3.66</v>
      </c>
      <c r="AA53" s="196">
        <v>1.54</v>
      </c>
      <c r="AB53" s="196">
        <v>0</v>
      </c>
      <c r="AC53" s="196">
        <v>0</v>
      </c>
      <c r="AD53" s="196">
        <v>13.05</v>
      </c>
      <c r="AE53" s="196">
        <v>0</v>
      </c>
      <c r="AF53" s="196">
        <v>0</v>
      </c>
      <c r="AG53" s="196">
        <v>74.97</v>
      </c>
      <c r="AH53" s="196">
        <v>0</v>
      </c>
      <c r="AI53" s="196">
        <v>21.22</v>
      </c>
      <c r="AJ53" s="196">
        <v>0</v>
      </c>
      <c r="AK53" s="196">
        <v>15.59</v>
      </c>
      <c r="AL53" s="196">
        <v>0</v>
      </c>
      <c r="AM53" s="196">
        <v>0</v>
      </c>
      <c r="AN53" s="196">
        <v>0</v>
      </c>
      <c r="AO53" s="196">
        <v>392.99</v>
      </c>
      <c r="AP53" s="196">
        <v>0</v>
      </c>
      <c r="AQ53" s="196">
        <v>0</v>
      </c>
      <c r="AR53" s="196">
        <v>6.46</v>
      </c>
      <c r="AS53" s="196">
        <v>18.46</v>
      </c>
      <c r="AT53" s="196">
        <v>30.57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7.38</v>
      </c>
      <c r="D54" s="196">
        <v>0</v>
      </c>
      <c r="E54" s="196">
        <v>0</v>
      </c>
      <c r="F54" s="196">
        <v>5.25</v>
      </c>
      <c r="G54" s="196">
        <v>0</v>
      </c>
      <c r="H54" s="196">
        <v>0</v>
      </c>
      <c r="I54" s="196">
        <v>10.11</v>
      </c>
      <c r="J54" s="196">
        <v>0</v>
      </c>
      <c r="K54" s="196">
        <v>201.04</v>
      </c>
      <c r="L54" s="196">
        <v>8.4700000000000006</v>
      </c>
      <c r="M54" s="196">
        <v>2.4700000000000002</v>
      </c>
      <c r="N54" s="196">
        <v>2.0099999999999998</v>
      </c>
      <c r="O54" s="196">
        <v>2.84</v>
      </c>
      <c r="P54" s="196">
        <v>0.94</v>
      </c>
      <c r="Q54" s="196">
        <v>4.79</v>
      </c>
      <c r="R54" s="196">
        <v>0.73</v>
      </c>
      <c r="S54" s="196">
        <v>11.59</v>
      </c>
      <c r="T54" s="196">
        <v>0</v>
      </c>
      <c r="U54" s="196">
        <v>2.4</v>
      </c>
      <c r="V54" s="196">
        <v>0.31</v>
      </c>
      <c r="W54" s="196">
        <v>0.59</v>
      </c>
      <c r="X54" s="196">
        <v>2.2799999999999998</v>
      </c>
      <c r="Y54" s="196">
        <v>0</v>
      </c>
      <c r="Z54" s="196">
        <v>3.88</v>
      </c>
      <c r="AA54" s="196">
        <v>1.53</v>
      </c>
      <c r="AB54" s="196">
        <v>0</v>
      </c>
      <c r="AC54" s="196">
        <v>0</v>
      </c>
      <c r="AD54" s="196">
        <v>13.05</v>
      </c>
      <c r="AE54" s="196">
        <v>0</v>
      </c>
      <c r="AF54" s="196">
        <v>0</v>
      </c>
      <c r="AG54" s="196">
        <v>74.97</v>
      </c>
      <c r="AH54" s="196">
        <v>0</v>
      </c>
      <c r="AI54" s="196">
        <v>21.22</v>
      </c>
      <c r="AJ54" s="196">
        <v>0</v>
      </c>
      <c r="AK54" s="196">
        <v>15.59</v>
      </c>
      <c r="AL54" s="196">
        <v>0</v>
      </c>
      <c r="AM54" s="196">
        <v>0</v>
      </c>
      <c r="AN54" s="196">
        <v>0</v>
      </c>
      <c r="AO54" s="196">
        <v>392.99</v>
      </c>
      <c r="AP54" s="196">
        <v>0</v>
      </c>
      <c r="AQ54" s="196">
        <v>0</v>
      </c>
      <c r="AR54" s="196">
        <v>6.46</v>
      </c>
      <c r="AS54" s="196">
        <v>18.46</v>
      </c>
      <c r="AT54" s="196">
        <v>30.57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7.38</v>
      </c>
      <c r="D55" s="196">
        <v>0</v>
      </c>
      <c r="E55" s="196">
        <v>0</v>
      </c>
      <c r="F55" s="196">
        <v>5.25</v>
      </c>
      <c r="G55" s="196">
        <v>0</v>
      </c>
      <c r="H55" s="196">
        <v>0</v>
      </c>
      <c r="I55" s="196">
        <v>10.11</v>
      </c>
      <c r="J55" s="196">
        <v>0</v>
      </c>
      <c r="K55" s="196">
        <v>240.46</v>
      </c>
      <c r="L55" s="196">
        <v>8.4700000000000006</v>
      </c>
      <c r="M55" s="196">
        <v>2.4700000000000002</v>
      </c>
      <c r="N55" s="196">
        <v>2.0099999999999998</v>
      </c>
      <c r="O55" s="196">
        <v>2.84</v>
      </c>
      <c r="P55" s="196">
        <v>0.94</v>
      </c>
      <c r="Q55" s="196">
        <v>4.79</v>
      </c>
      <c r="R55" s="196">
        <v>0.73</v>
      </c>
      <c r="S55" s="196">
        <v>11.59</v>
      </c>
      <c r="T55" s="196">
        <v>0</v>
      </c>
      <c r="U55" s="196">
        <v>2.4</v>
      </c>
      <c r="V55" s="196">
        <v>0.3</v>
      </c>
      <c r="W55" s="196">
        <v>0.59</v>
      </c>
      <c r="X55" s="196">
        <v>2.2799999999999998</v>
      </c>
      <c r="Y55" s="196">
        <v>0</v>
      </c>
      <c r="Z55" s="196">
        <v>3.99</v>
      </c>
      <c r="AA55" s="196">
        <v>1.53</v>
      </c>
      <c r="AB55" s="196">
        <v>0</v>
      </c>
      <c r="AC55" s="196">
        <v>0</v>
      </c>
      <c r="AD55" s="196">
        <v>13.05</v>
      </c>
      <c r="AE55" s="196">
        <v>0</v>
      </c>
      <c r="AF55" s="196">
        <v>0</v>
      </c>
      <c r="AG55" s="196">
        <v>74.97</v>
      </c>
      <c r="AH55" s="196">
        <v>0</v>
      </c>
      <c r="AI55" s="196">
        <v>21.22</v>
      </c>
      <c r="AJ55" s="196">
        <v>0</v>
      </c>
      <c r="AK55" s="196">
        <v>15.59</v>
      </c>
      <c r="AL55" s="196">
        <v>0</v>
      </c>
      <c r="AM55" s="196">
        <v>0</v>
      </c>
      <c r="AN55" s="196">
        <v>0</v>
      </c>
      <c r="AO55" s="196">
        <v>392.99</v>
      </c>
      <c r="AP55" s="196">
        <v>0</v>
      </c>
      <c r="AQ55" s="196">
        <v>0</v>
      </c>
      <c r="AR55" s="196">
        <v>6.46</v>
      </c>
      <c r="AS55" s="196">
        <v>18.46</v>
      </c>
      <c r="AT55" s="196">
        <v>30.57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7.38</v>
      </c>
      <c r="D56" s="196">
        <v>0</v>
      </c>
      <c r="E56" s="196">
        <v>0</v>
      </c>
      <c r="F56" s="196">
        <v>5.25</v>
      </c>
      <c r="G56" s="196">
        <v>0</v>
      </c>
      <c r="H56" s="196">
        <v>0</v>
      </c>
      <c r="I56" s="196">
        <v>10.11</v>
      </c>
      <c r="J56" s="196">
        <v>0</v>
      </c>
      <c r="K56" s="196">
        <v>240.46</v>
      </c>
      <c r="L56" s="196">
        <v>8.4700000000000006</v>
      </c>
      <c r="M56" s="196">
        <v>2.4700000000000002</v>
      </c>
      <c r="N56" s="196">
        <v>2.0099999999999998</v>
      </c>
      <c r="O56" s="196">
        <v>2.84</v>
      </c>
      <c r="P56" s="196">
        <v>0.94</v>
      </c>
      <c r="Q56" s="196">
        <v>4.79</v>
      </c>
      <c r="R56" s="196">
        <v>0.73</v>
      </c>
      <c r="S56" s="196">
        <v>11.59</v>
      </c>
      <c r="T56" s="196">
        <v>0</v>
      </c>
      <c r="U56" s="196">
        <v>2.4</v>
      </c>
      <c r="V56" s="196">
        <v>0.31</v>
      </c>
      <c r="W56" s="196">
        <v>0.59</v>
      </c>
      <c r="X56" s="196">
        <v>2.2799999999999998</v>
      </c>
      <c r="Y56" s="196">
        <v>0</v>
      </c>
      <c r="Z56" s="196">
        <v>4.0599999999999996</v>
      </c>
      <c r="AA56" s="196">
        <v>1.53</v>
      </c>
      <c r="AB56" s="196">
        <v>0</v>
      </c>
      <c r="AC56" s="196">
        <v>0</v>
      </c>
      <c r="AD56" s="196">
        <v>13.05</v>
      </c>
      <c r="AE56" s="196">
        <v>0</v>
      </c>
      <c r="AF56" s="196">
        <v>0</v>
      </c>
      <c r="AG56" s="196">
        <v>74.97</v>
      </c>
      <c r="AH56" s="196">
        <v>0</v>
      </c>
      <c r="AI56" s="196">
        <v>21.22</v>
      </c>
      <c r="AJ56" s="196">
        <v>0</v>
      </c>
      <c r="AK56" s="196">
        <v>15.59</v>
      </c>
      <c r="AL56" s="196">
        <v>0</v>
      </c>
      <c r="AM56" s="196">
        <v>0</v>
      </c>
      <c r="AN56" s="196">
        <v>0</v>
      </c>
      <c r="AO56" s="196">
        <v>392.99</v>
      </c>
      <c r="AP56" s="196">
        <v>0</v>
      </c>
      <c r="AQ56" s="196">
        <v>0</v>
      </c>
      <c r="AR56" s="196">
        <v>6.46</v>
      </c>
      <c r="AS56" s="196">
        <v>18.46</v>
      </c>
      <c r="AT56" s="196">
        <v>30.57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7.38</v>
      </c>
      <c r="D57" s="196">
        <v>0</v>
      </c>
      <c r="E57" s="196">
        <v>0</v>
      </c>
      <c r="F57" s="196">
        <v>5.25</v>
      </c>
      <c r="G57" s="196">
        <v>0</v>
      </c>
      <c r="H57" s="196">
        <v>0</v>
      </c>
      <c r="I57" s="196">
        <v>10.11</v>
      </c>
      <c r="J57" s="196">
        <v>0</v>
      </c>
      <c r="K57" s="196">
        <v>240.46</v>
      </c>
      <c r="L57" s="196">
        <v>8.4700000000000006</v>
      </c>
      <c r="M57" s="196">
        <v>2.4700000000000002</v>
      </c>
      <c r="N57" s="196">
        <v>2.0099999999999998</v>
      </c>
      <c r="O57" s="196">
        <v>2.84</v>
      </c>
      <c r="P57" s="196">
        <v>0.94</v>
      </c>
      <c r="Q57" s="196">
        <v>4.79</v>
      </c>
      <c r="R57" s="196">
        <v>0.73</v>
      </c>
      <c r="S57" s="196">
        <v>11.59</v>
      </c>
      <c r="T57" s="196">
        <v>0</v>
      </c>
      <c r="U57" s="196">
        <v>2.4</v>
      </c>
      <c r="V57" s="196">
        <v>0.31</v>
      </c>
      <c r="W57" s="196">
        <v>0.59</v>
      </c>
      <c r="X57" s="196">
        <v>2.2799999999999998</v>
      </c>
      <c r="Y57" s="196">
        <v>0</v>
      </c>
      <c r="Z57" s="196">
        <v>4.7300000000000004</v>
      </c>
      <c r="AA57" s="196">
        <v>1.53</v>
      </c>
      <c r="AB57" s="196">
        <v>0</v>
      </c>
      <c r="AC57" s="196">
        <v>0</v>
      </c>
      <c r="AD57" s="196">
        <v>13.05</v>
      </c>
      <c r="AE57" s="196">
        <v>0</v>
      </c>
      <c r="AF57" s="196">
        <v>0</v>
      </c>
      <c r="AG57" s="196">
        <v>74.97</v>
      </c>
      <c r="AH57" s="196">
        <v>0</v>
      </c>
      <c r="AI57" s="196">
        <v>21.22</v>
      </c>
      <c r="AJ57" s="196">
        <v>0</v>
      </c>
      <c r="AK57" s="196">
        <v>15.59</v>
      </c>
      <c r="AL57" s="196">
        <v>0</v>
      </c>
      <c r="AM57" s="196">
        <v>0</v>
      </c>
      <c r="AN57" s="196">
        <v>0</v>
      </c>
      <c r="AO57" s="196">
        <v>392.99</v>
      </c>
      <c r="AP57" s="196">
        <v>0</v>
      </c>
      <c r="AQ57" s="196">
        <v>0</v>
      </c>
      <c r="AR57" s="196">
        <v>6.46</v>
      </c>
      <c r="AS57" s="196">
        <v>18.46</v>
      </c>
      <c r="AT57" s="196">
        <v>30.57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7.38</v>
      </c>
      <c r="D58" s="196">
        <v>0</v>
      </c>
      <c r="E58" s="196">
        <v>0</v>
      </c>
      <c r="F58" s="196">
        <v>5.25</v>
      </c>
      <c r="G58" s="196">
        <v>0</v>
      </c>
      <c r="H58" s="196">
        <v>0</v>
      </c>
      <c r="I58" s="196">
        <v>10.11</v>
      </c>
      <c r="J58" s="196">
        <v>0</v>
      </c>
      <c r="K58" s="196">
        <v>240.46</v>
      </c>
      <c r="L58" s="196">
        <v>8.4700000000000006</v>
      </c>
      <c r="M58" s="196">
        <v>2.4700000000000002</v>
      </c>
      <c r="N58" s="196">
        <v>2.0099999999999998</v>
      </c>
      <c r="O58" s="196">
        <v>2.84</v>
      </c>
      <c r="P58" s="196">
        <v>0.94</v>
      </c>
      <c r="Q58" s="196">
        <v>4.79</v>
      </c>
      <c r="R58" s="196">
        <v>0.73</v>
      </c>
      <c r="S58" s="196">
        <v>11.59</v>
      </c>
      <c r="T58" s="196">
        <v>0</v>
      </c>
      <c r="U58" s="196">
        <v>2.4</v>
      </c>
      <c r="V58" s="196">
        <v>0.31</v>
      </c>
      <c r="W58" s="196">
        <v>0.59</v>
      </c>
      <c r="X58" s="196">
        <v>2.2799999999999998</v>
      </c>
      <c r="Y58" s="196">
        <v>0</v>
      </c>
      <c r="Z58" s="196">
        <v>4.7300000000000004</v>
      </c>
      <c r="AA58" s="196">
        <v>1.53</v>
      </c>
      <c r="AB58" s="196">
        <v>0</v>
      </c>
      <c r="AC58" s="196">
        <v>0</v>
      </c>
      <c r="AD58" s="196">
        <v>13.05</v>
      </c>
      <c r="AE58" s="196">
        <v>0</v>
      </c>
      <c r="AF58" s="196">
        <v>0</v>
      </c>
      <c r="AG58" s="196">
        <v>74.97</v>
      </c>
      <c r="AH58" s="196">
        <v>0</v>
      </c>
      <c r="AI58" s="196">
        <v>21.22</v>
      </c>
      <c r="AJ58" s="196">
        <v>0</v>
      </c>
      <c r="AK58" s="196">
        <v>15.59</v>
      </c>
      <c r="AL58" s="196">
        <v>0</v>
      </c>
      <c r="AM58" s="196">
        <v>0</v>
      </c>
      <c r="AN58" s="196">
        <v>0</v>
      </c>
      <c r="AO58" s="196">
        <v>392.99</v>
      </c>
      <c r="AP58" s="196">
        <v>0</v>
      </c>
      <c r="AQ58" s="196">
        <v>0</v>
      </c>
      <c r="AR58" s="196">
        <v>6.46</v>
      </c>
      <c r="AS58" s="196">
        <v>18.46</v>
      </c>
      <c r="AT58" s="196">
        <v>30.57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7.38</v>
      </c>
      <c r="D59" s="196">
        <v>0</v>
      </c>
      <c r="E59" s="196">
        <v>0</v>
      </c>
      <c r="F59" s="196">
        <v>5.25</v>
      </c>
      <c r="G59" s="196">
        <v>0</v>
      </c>
      <c r="H59" s="196">
        <v>0</v>
      </c>
      <c r="I59" s="196">
        <v>10.11</v>
      </c>
      <c r="J59" s="196">
        <v>0</v>
      </c>
      <c r="K59" s="196">
        <v>240.46</v>
      </c>
      <c r="L59" s="196">
        <v>8.4700000000000006</v>
      </c>
      <c r="M59" s="196">
        <v>2.4700000000000002</v>
      </c>
      <c r="N59" s="196">
        <v>2.0099999999999998</v>
      </c>
      <c r="O59" s="196">
        <v>2.84</v>
      </c>
      <c r="P59" s="196">
        <v>0.94</v>
      </c>
      <c r="Q59" s="196">
        <v>4.79</v>
      </c>
      <c r="R59" s="196">
        <v>0.73</v>
      </c>
      <c r="S59" s="196">
        <v>11.59</v>
      </c>
      <c r="T59" s="196">
        <v>0</v>
      </c>
      <c r="U59" s="196">
        <v>2.4</v>
      </c>
      <c r="V59" s="196">
        <v>0.31</v>
      </c>
      <c r="W59" s="196">
        <v>0.59</v>
      </c>
      <c r="X59" s="196">
        <v>2.2799999999999998</v>
      </c>
      <c r="Y59" s="196">
        <v>0</v>
      </c>
      <c r="Z59" s="196">
        <v>4.7300000000000004</v>
      </c>
      <c r="AA59" s="196">
        <v>1.53</v>
      </c>
      <c r="AB59" s="196">
        <v>0</v>
      </c>
      <c r="AC59" s="196">
        <v>0</v>
      </c>
      <c r="AD59" s="196">
        <v>13.05</v>
      </c>
      <c r="AE59" s="196">
        <v>0</v>
      </c>
      <c r="AF59" s="196">
        <v>0</v>
      </c>
      <c r="AG59" s="196">
        <v>74.97</v>
      </c>
      <c r="AH59" s="196">
        <v>0</v>
      </c>
      <c r="AI59" s="196">
        <v>21.22</v>
      </c>
      <c r="AJ59" s="196">
        <v>0</v>
      </c>
      <c r="AK59" s="196">
        <v>15.59</v>
      </c>
      <c r="AL59" s="196">
        <v>0</v>
      </c>
      <c r="AM59" s="196">
        <v>0</v>
      </c>
      <c r="AN59" s="196">
        <v>0</v>
      </c>
      <c r="AO59" s="196">
        <v>392.99</v>
      </c>
      <c r="AP59" s="196">
        <v>0</v>
      </c>
      <c r="AQ59" s="196">
        <v>0</v>
      </c>
      <c r="AR59" s="196">
        <v>6.46</v>
      </c>
      <c r="AS59" s="196">
        <v>18.46</v>
      </c>
      <c r="AT59" s="196">
        <v>30.57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7.38</v>
      </c>
      <c r="D60" s="196">
        <v>0</v>
      </c>
      <c r="E60" s="196">
        <v>0</v>
      </c>
      <c r="F60" s="196">
        <v>5.25</v>
      </c>
      <c r="G60" s="196">
        <v>0</v>
      </c>
      <c r="H60" s="196">
        <v>0</v>
      </c>
      <c r="I60" s="196">
        <v>10.11</v>
      </c>
      <c r="J60" s="196">
        <v>0</v>
      </c>
      <c r="K60" s="196">
        <v>240.46</v>
      </c>
      <c r="L60" s="196">
        <v>8.4700000000000006</v>
      </c>
      <c r="M60" s="196">
        <v>2.4700000000000002</v>
      </c>
      <c r="N60" s="196">
        <v>2.0099999999999998</v>
      </c>
      <c r="O60" s="196">
        <v>2.84</v>
      </c>
      <c r="P60" s="196">
        <v>0.94</v>
      </c>
      <c r="Q60" s="196">
        <v>4.79</v>
      </c>
      <c r="R60" s="196">
        <v>0.73</v>
      </c>
      <c r="S60" s="196">
        <v>11.59</v>
      </c>
      <c r="T60" s="196">
        <v>0</v>
      </c>
      <c r="U60" s="196">
        <v>2.4</v>
      </c>
      <c r="V60" s="196">
        <v>0.31</v>
      </c>
      <c r="W60" s="196">
        <v>0.59</v>
      </c>
      <c r="X60" s="196">
        <v>2.2799999999999998</v>
      </c>
      <c r="Y60" s="196">
        <v>0</v>
      </c>
      <c r="Z60" s="196">
        <v>4.7300000000000004</v>
      </c>
      <c r="AA60" s="196">
        <v>1.53</v>
      </c>
      <c r="AB60" s="196">
        <v>0</v>
      </c>
      <c r="AC60" s="196">
        <v>0</v>
      </c>
      <c r="AD60" s="196">
        <v>13.05</v>
      </c>
      <c r="AE60" s="196">
        <v>0</v>
      </c>
      <c r="AF60" s="196">
        <v>0</v>
      </c>
      <c r="AG60" s="196">
        <v>74.97</v>
      </c>
      <c r="AH60" s="196">
        <v>0</v>
      </c>
      <c r="AI60" s="196">
        <v>21.22</v>
      </c>
      <c r="AJ60" s="196">
        <v>0</v>
      </c>
      <c r="AK60" s="196">
        <v>15.59</v>
      </c>
      <c r="AL60" s="196">
        <v>0</v>
      </c>
      <c r="AM60" s="196">
        <v>0</v>
      </c>
      <c r="AN60" s="196">
        <v>0</v>
      </c>
      <c r="AO60" s="196">
        <v>392.99</v>
      </c>
      <c r="AP60" s="196">
        <v>0</v>
      </c>
      <c r="AQ60" s="196">
        <v>0</v>
      </c>
      <c r="AR60" s="196">
        <v>6.46</v>
      </c>
      <c r="AS60" s="196">
        <v>18.46</v>
      </c>
      <c r="AT60" s="196">
        <v>30.57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7.38</v>
      </c>
      <c r="D61" s="196">
        <v>0</v>
      </c>
      <c r="E61" s="196">
        <v>0</v>
      </c>
      <c r="F61" s="196">
        <v>5.25</v>
      </c>
      <c r="G61" s="196">
        <v>0</v>
      </c>
      <c r="H61" s="196">
        <v>0</v>
      </c>
      <c r="I61" s="196">
        <v>10.11</v>
      </c>
      <c r="J61" s="196">
        <v>0</v>
      </c>
      <c r="K61" s="196">
        <v>192.39</v>
      </c>
      <c r="L61" s="196">
        <v>8.4700000000000006</v>
      </c>
      <c r="M61" s="196">
        <v>2.4700000000000002</v>
      </c>
      <c r="N61" s="196">
        <v>2.0099999999999998</v>
      </c>
      <c r="O61" s="196">
        <v>2.84</v>
      </c>
      <c r="P61" s="196">
        <v>0.94</v>
      </c>
      <c r="Q61" s="196">
        <v>4.79</v>
      </c>
      <c r="R61" s="196">
        <v>0.73</v>
      </c>
      <c r="S61" s="196">
        <v>11.59</v>
      </c>
      <c r="T61" s="196">
        <v>0</v>
      </c>
      <c r="U61" s="196">
        <v>2.4</v>
      </c>
      <c r="V61" s="196">
        <v>0.31</v>
      </c>
      <c r="W61" s="196">
        <v>0.59</v>
      </c>
      <c r="X61" s="196">
        <v>2.2799999999999998</v>
      </c>
      <c r="Y61" s="196">
        <v>0</v>
      </c>
      <c r="Z61" s="196">
        <v>4.7300000000000004</v>
      </c>
      <c r="AA61" s="196">
        <v>1.53</v>
      </c>
      <c r="AB61" s="196">
        <v>0</v>
      </c>
      <c r="AC61" s="196">
        <v>0</v>
      </c>
      <c r="AD61" s="196">
        <v>13.05</v>
      </c>
      <c r="AE61" s="196">
        <v>0</v>
      </c>
      <c r="AF61" s="196">
        <v>0</v>
      </c>
      <c r="AG61" s="196">
        <v>74.97</v>
      </c>
      <c r="AH61" s="196">
        <v>0</v>
      </c>
      <c r="AI61" s="196">
        <v>21.22</v>
      </c>
      <c r="AJ61" s="196">
        <v>0</v>
      </c>
      <c r="AK61" s="196">
        <v>15.59</v>
      </c>
      <c r="AL61" s="196">
        <v>0</v>
      </c>
      <c r="AM61" s="196">
        <v>0</v>
      </c>
      <c r="AN61" s="196">
        <v>0</v>
      </c>
      <c r="AO61" s="196">
        <v>392.99</v>
      </c>
      <c r="AP61" s="196">
        <v>0</v>
      </c>
      <c r="AQ61" s="196">
        <v>0</v>
      </c>
      <c r="AR61" s="196">
        <v>6.46</v>
      </c>
      <c r="AS61" s="196">
        <v>18.46</v>
      </c>
      <c r="AT61" s="196">
        <v>30.57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7.38</v>
      </c>
      <c r="D62" s="196">
        <v>0</v>
      </c>
      <c r="E62" s="196">
        <v>0</v>
      </c>
      <c r="F62" s="196">
        <v>5.25</v>
      </c>
      <c r="G62" s="196">
        <v>0</v>
      </c>
      <c r="H62" s="196">
        <v>0</v>
      </c>
      <c r="I62" s="196">
        <v>10.11</v>
      </c>
      <c r="J62" s="196">
        <v>0</v>
      </c>
      <c r="K62" s="196">
        <v>144.33000000000001</v>
      </c>
      <c r="L62" s="196">
        <v>8.4700000000000006</v>
      </c>
      <c r="M62" s="196">
        <v>2.4700000000000002</v>
      </c>
      <c r="N62" s="196">
        <v>2.0099999999999998</v>
      </c>
      <c r="O62" s="196">
        <v>2.84</v>
      </c>
      <c r="P62" s="196">
        <v>0.94</v>
      </c>
      <c r="Q62" s="196">
        <v>4.79</v>
      </c>
      <c r="R62" s="196">
        <v>0.72</v>
      </c>
      <c r="S62" s="196">
        <v>11.59</v>
      </c>
      <c r="T62" s="196">
        <v>0</v>
      </c>
      <c r="U62" s="196">
        <v>2.4</v>
      </c>
      <c r="V62" s="196">
        <v>0.31</v>
      </c>
      <c r="W62" s="196">
        <v>0.59</v>
      </c>
      <c r="X62" s="196">
        <v>2.2799999999999998</v>
      </c>
      <c r="Y62" s="196">
        <v>0</v>
      </c>
      <c r="Z62" s="196">
        <v>4.7300000000000004</v>
      </c>
      <c r="AA62" s="196">
        <v>1.53</v>
      </c>
      <c r="AB62" s="196">
        <v>0</v>
      </c>
      <c r="AC62" s="196">
        <v>0</v>
      </c>
      <c r="AD62" s="196">
        <v>13.05</v>
      </c>
      <c r="AE62" s="196">
        <v>0</v>
      </c>
      <c r="AF62" s="196">
        <v>0</v>
      </c>
      <c r="AG62" s="196">
        <v>74.97</v>
      </c>
      <c r="AH62" s="196">
        <v>0</v>
      </c>
      <c r="AI62" s="196">
        <v>21.22</v>
      </c>
      <c r="AJ62" s="196">
        <v>0</v>
      </c>
      <c r="AK62" s="196">
        <v>15.59</v>
      </c>
      <c r="AL62" s="196">
        <v>0</v>
      </c>
      <c r="AM62" s="196">
        <v>0</v>
      </c>
      <c r="AN62" s="196">
        <v>0</v>
      </c>
      <c r="AO62" s="196">
        <v>392.99</v>
      </c>
      <c r="AP62" s="196">
        <v>0</v>
      </c>
      <c r="AQ62" s="196">
        <v>0</v>
      </c>
      <c r="AR62" s="196">
        <v>6.46</v>
      </c>
      <c r="AS62" s="196">
        <v>18.46</v>
      </c>
      <c r="AT62" s="196">
        <v>30.57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7.38</v>
      </c>
      <c r="D63" s="196">
        <v>0</v>
      </c>
      <c r="E63" s="196">
        <v>0</v>
      </c>
      <c r="F63" s="196">
        <v>5.25</v>
      </c>
      <c r="G63" s="196">
        <v>0</v>
      </c>
      <c r="H63" s="196">
        <v>0</v>
      </c>
      <c r="I63" s="196">
        <v>10.11</v>
      </c>
      <c r="J63" s="196">
        <v>0</v>
      </c>
      <c r="K63" s="196">
        <v>96.26</v>
      </c>
      <c r="L63" s="196">
        <v>8.4700000000000006</v>
      </c>
      <c r="M63" s="196">
        <v>2.4700000000000002</v>
      </c>
      <c r="N63" s="196">
        <v>2.0099999999999998</v>
      </c>
      <c r="O63" s="196">
        <v>2.84</v>
      </c>
      <c r="P63" s="196">
        <v>0.94</v>
      </c>
      <c r="Q63" s="196">
        <v>4.79</v>
      </c>
      <c r="R63" s="196">
        <v>0.72</v>
      </c>
      <c r="S63" s="196">
        <v>11.59</v>
      </c>
      <c r="T63" s="196">
        <v>0</v>
      </c>
      <c r="U63" s="196">
        <v>2.4</v>
      </c>
      <c r="V63" s="196">
        <v>0.31</v>
      </c>
      <c r="W63" s="196">
        <v>0.59</v>
      </c>
      <c r="X63" s="196">
        <v>2.2799999999999998</v>
      </c>
      <c r="Y63" s="196">
        <v>0</v>
      </c>
      <c r="Z63" s="196">
        <v>4.7300000000000004</v>
      </c>
      <c r="AA63" s="196">
        <v>1.53</v>
      </c>
      <c r="AB63" s="196">
        <v>0</v>
      </c>
      <c r="AC63" s="196">
        <v>0</v>
      </c>
      <c r="AD63" s="196">
        <v>13.05</v>
      </c>
      <c r="AE63" s="196">
        <v>0</v>
      </c>
      <c r="AF63" s="196">
        <v>0</v>
      </c>
      <c r="AG63" s="196">
        <v>74.97</v>
      </c>
      <c r="AH63" s="196">
        <v>0</v>
      </c>
      <c r="AI63" s="196">
        <v>21.22</v>
      </c>
      <c r="AJ63" s="196">
        <v>0</v>
      </c>
      <c r="AK63" s="196">
        <v>15.59</v>
      </c>
      <c r="AL63" s="196">
        <v>0</v>
      </c>
      <c r="AM63" s="196">
        <v>0</v>
      </c>
      <c r="AN63" s="196">
        <v>0</v>
      </c>
      <c r="AO63" s="196">
        <v>392.99</v>
      </c>
      <c r="AP63" s="196">
        <v>0</v>
      </c>
      <c r="AQ63" s="196">
        <v>0</v>
      </c>
      <c r="AR63" s="196">
        <v>6.46</v>
      </c>
      <c r="AS63" s="196">
        <v>18.46</v>
      </c>
      <c r="AT63" s="196">
        <v>30.57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7.38</v>
      </c>
      <c r="D64" s="196">
        <v>0</v>
      </c>
      <c r="E64" s="196">
        <v>0</v>
      </c>
      <c r="F64" s="196">
        <v>5.25</v>
      </c>
      <c r="G64" s="196">
        <v>0</v>
      </c>
      <c r="H64" s="196">
        <v>0</v>
      </c>
      <c r="I64" s="196">
        <v>10.11</v>
      </c>
      <c r="J64" s="196">
        <v>0</v>
      </c>
      <c r="K64" s="196">
        <v>19.72</v>
      </c>
      <c r="L64" s="196">
        <v>8.4700000000000006</v>
      </c>
      <c r="M64" s="196">
        <v>2.4700000000000002</v>
      </c>
      <c r="N64" s="196">
        <v>2.0099999999999998</v>
      </c>
      <c r="O64" s="196">
        <v>2.84</v>
      </c>
      <c r="P64" s="196">
        <v>0.94</v>
      </c>
      <c r="Q64" s="196">
        <v>4.79</v>
      </c>
      <c r="R64" s="196">
        <v>0.72</v>
      </c>
      <c r="S64" s="196">
        <v>11.59</v>
      </c>
      <c r="T64" s="196">
        <v>0</v>
      </c>
      <c r="U64" s="196">
        <v>2.4</v>
      </c>
      <c r="V64" s="196">
        <v>0.31</v>
      </c>
      <c r="W64" s="196">
        <v>0.59</v>
      </c>
      <c r="X64" s="196">
        <v>2.2799999999999998</v>
      </c>
      <c r="Y64" s="196">
        <v>0</v>
      </c>
      <c r="Z64" s="196">
        <v>4.7300000000000004</v>
      </c>
      <c r="AA64" s="196">
        <v>1.54</v>
      </c>
      <c r="AB64" s="196">
        <v>0</v>
      </c>
      <c r="AC64" s="196">
        <v>0</v>
      </c>
      <c r="AD64" s="196">
        <v>13.05</v>
      </c>
      <c r="AE64" s="196">
        <v>0</v>
      </c>
      <c r="AF64" s="196">
        <v>0</v>
      </c>
      <c r="AG64" s="196">
        <v>74.97</v>
      </c>
      <c r="AH64" s="196">
        <v>0</v>
      </c>
      <c r="AI64" s="196">
        <v>21.22</v>
      </c>
      <c r="AJ64" s="196">
        <v>0</v>
      </c>
      <c r="AK64" s="196">
        <v>15.59</v>
      </c>
      <c r="AL64" s="196">
        <v>0</v>
      </c>
      <c r="AM64" s="196">
        <v>0</v>
      </c>
      <c r="AN64" s="196">
        <v>0</v>
      </c>
      <c r="AO64" s="196">
        <v>392.99</v>
      </c>
      <c r="AP64" s="196">
        <v>0</v>
      </c>
      <c r="AQ64" s="196">
        <v>0</v>
      </c>
      <c r="AR64" s="196">
        <v>6.46</v>
      </c>
      <c r="AS64" s="196">
        <v>18.46</v>
      </c>
      <c r="AT64" s="196">
        <v>30.57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7.38</v>
      </c>
      <c r="D65" s="196">
        <v>0</v>
      </c>
      <c r="E65" s="196">
        <v>0</v>
      </c>
      <c r="F65" s="196">
        <v>5.25</v>
      </c>
      <c r="G65" s="196">
        <v>0</v>
      </c>
      <c r="H65" s="196">
        <v>0</v>
      </c>
      <c r="I65" s="196">
        <v>10.11</v>
      </c>
      <c r="J65" s="196">
        <v>0</v>
      </c>
      <c r="K65" s="196">
        <v>19.72</v>
      </c>
      <c r="L65" s="196">
        <v>8.4700000000000006</v>
      </c>
      <c r="M65" s="196">
        <v>2.4700000000000002</v>
      </c>
      <c r="N65" s="196">
        <v>2.0099999999999998</v>
      </c>
      <c r="O65" s="196">
        <v>2.84</v>
      </c>
      <c r="P65" s="196">
        <v>0.94</v>
      </c>
      <c r="Q65" s="196">
        <v>4.79</v>
      </c>
      <c r="R65" s="196">
        <v>0.72</v>
      </c>
      <c r="S65" s="196">
        <v>11.59</v>
      </c>
      <c r="T65" s="196">
        <v>0</v>
      </c>
      <c r="U65" s="196">
        <v>2.4</v>
      </c>
      <c r="V65" s="196">
        <v>0.31</v>
      </c>
      <c r="W65" s="196">
        <v>0.59</v>
      </c>
      <c r="X65" s="196">
        <v>2.2799999999999998</v>
      </c>
      <c r="Y65" s="196">
        <v>0</v>
      </c>
      <c r="Z65" s="196">
        <v>4.7300000000000004</v>
      </c>
      <c r="AA65" s="196">
        <v>1.54</v>
      </c>
      <c r="AB65" s="196">
        <v>0</v>
      </c>
      <c r="AC65" s="196">
        <v>0</v>
      </c>
      <c r="AD65" s="196">
        <v>13.05</v>
      </c>
      <c r="AE65" s="196">
        <v>0</v>
      </c>
      <c r="AF65" s="196">
        <v>0</v>
      </c>
      <c r="AG65" s="196">
        <v>74.97</v>
      </c>
      <c r="AH65" s="196">
        <v>0</v>
      </c>
      <c r="AI65" s="196">
        <v>21.22</v>
      </c>
      <c r="AJ65" s="196">
        <v>0</v>
      </c>
      <c r="AK65" s="196">
        <v>15.59</v>
      </c>
      <c r="AL65" s="196">
        <v>0</v>
      </c>
      <c r="AM65" s="196">
        <v>0</v>
      </c>
      <c r="AN65" s="196">
        <v>0</v>
      </c>
      <c r="AO65" s="196">
        <v>392.99</v>
      </c>
      <c r="AP65" s="196">
        <v>0</v>
      </c>
      <c r="AQ65" s="196">
        <v>0</v>
      </c>
      <c r="AR65" s="196">
        <v>6.46</v>
      </c>
      <c r="AS65" s="196">
        <v>18.46</v>
      </c>
      <c r="AT65" s="196">
        <v>30.57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7.38</v>
      </c>
      <c r="D66" s="196">
        <v>0</v>
      </c>
      <c r="E66" s="196">
        <v>0</v>
      </c>
      <c r="F66" s="196">
        <v>5.25</v>
      </c>
      <c r="G66" s="196">
        <v>0</v>
      </c>
      <c r="H66" s="196">
        <v>0</v>
      </c>
      <c r="I66" s="196">
        <v>10.11</v>
      </c>
      <c r="J66" s="196">
        <v>0</v>
      </c>
      <c r="K66" s="196">
        <v>19.72</v>
      </c>
      <c r="L66" s="196">
        <v>8.4700000000000006</v>
      </c>
      <c r="M66" s="196">
        <v>2.4700000000000002</v>
      </c>
      <c r="N66" s="196">
        <v>2.0099999999999998</v>
      </c>
      <c r="O66" s="196">
        <v>2.84</v>
      </c>
      <c r="P66" s="196">
        <v>0.94</v>
      </c>
      <c r="Q66" s="196">
        <v>4.79</v>
      </c>
      <c r="R66" s="196">
        <v>0.72</v>
      </c>
      <c r="S66" s="196">
        <v>11.59</v>
      </c>
      <c r="T66" s="196">
        <v>0</v>
      </c>
      <c r="U66" s="196">
        <v>2.4</v>
      </c>
      <c r="V66" s="196">
        <v>0.31</v>
      </c>
      <c r="W66" s="196">
        <v>0.59</v>
      </c>
      <c r="X66" s="196">
        <v>2.2799999999999998</v>
      </c>
      <c r="Y66" s="196">
        <v>0</v>
      </c>
      <c r="Z66" s="196">
        <v>4.7300000000000004</v>
      </c>
      <c r="AA66" s="196">
        <v>1.54</v>
      </c>
      <c r="AB66" s="196">
        <v>0</v>
      </c>
      <c r="AC66" s="196">
        <v>0</v>
      </c>
      <c r="AD66" s="196">
        <v>13.05</v>
      </c>
      <c r="AE66" s="196">
        <v>0</v>
      </c>
      <c r="AF66" s="196">
        <v>0</v>
      </c>
      <c r="AG66" s="196">
        <v>74.97</v>
      </c>
      <c r="AH66" s="196">
        <v>0</v>
      </c>
      <c r="AI66" s="196">
        <v>21.22</v>
      </c>
      <c r="AJ66" s="196">
        <v>0</v>
      </c>
      <c r="AK66" s="196">
        <v>15.59</v>
      </c>
      <c r="AL66" s="196">
        <v>0</v>
      </c>
      <c r="AM66" s="196">
        <v>0</v>
      </c>
      <c r="AN66" s="196">
        <v>0</v>
      </c>
      <c r="AO66" s="196">
        <v>392.99</v>
      </c>
      <c r="AP66" s="196">
        <v>0</v>
      </c>
      <c r="AQ66" s="196">
        <v>0</v>
      </c>
      <c r="AR66" s="196">
        <v>6.46</v>
      </c>
      <c r="AS66" s="196">
        <v>18.46</v>
      </c>
      <c r="AT66" s="196">
        <v>30.57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7.38</v>
      </c>
      <c r="D67" s="196">
        <v>0</v>
      </c>
      <c r="E67" s="196">
        <v>0</v>
      </c>
      <c r="F67" s="196">
        <v>5.25</v>
      </c>
      <c r="G67" s="196">
        <v>0</v>
      </c>
      <c r="H67" s="196">
        <v>0</v>
      </c>
      <c r="I67" s="196">
        <v>10.11</v>
      </c>
      <c r="J67" s="196">
        <v>0</v>
      </c>
      <c r="K67" s="196">
        <v>17.14</v>
      </c>
      <c r="L67" s="196">
        <v>6.55</v>
      </c>
      <c r="M67" s="196">
        <v>2.4700000000000002</v>
      </c>
      <c r="N67" s="196">
        <v>2.0099999999999998</v>
      </c>
      <c r="O67" s="196">
        <v>2.84</v>
      </c>
      <c r="P67" s="196">
        <v>0.94</v>
      </c>
      <c r="Q67" s="196">
        <v>4.79</v>
      </c>
      <c r="R67" s="196">
        <v>0.72</v>
      </c>
      <c r="S67" s="196">
        <v>11.59</v>
      </c>
      <c r="T67" s="196">
        <v>0</v>
      </c>
      <c r="U67" s="196">
        <v>2.4</v>
      </c>
      <c r="V67" s="196">
        <v>0.31</v>
      </c>
      <c r="W67" s="196">
        <v>0.59</v>
      </c>
      <c r="X67" s="196">
        <v>2.2799999999999998</v>
      </c>
      <c r="Y67" s="196">
        <v>0</v>
      </c>
      <c r="Z67" s="196">
        <v>4.7300000000000004</v>
      </c>
      <c r="AA67" s="196">
        <v>1.54</v>
      </c>
      <c r="AB67" s="196">
        <v>0</v>
      </c>
      <c r="AC67" s="196">
        <v>0</v>
      </c>
      <c r="AD67" s="196">
        <v>13.05</v>
      </c>
      <c r="AE67" s="196">
        <v>0</v>
      </c>
      <c r="AF67" s="196">
        <v>0</v>
      </c>
      <c r="AG67" s="196">
        <v>74.97</v>
      </c>
      <c r="AH67" s="196">
        <v>0</v>
      </c>
      <c r="AI67" s="196">
        <v>21.22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 s="196">
        <v>392.99</v>
      </c>
      <c r="AP67" s="196">
        <v>0</v>
      </c>
      <c r="AQ67" s="196">
        <v>0</v>
      </c>
      <c r="AR67" s="196">
        <v>6.46</v>
      </c>
      <c r="AS67" s="196">
        <v>18.46</v>
      </c>
      <c r="AT67" s="196">
        <v>30.57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7.38</v>
      </c>
      <c r="D68" s="196">
        <v>0</v>
      </c>
      <c r="E68" s="196">
        <v>0</v>
      </c>
      <c r="F68" s="196">
        <v>5.25</v>
      </c>
      <c r="G68" s="196">
        <v>0</v>
      </c>
      <c r="H68" s="196">
        <v>0</v>
      </c>
      <c r="I68" s="196">
        <v>10.11</v>
      </c>
      <c r="J68" s="196">
        <v>0</v>
      </c>
      <c r="K68" s="196">
        <v>43.41</v>
      </c>
      <c r="L68" s="196">
        <v>6.79</v>
      </c>
      <c r="M68" s="196">
        <v>2.4700000000000002</v>
      </c>
      <c r="N68" s="196">
        <v>2.0099999999999998</v>
      </c>
      <c r="O68" s="196">
        <v>2.84</v>
      </c>
      <c r="P68" s="196">
        <v>0.94</v>
      </c>
      <c r="Q68" s="196">
        <v>4.79</v>
      </c>
      <c r="R68" s="196">
        <v>0.72</v>
      </c>
      <c r="S68" s="196">
        <v>11.59</v>
      </c>
      <c r="T68" s="196">
        <v>0</v>
      </c>
      <c r="U68" s="196">
        <v>2.4</v>
      </c>
      <c r="V68" s="196">
        <v>0.31</v>
      </c>
      <c r="W68" s="196">
        <v>0.59</v>
      </c>
      <c r="X68" s="196">
        <v>2.2799999999999998</v>
      </c>
      <c r="Y68" s="196">
        <v>0</v>
      </c>
      <c r="Z68" s="196">
        <v>4.7300000000000004</v>
      </c>
      <c r="AA68" s="196">
        <v>1.54</v>
      </c>
      <c r="AB68" s="196">
        <v>0</v>
      </c>
      <c r="AC68" s="196">
        <v>0</v>
      </c>
      <c r="AD68" s="196">
        <v>13.05</v>
      </c>
      <c r="AE68" s="196">
        <v>0</v>
      </c>
      <c r="AF68" s="196">
        <v>0</v>
      </c>
      <c r="AG68" s="196">
        <v>74.97</v>
      </c>
      <c r="AH68" s="196">
        <v>0</v>
      </c>
      <c r="AI68" s="196">
        <v>21.22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 s="196">
        <v>392.99</v>
      </c>
      <c r="AP68" s="196">
        <v>0</v>
      </c>
      <c r="AQ68" s="196">
        <v>0</v>
      </c>
      <c r="AR68" s="196">
        <v>6.46</v>
      </c>
      <c r="AS68" s="196">
        <v>18.46</v>
      </c>
      <c r="AT68" s="196">
        <v>30.57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7.38</v>
      </c>
      <c r="D69" s="196">
        <v>0</v>
      </c>
      <c r="E69" s="196">
        <v>0</v>
      </c>
      <c r="F69" s="196">
        <v>5.25</v>
      </c>
      <c r="G69" s="196">
        <v>0</v>
      </c>
      <c r="H69" s="196">
        <v>0</v>
      </c>
      <c r="I69" s="196">
        <v>10.11</v>
      </c>
      <c r="J69" s="196">
        <v>0</v>
      </c>
      <c r="K69" s="196">
        <v>19.72</v>
      </c>
      <c r="L69" s="196">
        <v>6.55</v>
      </c>
      <c r="M69" s="196">
        <v>2.4700000000000002</v>
      </c>
      <c r="N69" s="196">
        <v>2.0099999999999998</v>
      </c>
      <c r="O69" s="196">
        <v>2.84</v>
      </c>
      <c r="P69" s="196">
        <v>0.94</v>
      </c>
      <c r="Q69" s="196">
        <v>4.79</v>
      </c>
      <c r="R69" s="196">
        <v>1.99</v>
      </c>
      <c r="S69" s="196">
        <v>11.59</v>
      </c>
      <c r="T69" s="196">
        <v>0</v>
      </c>
      <c r="U69" s="196">
        <v>2.4</v>
      </c>
      <c r="V69" s="196">
        <v>-0.13</v>
      </c>
      <c r="W69" s="196">
        <v>0.57999999999999996</v>
      </c>
      <c r="X69" s="196">
        <v>2.2799999999999998</v>
      </c>
      <c r="Y69" s="196">
        <v>0</v>
      </c>
      <c r="Z69" s="196">
        <v>4.7300000000000004</v>
      </c>
      <c r="AA69" s="196">
        <v>1.54</v>
      </c>
      <c r="AB69" s="196">
        <v>0</v>
      </c>
      <c r="AC69" s="196">
        <v>0</v>
      </c>
      <c r="AD69" s="196">
        <v>13.05</v>
      </c>
      <c r="AE69" s="196">
        <v>0</v>
      </c>
      <c r="AF69" s="196">
        <v>0</v>
      </c>
      <c r="AG69" s="196">
        <v>74.97</v>
      </c>
      <c r="AH69" s="196">
        <v>0</v>
      </c>
      <c r="AI69" s="196">
        <v>21.22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 s="196">
        <v>392.99</v>
      </c>
      <c r="AP69" s="196">
        <v>0</v>
      </c>
      <c r="AQ69" s="196">
        <v>0</v>
      </c>
      <c r="AR69" s="196">
        <v>6.46</v>
      </c>
      <c r="AS69" s="196">
        <v>18.46</v>
      </c>
      <c r="AT69" s="196">
        <v>30.57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7.38</v>
      </c>
      <c r="D70" s="196">
        <v>0</v>
      </c>
      <c r="E70" s="196">
        <v>0</v>
      </c>
      <c r="F70" s="196">
        <v>5.25</v>
      </c>
      <c r="G70" s="196">
        <v>0</v>
      </c>
      <c r="H70" s="196">
        <v>0</v>
      </c>
      <c r="I70" s="196">
        <v>10.11</v>
      </c>
      <c r="J70" s="196">
        <v>0</v>
      </c>
      <c r="K70" s="196">
        <v>19.72</v>
      </c>
      <c r="L70" s="196">
        <v>6.55</v>
      </c>
      <c r="M70" s="196">
        <v>2.4700000000000002</v>
      </c>
      <c r="N70" s="196">
        <v>2.0099999999999998</v>
      </c>
      <c r="O70" s="196">
        <v>2.84</v>
      </c>
      <c r="P70" s="196">
        <v>0.94</v>
      </c>
      <c r="Q70" s="196">
        <v>4.79</v>
      </c>
      <c r="R70" s="196">
        <v>0.72</v>
      </c>
      <c r="S70" s="196">
        <v>11.59</v>
      </c>
      <c r="T70" s="196">
        <v>0</v>
      </c>
      <c r="U70" s="196">
        <v>2.4</v>
      </c>
      <c r="V70" s="196">
        <v>-1.1599999999999999</v>
      </c>
      <c r="W70" s="196">
        <v>0.57999999999999996</v>
      </c>
      <c r="X70" s="196">
        <v>2.2799999999999998</v>
      </c>
      <c r="Y70" s="196">
        <v>0</v>
      </c>
      <c r="Z70" s="196">
        <v>4.7300000000000004</v>
      </c>
      <c r="AA70" s="196">
        <v>1.54</v>
      </c>
      <c r="AB70" s="196">
        <v>0</v>
      </c>
      <c r="AC70" s="196">
        <v>0</v>
      </c>
      <c r="AD70" s="196">
        <v>13.05</v>
      </c>
      <c r="AE70" s="196">
        <v>0</v>
      </c>
      <c r="AF70" s="196">
        <v>0</v>
      </c>
      <c r="AG70" s="196">
        <v>74.97</v>
      </c>
      <c r="AH70" s="196">
        <v>0</v>
      </c>
      <c r="AI70" s="196">
        <v>21.22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 s="196">
        <v>392.99</v>
      </c>
      <c r="AP70" s="196">
        <v>0</v>
      </c>
      <c r="AQ70" s="196">
        <v>0</v>
      </c>
      <c r="AR70" s="196">
        <v>6.46</v>
      </c>
      <c r="AS70" s="196">
        <v>18.46</v>
      </c>
      <c r="AT70" s="196">
        <v>30.57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7.38</v>
      </c>
      <c r="D71" s="196">
        <v>0</v>
      </c>
      <c r="E71" s="196">
        <v>0</v>
      </c>
      <c r="F71" s="196">
        <v>5.25</v>
      </c>
      <c r="G71" s="196">
        <v>0</v>
      </c>
      <c r="H71" s="196">
        <v>0</v>
      </c>
      <c r="I71" s="196">
        <v>10.11</v>
      </c>
      <c r="J71" s="196">
        <v>0</v>
      </c>
      <c r="K71" s="196">
        <v>19.72</v>
      </c>
      <c r="L71" s="196">
        <v>6.55</v>
      </c>
      <c r="M71" s="196">
        <v>2.4700000000000002</v>
      </c>
      <c r="N71" s="196">
        <v>2.0099999999999998</v>
      </c>
      <c r="O71" s="196">
        <v>2.84</v>
      </c>
      <c r="P71" s="196">
        <v>0.94</v>
      </c>
      <c r="Q71" s="196">
        <v>4.79</v>
      </c>
      <c r="R71" s="196">
        <v>0.72</v>
      </c>
      <c r="S71" s="196">
        <v>11.59</v>
      </c>
      <c r="T71" s="196">
        <v>0</v>
      </c>
      <c r="U71" s="196">
        <v>2.4</v>
      </c>
      <c r="V71" s="196">
        <v>-0.93</v>
      </c>
      <c r="W71" s="196">
        <v>0.56999999999999995</v>
      </c>
      <c r="X71" s="196">
        <v>2.2799999999999998</v>
      </c>
      <c r="Y71" s="196">
        <v>0</v>
      </c>
      <c r="Z71" s="196">
        <v>4.7300000000000004</v>
      </c>
      <c r="AA71" s="196">
        <v>1.54</v>
      </c>
      <c r="AB71" s="196">
        <v>0</v>
      </c>
      <c r="AC71" s="196">
        <v>0</v>
      </c>
      <c r="AD71" s="196">
        <v>13.05</v>
      </c>
      <c r="AE71" s="196">
        <v>0</v>
      </c>
      <c r="AF71" s="196">
        <v>0</v>
      </c>
      <c r="AG71" s="196">
        <v>74.97</v>
      </c>
      <c r="AH71" s="196">
        <v>0</v>
      </c>
      <c r="AI71" s="196">
        <v>21.22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 s="196">
        <v>392.99</v>
      </c>
      <c r="AP71" s="196">
        <v>0</v>
      </c>
      <c r="AQ71" s="196">
        <v>0</v>
      </c>
      <c r="AR71" s="196">
        <v>6.69</v>
      </c>
      <c r="AS71" s="196">
        <v>18.46</v>
      </c>
      <c r="AT71" s="196">
        <v>30.57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7.38</v>
      </c>
      <c r="D72" s="196">
        <v>0</v>
      </c>
      <c r="E72" s="196">
        <v>0</v>
      </c>
      <c r="F72" s="196">
        <v>5.25</v>
      </c>
      <c r="G72" s="196">
        <v>0</v>
      </c>
      <c r="H72" s="196">
        <v>0</v>
      </c>
      <c r="I72" s="196">
        <v>10.11</v>
      </c>
      <c r="J72" s="196">
        <v>0</v>
      </c>
      <c r="K72" s="196">
        <v>19.72</v>
      </c>
      <c r="L72" s="196">
        <v>6.55</v>
      </c>
      <c r="M72" s="196">
        <v>2.4700000000000002</v>
      </c>
      <c r="N72" s="196">
        <v>2.0099999999999998</v>
      </c>
      <c r="O72" s="196">
        <v>2.84</v>
      </c>
      <c r="P72" s="196">
        <v>0.94</v>
      </c>
      <c r="Q72" s="196">
        <v>4.79</v>
      </c>
      <c r="R72" s="196">
        <v>0.72</v>
      </c>
      <c r="S72" s="196">
        <v>11.59</v>
      </c>
      <c r="T72" s="196">
        <v>0</v>
      </c>
      <c r="U72" s="196">
        <v>2.4</v>
      </c>
      <c r="V72" s="196">
        <v>-0.93</v>
      </c>
      <c r="W72" s="196">
        <v>0.56999999999999995</v>
      </c>
      <c r="X72" s="196">
        <v>2.2799999999999998</v>
      </c>
      <c r="Y72" s="196">
        <v>0</v>
      </c>
      <c r="Z72" s="196">
        <v>4.7300000000000004</v>
      </c>
      <c r="AA72" s="196">
        <v>1.54</v>
      </c>
      <c r="AB72" s="196">
        <v>0</v>
      </c>
      <c r="AC72" s="196">
        <v>0</v>
      </c>
      <c r="AD72" s="196">
        <v>13.05</v>
      </c>
      <c r="AE72" s="196">
        <v>0</v>
      </c>
      <c r="AF72" s="196">
        <v>0</v>
      </c>
      <c r="AG72" s="196">
        <v>74.97</v>
      </c>
      <c r="AH72" s="196">
        <v>0</v>
      </c>
      <c r="AI72" s="196">
        <v>21.22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 s="196">
        <v>392.99</v>
      </c>
      <c r="AP72" s="196">
        <v>0</v>
      </c>
      <c r="AQ72" s="196">
        <v>0</v>
      </c>
      <c r="AR72" s="196">
        <v>6.69</v>
      </c>
      <c r="AS72" s="196">
        <v>18.46</v>
      </c>
      <c r="AT72" s="196">
        <v>30.57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7.38</v>
      </c>
      <c r="D73" s="196">
        <v>0</v>
      </c>
      <c r="E73" s="196">
        <v>0</v>
      </c>
      <c r="F73" s="196">
        <v>5.25</v>
      </c>
      <c r="G73" s="196">
        <v>0</v>
      </c>
      <c r="H73" s="196">
        <v>0</v>
      </c>
      <c r="I73" s="196">
        <v>10.11</v>
      </c>
      <c r="J73" s="196">
        <v>0</v>
      </c>
      <c r="K73" s="196">
        <v>19.72</v>
      </c>
      <c r="L73" s="196">
        <v>6.55</v>
      </c>
      <c r="M73" s="196">
        <v>2.4700000000000002</v>
      </c>
      <c r="N73" s="196">
        <v>2.0099999999999998</v>
      </c>
      <c r="O73" s="196">
        <v>2.84</v>
      </c>
      <c r="P73" s="196">
        <v>0.94</v>
      </c>
      <c r="Q73" s="196">
        <v>4.79</v>
      </c>
      <c r="R73" s="196">
        <v>0.72</v>
      </c>
      <c r="S73" s="196">
        <v>11.59</v>
      </c>
      <c r="T73" s="196">
        <v>0</v>
      </c>
      <c r="U73" s="196">
        <v>2.4</v>
      </c>
      <c r="V73" s="196">
        <v>-0.93</v>
      </c>
      <c r="W73" s="196">
        <v>0.56999999999999995</v>
      </c>
      <c r="X73" s="196">
        <v>2.2799999999999998</v>
      </c>
      <c r="Y73" s="196">
        <v>0</v>
      </c>
      <c r="Z73" s="196">
        <v>4.7300000000000004</v>
      </c>
      <c r="AA73" s="196">
        <v>1.54</v>
      </c>
      <c r="AB73" s="196">
        <v>0</v>
      </c>
      <c r="AC73" s="196">
        <v>0</v>
      </c>
      <c r="AD73" s="196">
        <v>13.05</v>
      </c>
      <c r="AE73" s="196">
        <v>0</v>
      </c>
      <c r="AF73" s="196">
        <v>0</v>
      </c>
      <c r="AG73" s="196">
        <v>74.97</v>
      </c>
      <c r="AH73" s="196">
        <v>0</v>
      </c>
      <c r="AI73" s="196">
        <v>21.22</v>
      </c>
      <c r="AJ73" s="196">
        <v>0</v>
      </c>
      <c r="AK73" s="196">
        <v>-35.43</v>
      </c>
      <c r="AL73" s="196">
        <v>0</v>
      </c>
      <c r="AM73" s="196">
        <v>0</v>
      </c>
      <c r="AN73" s="196">
        <v>0</v>
      </c>
      <c r="AO73" s="196">
        <v>392.99</v>
      </c>
      <c r="AP73" s="196">
        <v>0</v>
      </c>
      <c r="AQ73" s="196">
        <v>0</v>
      </c>
      <c r="AR73" s="196">
        <v>6.69</v>
      </c>
      <c r="AS73" s="196">
        <v>18.46</v>
      </c>
      <c r="AT73" s="196">
        <v>30.57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7.38</v>
      </c>
      <c r="D74" s="196">
        <v>0</v>
      </c>
      <c r="E74" s="196">
        <v>0</v>
      </c>
      <c r="F74" s="196">
        <v>5.25</v>
      </c>
      <c r="G74" s="196">
        <v>0</v>
      </c>
      <c r="H74" s="196">
        <v>0</v>
      </c>
      <c r="I74" s="196">
        <v>10.11</v>
      </c>
      <c r="J74" s="196">
        <v>0</v>
      </c>
      <c r="K74" s="196">
        <v>19.72</v>
      </c>
      <c r="L74" s="196">
        <v>6.55</v>
      </c>
      <c r="M74" s="196">
        <v>2.4700000000000002</v>
      </c>
      <c r="N74" s="196">
        <v>2.0099999999999998</v>
      </c>
      <c r="O74" s="196">
        <v>2.84</v>
      </c>
      <c r="P74" s="196">
        <v>0.94</v>
      </c>
      <c r="Q74" s="196">
        <v>4.79</v>
      </c>
      <c r="R74" s="196">
        <v>0.72</v>
      </c>
      <c r="S74" s="196">
        <v>11.59</v>
      </c>
      <c r="T74" s="196">
        <v>0</v>
      </c>
      <c r="U74" s="196">
        <v>2.4</v>
      </c>
      <c r="V74" s="196">
        <v>-0.93</v>
      </c>
      <c r="W74" s="196">
        <v>0.56999999999999995</v>
      </c>
      <c r="X74" s="196">
        <v>2.2799999999999998</v>
      </c>
      <c r="Y74" s="196">
        <v>0</v>
      </c>
      <c r="Z74" s="196">
        <v>4.7300000000000004</v>
      </c>
      <c r="AA74" s="196">
        <v>1.54</v>
      </c>
      <c r="AB74" s="196">
        <v>0</v>
      </c>
      <c r="AC74" s="196">
        <v>0</v>
      </c>
      <c r="AD74" s="196">
        <v>13.05</v>
      </c>
      <c r="AE74" s="196">
        <v>0</v>
      </c>
      <c r="AF74" s="196">
        <v>0</v>
      </c>
      <c r="AG74" s="196">
        <v>74.97</v>
      </c>
      <c r="AH74" s="196">
        <v>0</v>
      </c>
      <c r="AI74" s="196">
        <v>21.22</v>
      </c>
      <c r="AJ74" s="196">
        <v>0</v>
      </c>
      <c r="AK74" s="196">
        <v>-35.43</v>
      </c>
      <c r="AL74" s="196">
        <v>0</v>
      </c>
      <c r="AM74" s="196">
        <v>0</v>
      </c>
      <c r="AN74" s="196">
        <v>0</v>
      </c>
      <c r="AO74" s="196">
        <v>392.99</v>
      </c>
      <c r="AP74" s="196">
        <v>0</v>
      </c>
      <c r="AQ74" s="196">
        <v>0</v>
      </c>
      <c r="AR74" s="196">
        <v>6.69</v>
      </c>
      <c r="AS74" s="196">
        <v>18.46</v>
      </c>
      <c r="AT74" s="196">
        <v>30.57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7.38</v>
      </c>
      <c r="D75" s="196">
        <v>0</v>
      </c>
      <c r="E75" s="196">
        <v>0</v>
      </c>
      <c r="F75" s="196">
        <v>5.25</v>
      </c>
      <c r="G75" s="196">
        <v>0</v>
      </c>
      <c r="H75" s="196">
        <v>0</v>
      </c>
      <c r="I75" s="196">
        <v>10.11</v>
      </c>
      <c r="J75" s="196">
        <v>0</v>
      </c>
      <c r="K75" s="196">
        <v>19.72</v>
      </c>
      <c r="L75" s="196">
        <v>6.55</v>
      </c>
      <c r="M75" s="196">
        <v>2.4700000000000002</v>
      </c>
      <c r="N75" s="196">
        <v>2.0099999999999998</v>
      </c>
      <c r="O75" s="196">
        <v>2.84</v>
      </c>
      <c r="P75" s="196">
        <v>0.94</v>
      </c>
      <c r="Q75" s="196">
        <v>4.79</v>
      </c>
      <c r="R75" s="196">
        <v>0.72</v>
      </c>
      <c r="S75" s="196">
        <v>11.59</v>
      </c>
      <c r="T75" s="196">
        <v>0</v>
      </c>
      <c r="U75" s="196">
        <v>2.4</v>
      </c>
      <c r="V75" s="196">
        <v>-1.01</v>
      </c>
      <c r="W75" s="196">
        <v>0.56999999999999995</v>
      </c>
      <c r="X75" s="196">
        <v>2.2799999999999998</v>
      </c>
      <c r="Y75" s="196">
        <v>0</v>
      </c>
      <c r="Z75" s="196">
        <v>4.7300000000000004</v>
      </c>
      <c r="AA75" s="196">
        <v>1.54</v>
      </c>
      <c r="AB75" s="196">
        <v>0</v>
      </c>
      <c r="AC75" s="196">
        <v>2.1800000000000002</v>
      </c>
      <c r="AD75" s="196">
        <v>12.46</v>
      </c>
      <c r="AE75" s="196">
        <v>0</v>
      </c>
      <c r="AF75" s="196">
        <v>0</v>
      </c>
      <c r="AG75" s="196">
        <v>74.97</v>
      </c>
      <c r="AH75" s="196">
        <v>0</v>
      </c>
      <c r="AI75" s="196">
        <v>21.22</v>
      </c>
      <c r="AJ75" s="196">
        <v>0</v>
      </c>
      <c r="AK75" s="196">
        <v>-37.61</v>
      </c>
      <c r="AL75" s="196">
        <v>0</v>
      </c>
      <c r="AM75" s="196">
        <v>0</v>
      </c>
      <c r="AN75" s="196">
        <v>0</v>
      </c>
      <c r="AO75" s="196">
        <v>400.77</v>
      </c>
      <c r="AP75" s="196">
        <v>0</v>
      </c>
      <c r="AQ75" s="196">
        <v>0</v>
      </c>
      <c r="AR75" s="196">
        <v>6.69</v>
      </c>
      <c r="AS75" s="196">
        <v>18.46</v>
      </c>
      <c r="AT75" s="196">
        <v>30.57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7.38</v>
      </c>
      <c r="D76" s="196">
        <v>0</v>
      </c>
      <c r="E76" s="196">
        <v>0</v>
      </c>
      <c r="F76" s="196">
        <v>5.25</v>
      </c>
      <c r="G76" s="196">
        <v>0</v>
      </c>
      <c r="H76" s="196">
        <v>0</v>
      </c>
      <c r="I76" s="196">
        <v>10.16</v>
      </c>
      <c r="J76" s="196">
        <v>0</v>
      </c>
      <c r="K76" s="196">
        <v>19.72</v>
      </c>
      <c r="L76" s="196">
        <v>6.55</v>
      </c>
      <c r="M76" s="196">
        <v>2.4700000000000002</v>
      </c>
      <c r="N76" s="196">
        <v>2.0099999999999998</v>
      </c>
      <c r="O76" s="196">
        <v>2.84</v>
      </c>
      <c r="P76" s="196">
        <v>0.94</v>
      </c>
      <c r="Q76" s="196">
        <v>4.79</v>
      </c>
      <c r="R76" s="196">
        <v>0.72</v>
      </c>
      <c r="S76" s="196">
        <v>11.59</v>
      </c>
      <c r="T76" s="196">
        <v>0</v>
      </c>
      <c r="U76" s="196">
        <v>2.4</v>
      </c>
      <c r="V76" s="196">
        <v>-1.01</v>
      </c>
      <c r="W76" s="196">
        <v>0.56999999999999995</v>
      </c>
      <c r="X76" s="196">
        <v>2.2799999999999998</v>
      </c>
      <c r="Y76" s="196">
        <v>0</v>
      </c>
      <c r="Z76" s="196">
        <v>4.7300000000000004</v>
      </c>
      <c r="AA76" s="196">
        <v>1.54</v>
      </c>
      <c r="AB76" s="196">
        <v>0</v>
      </c>
      <c r="AC76" s="196">
        <v>2.1800000000000002</v>
      </c>
      <c r="AD76" s="196">
        <v>12.46</v>
      </c>
      <c r="AE76" s="196">
        <v>0</v>
      </c>
      <c r="AF76" s="196">
        <v>0</v>
      </c>
      <c r="AG76" s="196">
        <v>74.97</v>
      </c>
      <c r="AH76" s="196">
        <v>0</v>
      </c>
      <c r="AI76" s="196">
        <v>21.22</v>
      </c>
      <c r="AJ76" s="196">
        <v>0</v>
      </c>
      <c r="AK76" s="196">
        <v>-37.61</v>
      </c>
      <c r="AL76" s="196">
        <v>0</v>
      </c>
      <c r="AM76" s="196">
        <v>0</v>
      </c>
      <c r="AN76" s="196">
        <v>0</v>
      </c>
      <c r="AO76" s="196">
        <v>400.77</v>
      </c>
      <c r="AP76" s="196">
        <v>0</v>
      </c>
      <c r="AQ76" s="196">
        <v>0</v>
      </c>
      <c r="AR76" s="196">
        <v>6.69</v>
      </c>
      <c r="AS76" s="196">
        <v>18.46</v>
      </c>
      <c r="AT76" s="196">
        <v>30.52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7.38</v>
      </c>
      <c r="D77" s="196">
        <v>0</v>
      </c>
      <c r="E77" s="196">
        <v>0</v>
      </c>
      <c r="F77" s="196">
        <v>5.25</v>
      </c>
      <c r="G77" s="196">
        <v>0</v>
      </c>
      <c r="H77" s="196">
        <v>0</v>
      </c>
      <c r="I77" s="196">
        <v>10.16</v>
      </c>
      <c r="J77" s="196">
        <v>0</v>
      </c>
      <c r="K77" s="196">
        <v>19.72</v>
      </c>
      <c r="L77" s="196">
        <v>6.55</v>
      </c>
      <c r="M77" s="196">
        <v>2.4700000000000002</v>
      </c>
      <c r="N77" s="196">
        <v>2.0099999999999998</v>
      </c>
      <c r="O77" s="196">
        <v>2.84</v>
      </c>
      <c r="P77" s="196">
        <v>0.94</v>
      </c>
      <c r="Q77" s="196">
        <v>4.79</v>
      </c>
      <c r="R77" s="196">
        <v>0.72</v>
      </c>
      <c r="S77" s="196">
        <v>11.59</v>
      </c>
      <c r="T77" s="196">
        <v>0</v>
      </c>
      <c r="U77" s="196">
        <v>2.4</v>
      </c>
      <c r="V77" s="196">
        <v>-1.01</v>
      </c>
      <c r="W77" s="196">
        <v>0.56999999999999995</v>
      </c>
      <c r="X77" s="196">
        <v>5.54</v>
      </c>
      <c r="Y77" s="196">
        <v>0</v>
      </c>
      <c r="Z77" s="196">
        <v>4.7300000000000004</v>
      </c>
      <c r="AA77" s="196">
        <v>1.54</v>
      </c>
      <c r="AB77" s="196">
        <v>0</v>
      </c>
      <c r="AC77" s="196">
        <v>2.1800000000000002</v>
      </c>
      <c r="AD77" s="196">
        <v>12.46</v>
      </c>
      <c r="AE77" s="196">
        <v>0</v>
      </c>
      <c r="AF77" s="196">
        <v>0</v>
      </c>
      <c r="AG77" s="196">
        <v>74.97</v>
      </c>
      <c r="AH77" s="196">
        <v>0</v>
      </c>
      <c r="AI77" s="196">
        <v>21.22</v>
      </c>
      <c r="AJ77" s="196">
        <v>0</v>
      </c>
      <c r="AK77" s="196">
        <v>-37.61</v>
      </c>
      <c r="AL77" s="196">
        <v>0</v>
      </c>
      <c r="AM77" s="196">
        <v>0</v>
      </c>
      <c r="AN77" s="196">
        <v>0</v>
      </c>
      <c r="AO77" s="196">
        <v>400.77</v>
      </c>
      <c r="AP77" s="196">
        <v>0</v>
      </c>
      <c r="AQ77" s="196">
        <v>0</v>
      </c>
      <c r="AR77" s="196">
        <v>6.69</v>
      </c>
      <c r="AS77" s="196">
        <v>18.46</v>
      </c>
      <c r="AT77" s="196">
        <v>30.52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7.38</v>
      </c>
      <c r="D78" s="196">
        <v>0</v>
      </c>
      <c r="E78" s="196">
        <v>0</v>
      </c>
      <c r="F78" s="196">
        <v>5.25</v>
      </c>
      <c r="G78" s="196">
        <v>0</v>
      </c>
      <c r="H78" s="196">
        <v>0</v>
      </c>
      <c r="I78" s="196">
        <v>10.16</v>
      </c>
      <c r="J78" s="196">
        <v>0</v>
      </c>
      <c r="K78" s="196">
        <v>19.72</v>
      </c>
      <c r="L78" s="196">
        <v>6.55</v>
      </c>
      <c r="M78" s="196">
        <v>2.4700000000000002</v>
      </c>
      <c r="N78" s="196">
        <v>2.0099999999999998</v>
      </c>
      <c r="O78" s="196">
        <v>2.84</v>
      </c>
      <c r="P78" s="196">
        <v>0.94</v>
      </c>
      <c r="Q78" s="196">
        <v>4.79</v>
      </c>
      <c r="R78" s="196">
        <v>0.72</v>
      </c>
      <c r="S78" s="196">
        <v>11.59</v>
      </c>
      <c r="T78" s="196">
        <v>0</v>
      </c>
      <c r="U78" s="196">
        <v>2.4</v>
      </c>
      <c r="V78" s="196">
        <v>-1.01</v>
      </c>
      <c r="W78" s="196">
        <v>0.56999999999999995</v>
      </c>
      <c r="X78" s="196">
        <v>2.08</v>
      </c>
      <c r="Y78" s="196">
        <v>0</v>
      </c>
      <c r="Z78" s="196">
        <v>4.7300000000000004</v>
      </c>
      <c r="AA78" s="196">
        <v>1.54</v>
      </c>
      <c r="AB78" s="196">
        <v>0</v>
      </c>
      <c r="AC78" s="196">
        <v>2.1800000000000002</v>
      </c>
      <c r="AD78" s="196">
        <v>12.46</v>
      </c>
      <c r="AE78" s="196">
        <v>0</v>
      </c>
      <c r="AF78" s="196">
        <v>0</v>
      </c>
      <c r="AG78" s="196">
        <v>74.97</v>
      </c>
      <c r="AH78" s="196">
        <v>0</v>
      </c>
      <c r="AI78" s="196">
        <v>21.22</v>
      </c>
      <c r="AJ78" s="196">
        <v>0</v>
      </c>
      <c r="AK78" s="196">
        <v>-37.61</v>
      </c>
      <c r="AL78" s="196">
        <v>0</v>
      </c>
      <c r="AM78" s="196">
        <v>0</v>
      </c>
      <c r="AN78" s="196">
        <v>0</v>
      </c>
      <c r="AO78" s="196">
        <v>400.77</v>
      </c>
      <c r="AP78" s="196">
        <v>0</v>
      </c>
      <c r="AQ78" s="196">
        <v>0</v>
      </c>
      <c r="AR78" s="196">
        <v>6.69</v>
      </c>
      <c r="AS78" s="196">
        <v>18.46</v>
      </c>
      <c r="AT78" s="196">
        <v>30.52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7.61</v>
      </c>
      <c r="D79" s="196">
        <v>0</v>
      </c>
      <c r="E79" s="196">
        <v>0</v>
      </c>
      <c r="F79" s="196">
        <v>5.25</v>
      </c>
      <c r="G79" s="196">
        <v>0</v>
      </c>
      <c r="H79" s="196">
        <v>0</v>
      </c>
      <c r="I79" s="196">
        <v>10.16</v>
      </c>
      <c r="J79" s="196">
        <v>0</v>
      </c>
      <c r="K79" s="196">
        <v>19.72</v>
      </c>
      <c r="L79" s="196">
        <v>6.66</v>
      </c>
      <c r="M79" s="196">
        <v>2.4700000000000002</v>
      </c>
      <c r="N79" s="196">
        <v>2.0099999999999998</v>
      </c>
      <c r="O79" s="196">
        <v>2.12</v>
      </c>
      <c r="P79" s="196">
        <v>0.94</v>
      </c>
      <c r="Q79" s="196">
        <v>4.79</v>
      </c>
      <c r="R79" s="196">
        <v>0.72</v>
      </c>
      <c r="S79" s="196">
        <v>11.59</v>
      </c>
      <c r="T79" s="196">
        <v>0</v>
      </c>
      <c r="U79" s="196">
        <v>2.4</v>
      </c>
      <c r="V79" s="196">
        <v>-1.01</v>
      </c>
      <c r="W79" s="196">
        <v>0.56999999999999995</v>
      </c>
      <c r="X79" s="196">
        <v>2.5</v>
      </c>
      <c r="Y79" s="196">
        <v>0</v>
      </c>
      <c r="Z79" s="196">
        <v>4.7300000000000004</v>
      </c>
      <c r="AA79" s="196">
        <v>1.54</v>
      </c>
      <c r="AB79" s="196">
        <v>0</v>
      </c>
      <c r="AC79" s="196">
        <v>1.75</v>
      </c>
      <c r="AD79" s="196">
        <v>12.46</v>
      </c>
      <c r="AE79" s="196">
        <v>0</v>
      </c>
      <c r="AF79" s="196">
        <v>0</v>
      </c>
      <c r="AG79" s="196">
        <v>74.97</v>
      </c>
      <c r="AH79" s="196">
        <v>0</v>
      </c>
      <c r="AI79" s="196">
        <v>21.22</v>
      </c>
      <c r="AJ79" s="196">
        <v>0</v>
      </c>
      <c r="AK79" s="196">
        <v>-50</v>
      </c>
      <c r="AL79" s="196">
        <v>0</v>
      </c>
      <c r="AM79" s="196">
        <v>0</v>
      </c>
      <c r="AN79" s="196">
        <v>0</v>
      </c>
      <c r="AO79" s="196">
        <v>400.77</v>
      </c>
      <c r="AP79" s="196">
        <v>0</v>
      </c>
      <c r="AQ79" s="196">
        <v>0</v>
      </c>
      <c r="AR79" s="196">
        <v>6.69</v>
      </c>
      <c r="AS79" s="196">
        <v>18.649999999999999</v>
      </c>
      <c r="AT79" s="196">
        <v>30.52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7.61</v>
      </c>
      <c r="D80" s="196">
        <v>0</v>
      </c>
      <c r="E80" s="196">
        <v>0</v>
      </c>
      <c r="F80" s="196">
        <v>5.25</v>
      </c>
      <c r="G80" s="196">
        <v>0</v>
      </c>
      <c r="H80" s="196">
        <v>0</v>
      </c>
      <c r="I80" s="196">
        <v>10.16</v>
      </c>
      <c r="J80" s="196">
        <v>0</v>
      </c>
      <c r="K80" s="196">
        <v>19.72</v>
      </c>
      <c r="L80" s="196">
        <v>6.66</v>
      </c>
      <c r="M80" s="196">
        <v>2.4700000000000002</v>
      </c>
      <c r="N80" s="196">
        <v>2.0099999999999998</v>
      </c>
      <c r="O80" s="196">
        <v>2.12</v>
      </c>
      <c r="P80" s="196">
        <v>0.94</v>
      </c>
      <c r="Q80" s="196">
        <v>4.79</v>
      </c>
      <c r="R80" s="196">
        <v>0.72</v>
      </c>
      <c r="S80" s="196">
        <v>11.59</v>
      </c>
      <c r="T80" s="196">
        <v>0</v>
      </c>
      <c r="U80" s="196">
        <v>2.4</v>
      </c>
      <c r="V80" s="196">
        <v>-1.01</v>
      </c>
      <c r="W80" s="196">
        <v>0.56999999999999995</v>
      </c>
      <c r="X80" s="196">
        <v>2.5</v>
      </c>
      <c r="Y80" s="196">
        <v>0</v>
      </c>
      <c r="Z80" s="196">
        <v>4.7300000000000004</v>
      </c>
      <c r="AA80" s="196">
        <v>1.54</v>
      </c>
      <c r="AB80" s="196">
        <v>0</v>
      </c>
      <c r="AC80" s="196">
        <v>1.75</v>
      </c>
      <c r="AD80" s="196">
        <v>12.46</v>
      </c>
      <c r="AE80" s="196">
        <v>0</v>
      </c>
      <c r="AF80" s="196">
        <v>0</v>
      </c>
      <c r="AG80" s="196">
        <v>74.97</v>
      </c>
      <c r="AH80" s="196">
        <v>0</v>
      </c>
      <c r="AI80" s="196">
        <v>21.22</v>
      </c>
      <c r="AJ80" s="196">
        <v>0</v>
      </c>
      <c r="AK80" s="196">
        <v>-50</v>
      </c>
      <c r="AL80" s="196">
        <v>0</v>
      </c>
      <c r="AM80" s="196">
        <v>0</v>
      </c>
      <c r="AN80" s="196">
        <v>0</v>
      </c>
      <c r="AO80" s="196">
        <v>400.77</v>
      </c>
      <c r="AP80" s="196">
        <v>0</v>
      </c>
      <c r="AQ80" s="196">
        <v>0</v>
      </c>
      <c r="AR80" s="196">
        <v>6.69</v>
      </c>
      <c r="AS80" s="196">
        <v>18.649999999999999</v>
      </c>
      <c r="AT80" s="196">
        <v>30.52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7.61</v>
      </c>
      <c r="D81" s="196">
        <v>0</v>
      </c>
      <c r="E81" s="196">
        <v>0</v>
      </c>
      <c r="F81" s="196">
        <v>5.25</v>
      </c>
      <c r="G81" s="196">
        <v>0</v>
      </c>
      <c r="H81" s="196">
        <v>0</v>
      </c>
      <c r="I81" s="196">
        <v>10.16</v>
      </c>
      <c r="J81" s="196">
        <v>0</v>
      </c>
      <c r="K81" s="196">
        <v>19.72</v>
      </c>
      <c r="L81" s="196">
        <v>6.55</v>
      </c>
      <c r="M81" s="196">
        <v>2.4700000000000002</v>
      </c>
      <c r="N81" s="196">
        <v>2.0099999999999998</v>
      </c>
      <c r="O81" s="196">
        <v>2.12</v>
      </c>
      <c r="P81" s="196">
        <v>0.94</v>
      </c>
      <c r="Q81" s="196">
        <v>4.79</v>
      </c>
      <c r="R81" s="196">
        <v>0.72</v>
      </c>
      <c r="S81" s="196">
        <v>11.59</v>
      </c>
      <c r="T81" s="196">
        <v>0</v>
      </c>
      <c r="U81" s="196">
        <v>2.4</v>
      </c>
      <c r="V81" s="196">
        <v>0.31</v>
      </c>
      <c r="W81" s="196">
        <v>0.59</v>
      </c>
      <c r="X81" s="196">
        <v>2.5</v>
      </c>
      <c r="Y81" s="196">
        <v>0</v>
      </c>
      <c r="Z81" s="196">
        <v>4.7300000000000004</v>
      </c>
      <c r="AA81" s="196">
        <v>1.54</v>
      </c>
      <c r="AB81" s="196">
        <v>0</v>
      </c>
      <c r="AC81" s="196">
        <v>2.62</v>
      </c>
      <c r="AD81" s="196">
        <v>12.46</v>
      </c>
      <c r="AE81" s="196">
        <v>0</v>
      </c>
      <c r="AF81" s="196">
        <v>0</v>
      </c>
      <c r="AG81" s="196">
        <v>74.97</v>
      </c>
      <c r="AH81" s="196">
        <v>0</v>
      </c>
      <c r="AI81" s="196">
        <v>21.22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 s="196">
        <v>400.77</v>
      </c>
      <c r="AP81" s="196">
        <v>0</v>
      </c>
      <c r="AQ81" s="196">
        <v>0</v>
      </c>
      <c r="AR81" s="196">
        <v>6.69</v>
      </c>
      <c r="AS81" s="196">
        <v>18.649999999999999</v>
      </c>
      <c r="AT81" s="196">
        <v>30.52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7.61</v>
      </c>
      <c r="D82" s="196">
        <v>0</v>
      </c>
      <c r="E82" s="196">
        <v>0</v>
      </c>
      <c r="F82" s="196">
        <v>5.25</v>
      </c>
      <c r="G82" s="196">
        <v>0</v>
      </c>
      <c r="H82" s="196">
        <v>0</v>
      </c>
      <c r="I82" s="196">
        <v>10.16</v>
      </c>
      <c r="J82" s="196">
        <v>0</v>
      </c>
      <c r="K82" s="196">
        <v>19.73</v>
      </c>
      <c r="L82" s="196">
        <v>6.55</v>
      </c>
      <c r="M82" s="196">
        <v>2.4700000000000002</v>
      </c>
      <c r="N82" s="196">
        <v>2.0099999999999998</v>
      </c>
      <c r="O82" s="196">
        <v>2.12</v>
      </c>
      <c r="P82" s="196">
        <v>0.94</v>
      </c>
      <c r="Q82" s="196">
        <v>4.79</v>
      </c>
      <c r="R82" s="196">
        <v>0.72</v>
      </c>
      <c r="S82" s="196">
        <v>11.59</v>
      </c>
      <c r="T82" s="196">
        <v>0</v>
      </c>
      <c r="U82" s="196">
        <v>2.4</v>
      </c>
      <c r="V82" s="196">
        <v>0.31</v>
      </c>
      <c r="W82" s="196">
        <v>0.59</v>
      </c>
      <c r="X82" s="196">
        <v>2.5</v>
      </c>
      <c r="Y82" s="196">
        <v>0</v>
      </c>
      <c r="Z82" s="196">
        <v>4.7300000000000004</v>
      </c>
      <c r="AA82" s="196">
        <v>1.54</v>
      </c>
      <c r="AB82" s="196">
        <v>0</v>
      </c>
      <c r="AC82" s="196">
        <v>2.62</v>
      </c>
      <c r="AD82" s="196">
        <v>12.46</v>
      </c>
      <c r="AE82" s="196">
        <v>0</v>
      </c>
      <c r="AF82" s="196">
        <v>0</v>
      </c>
      <c r="AG82" s="196">
        <v>74.97</v>
      </c>
      <c r="AH82" s="196">
        <v>0</v>
      </c>
      <c r="AI82" s="196">
        <v>21.22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 s="196">
        <v>400.77</v>
      </c>
      <c r="AP82" s="196">
        <v>0</v>
      </c>
      <c r="AQ82" s="196">
        <v>0</v>
      </c>
      <c r="AR82" s="196">
        <v>6.69</v>
      </c>
      <c r="AS82" s="196">
        <v>18.649999999999999</v>
      </c>
      <c r="AT82" s="196">
        <v>30.52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7.61</v>
      </c>
      <c r="D83" s="196">
        <v>0</v>
      </c>
      <c r="E83" s="196">
        <v>0</v>
      </c>
      <c r="F83" s="196">
        <v>5.25</v>
      </c>
      <c r="G83" s="196">
        <v>0</v>
      </c>
      <c r="H83" s="196">
        <v>0</v>
      </c>
      <c r="I83" s="196">
        <v>10.16</v>
      </c>
      <c r="J83" s="196">
        <v>0</v>
      </c>
      <c r="K83" s="196">
        <v>19.72</v>
      </c>
      <c r="L83" s="196">
        <v>6.55</v>
      </c>
      <c r="M83" s="196">
        <v>2.4700000000000002</v>
      </c>
      <c r="N83" s="196">
        <v>2.0099999999999998</v>
      </c>
      <c r="O83" s="196">
        <v>2.12</v>
      </c>
      <c r="P83" s="196">
        <v>0.94</v>
      </c>
      <c r="Q83" s="196">
        <v>4.79</v>
      </c>
      <c r="R83" s="196">
        <v>0.72</v>
      </c>
      <c r="S83" s="196">
        <v>11.59</v>
      </c>
      <c r="T83" s="196">
        <v>0</v>
      </c>
      <c r="U83" s="196">
        <v>2.4</v>
      </c>
      <c r="V83" s="196">
        <v>0.31</v>
      </c>
      <c r="W83" s="196">
        <v>0.59</v>
      </c>
      <c r="X83" s="196">
        <v>2.5</v>
      </c>
      <c r="Y83" s="196">
        <v>0</v>
      </c>
      <c r="Z83" s="196">
        <v>4.7300000000000004</v>
      </c>
      <c r="AA83" s="196">
        <v>1.54</v>
      </c>
      <c r="AB83" s="196">
        <v>0</v>
      </c>
      <c r="AC83" s="196">
        <v>2.62</v>
      </c>
      <c r="AD83" s="196">
        <v>12.46</v>
      </c>
      <c r="AE83" s="196">
        <v>0</v>
      </c>
      <c r="AF83" s="196">
        <v>0</v>
      </c>
      <c r="AG83" s="196">
        <v>74.97</v>
      </c>
      <c r="AH83" s="196">
        <v>0</v>
      </c>
      <c r="AI83" s="196">
        <v>21.22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 s="196">
        <v>400.77</v>
      </c>
      <c r="AP83" s="196">
        <v>0</v>
      </c>
      <c r="AQ83" s="196">
        <v>0</v>
      </c>
      <c r="AR83" s="196">
        <v>6.69</v>
      </c>
      <c r="AS83" s="196">
        <v>18.649999999999999</v>
      </c>
      <c r="AT83" s="196">
        <v>30.52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7.61</v>
      </c>
      <c r="D84" s="196">
        <v>0</v>
      </c>
      <c r="E84" s="196">
        <v>0</v>
      </c>
      <c r="F84" s="196">
        <v>5.25</v>
      </c>
      <c r="G84" s="196">
        <v>0</v>
      </c>
      <c r="H84" s="196">
        <v>0</v>
      </c>
      <c r="I84" s="196">
        <v>10.16</v>
      </c>
      <c r="J84" s="196">
        <v>0</v>
      </c>
      <c r="K84" s="196">
        <v>19.72</v>
      </c>
      <c r="L84" s="196">
        <v>6.55</v>
      </c>
      <c r="M84" s="196">
        <v>2.4700000000000002</v>
      </c>
      <c r="N84" s="196">
        <v>2.0099999999999998</v>
      </c>
      <c r="O84" s="196">
        <v>2.12</v>
      </c>
      <c r="P84" s="196">
        <v>0.94</v>
      </c>
      <c r="Q84" s="196">
        <v>4.79</v>
      </c>
      <c r="R84" s="196">
        <v>0.72</v>
      </c>
      <c r="S84" s="196">
        <v>11.59</v>
      </c>
      <c r="T84" s="196">
        <v>0</v>
      </c>
      <c r="U84" s="196">
        <v>2.4</v>
      </c>
      <c r="V84" s="196">
        <v>0.31</v>
      </c>
      <c r="W84" s="196">
        <v>0.59</v>
      </c>
      <c r="X84" s="196">
        <v>2.5</v>
      </c>
      <c r="Y84" s="196">
        <v>0</v>
      </c>
      <c r="Z84" s="196">
        <v>4.7300000000000004</v>
      </c>
      <c r="AA84" s="196">
        <v>1.54</v>
      </c>
      <c r="AB84" s="196">
        <v>0</v>
      </c>
      <c r="AC84" s="196">
        <v>2.62</v>
      </c>
      <c r="AD84" s="196">
        <v>12.46</v>
      </c>
      <c r="AE84" s="196">
        <v>0</v>
      </c>
      <c r="AF84" s="196">
        <v>0</v>
      </c>
      <c r="AG84" s="196">
        <v>74.97</v>
      </c>
      <c r="AH84" s="196">
        <v>0</v>
      </c>
      <c r="AI84" s="196">
        <v>21.22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 s="196">
        <v>400.77</v>
      </c>
      <c r="AP84" s="196">
        <v>0</v>
      </c>
      <c r="AQ84" s="196">
        <v>0</v>
      </c>
      <c r="AR84" s="196">
        <v>6.69</v>
      </c>
      <c r="AS84" s="196">
        <v>18.649999999999999</v>
      </c>
      <c r="AT84" s="196">
        <v>30.52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7.61</v>
      </c>
      <c r="D85" s="196">
        <v>0</v>
      </c>
      <c r="E85" s="196">
        <v>0</v>
      </c>
      <c r="F85" s="196">
        <v>5.25</v>
      </c>
      <c r="G85" s="196">
        <v>0</v>
      </c>
      <c r="H85" s="196">
        <v>0</v>
      </c>
      <c r="I85" s="196">
        <v>10.16</v>
      </c>
      <c r="J85" s="196">
        <v>0</v>
      </c>
      <c r="K85" s="196">
        <v>19.72</v>
      </c>
      <c r="L85" s="196">
        <v>6.55</v>
      </c>
      <c r="M85" s="196">
        <v>2.4700000000000002</v>
      </c>
      <c r="N85" s="196">
        <v>2.0099999999999998</v>
      </c>
      <c r="O85" s="196">
        <v>2.12</v>
      </c>
      <c r="P85" s="196">
        <v>0.94</v>
      </c>
      <c r="Q85" s="196">
        <v>4.79</v>
      </c>
      <c r="R85" s="196">
        <v>0.72</v>
      </c>
      <c r="S85" s="196">
        <v>11.59</v>
      </c>
      <c r="T85" s="196">
        <v>0</v>
      </c>
      <c r="U85" s="196">
        <v>2.4</v>
      </c>
      <c r="V85" s="196">
        <v>0.31</v>
      </c>
      <c r="W85" s="196">
        <v>0.59</v>
      </c>
      <c r="X85" s="196">
        <v>2.5099999999999998</v>
      </c>
      <c r="Y85" s="196">
        <v>0</v>
      </c>
      <c r="Z85" s="196">
        <v>4.7300000000000004</v>
      </c>
      <c r="AA85" s="196">
        <v>1.53</v>
      </c>
      <c r="AB85" s="196">
        <v>0</v>
      </c>
      <c r="AC85" s="196">
        <v>2.62</v>
      </c>
      <c r="AD85" s="196">
        <v>12.46</v>
      </c>
      <c r="AE85" s="196">
        <v>0</v>
      </c>
      <c r="AF85" s="196">
        <v>0</v>
      </c>
      <c r="AG85" s="196">
        <v>74.97</v>
      </c>
      <c r="AH85" s="196">
        <v>0</v>
      </c>
      <c r="AI85" s="196">
        <v>21.22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 s="196">
        <v>400.77</v>
      </c>
      <c r="AP85" s="196">
        <v>0</v>
      </c>
      <c r="AQ85" s="196">
        <v>0</v>
      </c>
      <c r="AR85" s="196">
        <v>6.69</v>
      </c>
      <c r="AS85" s="196">
        <v>18.649999999999999</v>
      </c>
      <c r="AT85" s="196">
        <v>30.52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7.61</v>
      </c>
      <c r="D86" s="196">
        <v>0</v>
      </c>
      <c r="E86" s="196">
        <v>0</v>
      </c>
      <c r="F86" s="196">
        <v>5.25</v>
      </c>
      <c r="G86" s="196">
        <v>0</v>
      </c>
      <c r="H86" s="196">
        <v>0</v>
      </c>
      <c r="I86" s="196">
        <v>10.16</v>
      </c>
      <c r="J86" s="196">
        <v>0</v>
      </c>
      <c r="K86" s="196">
        <v>19.72</v>
      </c>
      <c r="L86" s="196">
        <v>6.55</v>
      </c>
      <c r="M86" s="196">
        <v>2.4700000000000002</v>
      </c>
      <c r="N86" s="196">
        <v>2.0099999999999998</v>
      </c>
      <c r="O86" s="196">
        <v>2.12</v>
      </c>
      <c r="P86" s="196">
        <v>0.94</v>
      </c>
      <c r="Q86" s="196">
        <v>4.79</v>
      </c>
      <c r="R86" s="196">
        <v>0.72</v>
      </c>
      <c r="S86" s="196">
        <v>11.59</v>
      </c>
      <c r="T86" s="196">
        <v>0</v>
      </c>
      <c r="U86" s="196">
        <v>2.4</v>
      </c>
      <c r="V86" s="196">
        <v>0.31</v>
      </c>
      <c r="W86" s="196">
        <v>0.59</v>
      </c>
      <c r="X86" s="196">
        <v>2.5099999999999998</v>
      </c>
      <c r="Y86" s="196">
        <v>0</v>
      </c>
      <c r="Z86" s="196">
        <v>4.7300000000000004</v>
      </c>
      <c r="AA86" s="196">
        <v>1.53</v>
      </c>
      <c r="AB86" s="196">
        <v>0</v>
      </c>
      <c r="AC86" s="196">
        <v>2.62</v>
      </c>
      <c r="AD86" s="196">
        <v>12.46</v>
      </c>
      <c r="AE86" s="196">
        <v>0</v>
      </c>
      <c r="AF86" s="196">
        <v>0</v>
      </c>
      <c r="AG86" s="196">
        <v>74.97</v>
      </c>
      <c r="AH86" s="196">
        <v>0</v>
      </c>
      <c r="AI86" s="196">
        <v>21.22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 s="196">
        <v>400.77</v>
      </c>
      <c r="AP86" s="196">
        <v>0</v>
      </c>
      <c r="AQ86" s="196">
        <v>0</v>
      </c>
      <c r="AR86" s="196">
        <v>6.69</v>
      </c>
      <c r="AS86" s="196">
        <v>18.649999999999999</v>
      </c>
      <c r="AT86" s="196">
        <v>30.52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7.61</v>
      </c>
      <c r="D87" s="196">
        <v>0</v>
      </c>
      <c r="E87" s="196">
        <v>0</v>
      </c>
      <c r="F87" s="196">
        <v>5.25</v>
      </c>
      <c r="G87" s="196">
        <v>0</v>
      </c>
      <c r="H87" s="196">
        <v>0</v>
      </c>
      <c r="I87" s="196">
        <v>10.16</v>
      </c>
      <c r="J87" s="196">
        <v>0</v>
      </c>
      <c r="K87" s="196">
        <v>19.72</v>
      </c>
      <c r="L87" s="196">
        <v>6.55</v>
      </c>
      <c r="M87" s="196">
        <v>2.4700000000000002</v>
      </c>
      <c r="N87" s="196">
        <v>2.0099999999999998</v>
      </c>
      <c r="O87" s="196">
        <v>3.55</v>
      </c>
      <c r="P87" s="196">
        <v>0.94</v>
      </c>
      <c r="Q87" s="196">
        <v>4.79</v>
      </c>
      <c r="R87" s="196">
        <v>0.72</v>
      </c>
      <c r="S87" s="196">
        <v>11.59</v>
      </c>
      <c r="T87" s="196">
        <v>0</v>
      </c>
      <c r="U87" s="196">
        <v>2.4</v>
      </c>
      <c r="V87" s="196">
        <v>0.31</v>
      </c>
      <c r="W87" s="196">
        <v>0.59</v>
      </c>
      <c r="X87" s="196">
        <v>2.5099999999999998</v>
      </c>
      <c r="Y87" s="196">
        <v>0</v>
      </c>
      <c r="Z87" s="196">
        <v>4.7300000000000004</v>
      </c>
      <c r="AA87" s="196">
        <v>1.53</v>
      </c>
      <c r="AB87" s="196">
        <v>0</v>
      </c>
      <c r="AC87" s="196">
        <v>2.62</v>
      </c>
      <c r="AD87" s="196">
        <v>12.46</v>
      </c>
      <c r="AE87" s="196">
        <v>0</v>
      </c>
      <c r="AF87" s="196">
        <v>0</v>
      </c>
      <c r="AG87" s="196">
        <v>74.97</v>
      </c>
      <c r="AH87" s="196">
        <v>0</v>
      </c>
      <c r="AI87" s="196">
        <v>21.22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 s="196">
        <v>400.77</v>
      </c>
      <c r="AP87" s="196">
        <v>0</v>
      </c>
      <c r="AQ87" s="196">
        <v>0</v>
      </c>
      <c r="AR87" s="196">
        <v>6.69</v>
      </c>
      <c r="AS87" s="196">
        <v>18.649999999999999</v>
      </c>
      <c r="AT87" s="196">
        <v>30.52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7.61</v>
      </c>
      <c r="D88" s="196">
        <v>0</v>
      </c>
      <c r="E88" s="196">
        <v>0</v>
      </c>
      <c r="F88" s="196">
        <v>5.25</v>
      </c>
      <c r="G88" s="196">
        <v>0</v>
      </c>
      <c r="H88" s="196">
        <v>0</v>
      </c>
      <c r="I88" s="196">
        <v>10.16</v>
      </c>
      <c r="J88" s="196">
        <v>0</v>
      </c>
      <c r="K88" s="196">
        <v>19.72</v>
      </c>
      <c r="L88" s="196">
        <v>6.55</v>
      </c>
      <c r="M88" s="196">
        <v>2.4700000000000002</v>
      </c>
      <c r="N88" s="196">
        <v>2.0099999999999998</v>
      </c>
      <c r="O88" s="196">
        <v>0</v>
      </c>
      <c r="P88" s="196">
        <v>0.94</v>
      </c>
      <c r="Q88" s="196">
        <v>4.79</v>
      </c>
      <c r="R88" s="196">
        <v>0.72</v>
      </c>
      <c r="S88" s="196">
        <v>11.59</v>
      </c>
      <c r="T88" s="196">
        <v>0</v>
      </c>
      <c r="U88" s="196">
        <v>2.4</v>
      </c>
      <c r="V88" s="196">
        <v>0.31</v>
      </c>
      <c r="W88" s="196">
        <v>0.59</v>
      </c>
      <c r="X88" s="196">
        <v>2.5099999999999998</v>
      </c>
      <c r="Y88" s="196">
        <v>0</v>
      </c>
      <c r="Z88" s="196">
        <v>4.7300000000000004</v>
      </c>
      <c r="AA88" s="196">
        <v>1.53</v>
      </c>
      <c r="AB88" s="196">
        <v>0</v>
      </c>
      <c r="AC88" s="196">
        <v>2.62</v>
      </c>
      <c r="AD88" s="196">
        <v>12.46</v>
      </c>
      <c r="AE88" s="196">
        <v>0</v>
      </c>
      <c r="AF88" s="196">
        <v>0</v>
      </c>
      <c r="AG88" s="196">
        <v>74.97</v>
      </c>
      <c r="AH88" s="196">
        <v>0</v>
      </c>
      <c r="AI88" s="196">
        <v>21.22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 s="196">
        <v>400.77</v>
      </c>
      <c r="AP88" s="196">
        <v>0</v>
      </c>
      <c r="AQ88" s="196">
        <v>0</v>
      </c>
      <c r="AR88" s="196">
        <v>6.69</v>
      </c>
      <c r="AS88" s="196">
        <v>18.649999999999999</v>
      </c>
      <c r="AT88" s="196">
        <v>30.52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7.61</v>
      </c>
      <c r="D89" s="196">
        <v>0</v>
      </c>
      <c r="E89" s="196">
        <v>0</v>
      </c>
      <c r="F89" s="196">
        <v>5.25</v>
      </c>
      <c r="G89" s="196">
        <v>0</v>
      </c>
      <c r="H89" s="196">
        <v>0</v>
      </c>
      <c r="I89" s="196">
        <v>10.16</v>
      </c>
      <c r="J89" s="196">
        <v>0</v>
      </c>
      <c r="K89" s="196">
        <v>19.72</v>
      </c>
      <c r="L89" s="196">
        <v>6.55</v>
      </c>
      <c r="M89" s="196">
        <v>2.4700000000000002</v>
      </c>
      <c r="N89" s="196">
        <v>2.0099999999999998</v>
      </c>
      <c r="O89" s="196">
        <v>0</v>
      </c>
      <c r="P89" s="196">
        <v>0.94</v>
      </c>
      <c r="Q89" s="196">
        <v>4.79</v>
      </c>
      <c r="R89" s="196">
        <v>0.72</v>
      </c>
      <c r="S89" s="196">
        <v>11.59</v>
      </c>
      <c r="T89" s="196">
        <v>0</v>
      </c>
      <c r="U89" s="196">
        <v>2.4</v>
      </c>
      <c r="V89" s="196">
        <v>0.31</v>
      </c>
      <c r="W89" s="196">
        <v>0.59</v>
      </c>
      <c r="X89" s="196">
        <v>2.5099999999999998</v>
      </c>
      <c r="Y89" s="196">
        <v>0</v>
      </c>
      <c r="Z89" s="196">
        <v>4.7300000000000004</v>
      </c>
      <c r="AA89" s="196">
        <v>1.53</v>
      </c>
      <c r="AB89" s="196">
        <v>0</v>
      </c>
      <c r="AC89" s="196">
        <v>2.62</v>
      </c>
      <c r="AD89" s="196">
        <v>12.46</v>
      </c>
      <c r="AE89" s="196">
        <v>0</v>
      </c>
      <c r="AF89" s="196">
        <v>0</v>
      </c>
      <c r="AG89" s="196">
        <v>74.97</v>
      </c>
      <c r="AH89" s="196">
        <v>0</v>
      </c>
      <c r="AI89" s="196">
        <v>21.22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 s="196">
        <v>400.77</v>
      </c>
      <c r="AP89" s="196">
        <v>0</v>
      </c>
      <c r="AQ89" s="196">
        <v>0</v>
      </c>
      <c r="AR89" s="196">
        <v>6.69</v>
      </c>
      <c r="AS89" s="196">
        <v>18.7</v>
      </c>
      <c r="AT89" s="196">
        <v>30.52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7.61</v>
      </c>
      <c r="D90" s="196">
        <v>0</v>
      </c>
      <c r="E90" s="196">
        <v>0</v>
      </c>
      <c r="F90" s="196">
        <v>5.25</v>
      </c>
      <c r="G90" s="196">
        <v>0</v>
      </c>
      <c r="H90" s="196">
        <v>0</v>
      </c>
      <c r="I90" s="196">
        <v>10.16</v>
      </c>
      <c r="J90" s="196">
        <v>0</v>
      </c>
      <c r="K90" s="196">
        <v>19.72</v>
      </c>
      <c r="L90" s="196">
        <v>6.55</v>
      </c>
      <c r="M90" s="196">
        <v>2.4700000000000002</v>
      </c>
      <c r="N90" s="196">
        <v>2.0099999999999998</v>
      </c>
      <c r="O90" s="196">
        <v>0</v>
      </c>
      <c r="P90" s="196">
        <v>0.94</v>
      </c>
      <c r="Q90" s="196">
        <v>4.79</v>
      </c>
      <c r="R90" s="196">
        <v>0.72</v>
      </c>
      <c r="S90" s="196">
        <v>11.59</v>
      </c>
      <c r="T90" s="196">
        <v>0</v>
      </c>
      <c r="U90" s="196">
        <v>2.4</v>
      </c>
      <c r="V90" s="196">
        <v>0.31</v>
      </c>
      <c r="W90" s="196">
        <v>0.59</v>
      </c>
      <c r="X90" s="196">
        <v>2.5099999999999998</v>
      </c>
      <c r="Y90" s="196">
        <v>0</v>
      </c>
      <c r="Z90" s="196">
        <v>4.7300000000000004</v>
      </c>
      <c r="AA90" s="196">
        <v>1.53</v>
      </c>
      <c r="AB90" s="196">
        <v>0</v>
      </c>
      <c r="AC90" s="196">
        <v>2.62</v>
      </c>
      <c r="AD90" s="196">
        <v>12.46</v>
      </c>
      <c r="AE90" s="196">
        <v>0</v>
      </c>
      <c r="AF90" s="196">
        <v>0</v>
      </c>
      <c r="AG90" s="196">
        <v>74.97</v>
      </c>
      <c r="AH90" s="196">
        <v>0</v>
      </c>
      <c r="AI90" s="196">
        <v>21.22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 s="196">
        <v>400.77</v>
      </c>
      <c r="AP90" s="196">
        <v>0</v>
      </c>
      <c r="AQ90" s="196">
        <v>0</v>
      </c>
      <c r="AR90" s="196">
        <v>6.69</v>
      </c>
      <c r="AS90" s="196">
        <v>18.7</v>
      </c>
      <c r="AT90" s="196">
        <v>30.52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7.61</v>
      </c>
      <c r="D91" s="196">
        <v>0</v>
      </c>
      <c r="E91" s="196">
        <v>0</v>
      </c>
      <c r="F91" s="196">
        <v>5.25</v>
      </c>
      <c r="G91" s="196">
        <v>0</v>
      </c>
      <c r="H91" s="196">
        <v>0</v>
      </c>
      <c r="I91" s="196">
        <v>10.16</v>
      </c>
      <c r="J91" s="196">
        <v>0</v>
      </c>
      <c r="K91" s="196">
        <v>19.72</v>
      </c>
      <c r="L91" s="196">
        <v>6.55</v>
      </c>
      <c r="M91" s="196">
        <v>2.4700000000000002</v>
      </c>
      <c r="N91" s="196">
        <v>2.0099999999999998</v>
      </c>
      <c r="O91" s="196">
        <v>0</v>
      </c>
      <c r="P91" s="196">
        <v>0.94</v>
      </c>
      <c r="Q91" s="196">
        <v>4.79</v>
      </c>
      <c r="R91" s="196">
        <v>0.72</v>
      </c>
      <c r="S91" s="196">
        <v>11.59</v>
      </c>
      <c r="T91" s="196">
        <v>0</v>
      </c>
      <c r="U91" s="196">
        <v>2.4</v>
      </c>
      <c r="V91" s="196">
        <v>0.31</v>
      </c>
      <c r="W91" s="196">
        <v>0.59</v>
      </c>
      <c r="X91" s="196">
        <v>2.5099999999999998</v>
      </c>
      <c r="Y91" s="196">
        <v>0</v>
      </c>
      <c r="Z91" s="196">
        <v>4.7300000000000004</v>
      </c>
      <c r="AA91" s="196">
        <v>1.53</v>
      </c>
      <c r="AB91" s="196">
        <v>0</v>
      </c>
      <c r="AC91" s="196">
        <v>2.62</v>
      </c>
      <c r="AD91" s="196">
        <v>12.46</v>
      </c>
      <c r="AE91" s="196">
        <v>0</v>
      </c>
      <c r="AF91" s="196">
        <v>0</v>
      </c>
      <c r="AG91" s="196">
        <v>74.97</v>
      </c>
      <c r="AH91" s="196">
        <v>0</v>
      </c>
      <c r="AI91" s="196">
        <v>21.22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 s="196">
        <v>400.77</v>
      </c>
      <c r="AP91" s="196">
        <v>0</v>
      </c>
      <c r="AQ91" s="196">
        <v>0</v>
      </c>
      <c r="AR91" s="196">
        <v>6.69</v>
      </c>
      <c r="AS91" s="196">
        <v>18.7</v>
      </c>
      <c r="AT91" s="196">
        <v>30.52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7.61</v>
      </c>
      <c r="D92" s="196">
        <v>0</v>
      </c>
      <c r="E92" s="196">
        <v>0</v>
      </c>
      <c r="F92" s="196">
        <v>5.25</v>
      </c>
      <c r="G92" s="196">
        <v>0</v>
      </c>
      <c r="H92" s="196">
        <v>0</v>
      </c>
      <c r="I92" s="196">
        <v>10.16</v>
      </c>
      <c r="J92" s="196">
        <v>0</v>
      </c>
      <c r="K92" s="196">
        <v>19.72</v>
      </c>
      <c r="L92" s="196">
        <v>6.55</v>
      </c>
      <c r="M92" s="196">
        <v>2.4700000000000002</v>
      </c>
      <c r="N92" s="196">
        <v>2.0099999999999998</v>
      </c>
      <c r="O92" s="196">
        <v>0</v>
      </c>
      <c r="P92" s="196">
        <v>0.94</v>
      </c>
      <c r="Q92" s="196">
        <v>4.79</v>
      </c>
      <c r="R92" s="196">
        <v>0.72</v>
      </c>
      <c r="S92" s="196">
        <v>11.59</v>
      </c>
      <c r="T92" s="196">
        <v>0</v>
      </c>
      <c r="U92" s="196">
        <v>2.4</v>
      </c>
      <c r="V92" s="196">
        <v>0.31</v>
      </c>
      <c r="W92" s="196">
        <v>0.59</v>
      </c>
      <c r="X92" s="196">
        <v>2.5099999999999998</v>
      </c>
      <c r="Y92" s="196">
        <v>0</v>
      </c>
      <c r="Z92" s="196">
        <v>4.7300000000000004</v>
      </c>
      <c r="AA92" s="196">
        <v>1.53</v>
      </c>
      <c r="AB92" s="196">
        <v>0</v>
      </c>
      <c r="AC92" s="196">
        <v>2.62</v>
      </c>
      <c r="AD92" s="196">
        <v>12.46</v>
      </c>
      <c r="AE92" s="196">
        <v>0</v>
      </c>
      <c r="AF92" s="196">
        <v>0</v>
      </c>
      <c r="AG92" s="196">
        <v>74.97</v>
      </c>
      <c r="AH92" s="196">
        <v>0</v>
      </c>
      <c r="AI92" s="196">
        <v>21.22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 s="196">
        <v>400.77</v>
      </c>
      <c r="AP92" s="196">
        <v>0</v>
      </c>
      <c r="AQ92" s="196">
        <v>0</v>
      </c>
      <c r="AR92" s="196">
        <v>6.69</v>
      </c>
      <c r="AS92" s="196">
        <v>18.7</v>
      </c>
      <c r="AT92" s="196">
        <v>30.52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7.84</v>
      </c>
      <c r="D93" s="196">
        <v>0</v>
      </c>
      <c r="E93" s="196">
        <v>0</v>
      </c>
      <c r="F93" s="196">
        <v>5.25</v>
      </c>
      <c r="G93" s="196">
        <v>0</v>
      </c>
      <c r="H93" s="196">
        <v>0</v>
      </c>
      <c r="I93" s="196">
        <v>10.16</v>
      </c>
      <c r="J93" s="196">
        <v>0</v>
      </c>
      <c r="K93" s="196">
        <v>19.72</v>
      </c>
      <c r="L93" s="196">
        <v>8.4700000000000006</v>
      </c>
      <c r="M93" s="196">
        <v>2.4700000000000002</v>
      </c>
      <c r="N93" s="196">
        <v>2.0099999999999998</v>
      </c>
      <c r="O93" s="196">
        <v>0</v>
      </c>
      <c r="P93" s="196">
        <v>0.94</v>
      </c>
      <c r="Q93" s="196">
        <v>4.79</v>
      </c>
      <c r="R93" s="196">
        <v>0.72</v>
      </c>
      <c r="S93" s="196">
        <v>11.59</v>
      </c>
      <c r="T93" s="196">
        <v>0</v>
      </c>
      <c r="U93" s="196">
        <v>2.4</v>
      </c>
      <c r="V93" s="196">
        <v>0.31</v>
      </c>
      <c r="W93" s="196">
        <v>0.59</v>
      </c>
      <c r="X93" s="196">
        <v>2.5099999999999998</v>
      </c>
      <c r="Y93" s="196">
        <v>0</v>
      </c>
      <c r="Z93" s="196">
        <v>4.7300000000000004</v>
      </c>
      <c r="AA93" s="196">
        <v>1.53</v>
      </c>
      <c r="AB93" s="196">
        <v>0</v>
      </c>
      <c r="AC93" s="196">
        <v>2.62</v>
      </c>
      <c r="AD93" s="196">
        <v>12.46</v>
      </c>
      <c r="AE93" s="196">
        <v>0</v>
      </c>
      <c r="AF93" s="196">
        <v>0</v>
      </c>
      <c r="AG93" s="196">
        <v>74.97</v>
      </c>
      <c r="AH93" s="196">
        <v>0</v>
      </c>
      <c r="AI93" s="196">
        <v>21.22</v>
      </c>
      <c r="AJ93" s="196">
        <v>0</v>
      </c>
      <c r="AK93" s="196">
        <v>14.61</v>
      </c>
      <c r="AL93" s="196">
        <v>0</v>
      </c>
      <c r="AM93" s="196">
        <v>0</v>
      </c>
      <c r="AN93" s="196">
        <v>0</v>
      </c>
      <c r="AO93" s="196">
        <v>400.77</v>
      </c>
      <c r="AP93" s="196">
        <v>0</v>
      </c>
      <c r="AQ93" s="196">
        <v>0</v>
      </c>
      <c r="AR93" s="196">
        <v>6.69</v>
      </c>
      <c r="AS93" s="196">
        <v>18.7</v>
      </c>
      <c r="AT93" s="196">
        <v>30.52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7.84</v>
      </c>
      <c r="D94" s="196">
        <v>0</v>
      </c>
      <c r="E94" s="196">
        <v>0</v>
      </c>
      <c r="F94" s="196">
        <v>5.25</v>
      </c>
      <c r="G94" s="196">
        <v>0</v>
      </c>
      <c r="H94" s="196">
        <v>0</v>
      </c>
      <c r="I94" s="196">
        <v>10.16</v>
      </c>
      <c r="J94" s="196">
        <v>0</v>
      </c>
      <c r="K94" s="196">
        <v>53</v>
      </c>
      <c r="L94" s="196">
        <v>8.4700000000000006</v>
      </c>
      <c r="M94" s="196">
        <v>2.4700000000000002</v>
      </c>
      <c r="N94" s="196">
        <v>2.0099999999999998</v>
      </c>
      <c r="O94" s="196">
        <v>0</v>
      </c>
      <c r="P94" s="196">
        <v>0.94</v>
      </c>
      <c r="Q94" s="196">
        <v>4.79</v>
      </c>
      <c r="R94" s="196">
        <v>0.72</v>
      </c>
      <c r="S94" s="196">
        <v>11.59</v>
      </c>
      <c r="T94" s="196">
        <v>0</v>
      </c>
      <c r="U94" s="196">
        <v>2.4</v>
      </c>
      <c r="V94" s="196">
        <v>0.31</v>
      </c>
      <c r="W94" s="196">
        <v>0.59</v>
      </c>
      <c r="X94" s="196">
        <v>2.5099999999999998</v>
      </c>
      <c r="Y94" s="196">
        <v>0</v>
      </c>
      <c r="Z94" s="196">
        <v>4.7300000000000004</v>
      </c>
      <c r="AA94" s="196">
        <v>1.53</v>
      </c>
      <c r="AB94" s="196">
        <v>0</v>
      </c>
      <c r="AC94" s="196">
        <v>2.62</v>
      </c>
      <c r="AD94" s="196">
        <v>12.46</v>
      </c>
      <c r="AE94" s="196">
        <v>0</v>
      </c>
      <c r="AF94" s="196">
        <v>0</v>
      </c>
      <c r="AG94" s="196">
        <v>74.97</v>
      </c>
      <c r="AH94" s="196">
        <v>0</v>
      </c>
      <c r="AI94" s="196">
        <v>21.22</v>
      </c>
      <c r="AJ94" s="196">
        <v>0</v>
      </c>
      <c r="AK94" s="196">
        <v>14.61</v>
      </c>
      <c r="AL94" s="196">
        <v>0</v>
      </c>
      <c r="AM94" s="196">
        <v>0</v>
      </c>
      <c r="AN94" s="196">
        <v>0</v>
      </c>
      <c r="AO94" s="196">
        <v>400.77</v>
      </c>
      <c r="AP94" s="196">
        <v>0</v>
      </c>
      <c r="AQ94" s="196">
        <v>0</v>
      </c>
      <c r="AR94" s="196">
        <v>6.69</v>
      </c>
      <c r="AS94" s="196">
        <v>18.7</v>
      </c>
      <c r="AT94" s="196">
        <v>30.52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7.84</v>
      </c>
      <c r="D95" s="196">
        <v>0</v>
      </c>
      <c r="E95" s="196">
        <v>0</v>
      </c>
      <c r="F95" s="196">
        <v>5.25</v>
      </c>
      <c r="G95" s="196">
        <v>0</v>
      </c>
      <c r="H95" s="196">
        <v>0</v>
      </c>
      <c r="I95" s="196">
        <v>10.16</v>
      </c>
      <c r="J95" s="196">
        <v>0</v>
      </c>
      <c r="K95" s="196">
        <v>101.06</v>
      </c>
      <c r="L95" s="196">
        <v>8.4700000000000006</v>
      </c>
      <c r="M95" s="196">
        <v>2.4700000000000002</v>
      </c>
      <c r="N95" s="196">
        <v>2.0099999999999998</v>
      </c>
      <c r="O95" s="196">
        <v>0</v>
      </c>
      <c r="P95" s="196">
        <v>0.94</v>
      </c>
      <c r="Q95" s="196">
        <v>4.79</v>
      </c>
      <c r="R95" s="196">
        <v>0.72</v>
      </c>
      <c r="S95" s="196">
        <v>11.59</v>
      </c>
      <c r="T95" s="196">
        <v>0</v>
      </c>
      <c r="U95" s="196">
        <v>2.4</v>
      </c>
      <c r="V95" s="196">
        <v>0.31</v>
      </c>
      <c r="W95" s="196">
        <v>0.59</v>
      </c>
      <c r="X95" s="196">
        <v>2.5099999999999998</v>
      </c>
      <c r="Y95" s="196">
        <v>0</v>
      </c>
      <c r="Z95" s="196">
        <v>4.7300000000000004</v>
      </c>
      <c r="AA95" s="196">
        <v>1.53</v>
      </c>
      <c r="AB95" s="196">
        <v>0</v>
      </c>
      <c r="AC95" s="196">
        <v>2.62</v>
      </c>
      <c r="AD95" s="196">
        <v>12.46</v>
      </c>
      <c r="AE95" s="196">
        <v>0</v>
      </c>
      <c r="AF95" s="196">
        <v>0</v>
      </c>
      <c r="AG95" s="196">
        <v>74.97</v>
      </c>
      <c r="AH95" s="196">
        <v>0</v>
      </c>
      <c r="AI95" s="196">
        <v>21.22</v>
      </c>
      <c r="AJ95" s="196">
        <v>0</v>
      </c>
      <c r="AK95" s="196">
        <v>14.61</v>
      </c>
      <c r="AL95" s="196">
        <v>0</v>
      </c>
      <c r="AM95" s="196">
        <v>0</v>
      </c>
      <c r="AN95" s="196">
        <v>0</v>
      </c>
      <c r="AO95" s="196">
        <v>400.77</v>
      </c>
      <c r="AP95" s="196">
        <v>0</v>
      </c>
      <c r="AQ95" s="196">
        <v>0</v>
      </c>
      <c r="AR95" s="196">
        <v>6.69</v>
      </c>
      <c r="AS95" s="196">
        <v>18.7</v>
      </c>
      <c r="AT95" s="196">
        <v>30.52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7.84</v>
      </c>
      <c r="D96" s="196">
        <v>0</v>
      </c>
      <c r="E96" s="196">
        <v>0</v>
      </c>
      <c r="F96" s="196">
        <v>5.25</v>
      </c>
      <c r="G96" s="196">
        <v>0</v>
      </c>
      <c r="H96" s="196">
        <v>0</v>
      </c>
      <c r="I96" s="196">
        <v>10.16</v>
      </c>
      <c r="J96" s="196">
        <v>0</v>
      </c>
      <c r="K96" s="196">
        <v>149.13</v>
      </c>
      <c r="L96" s="196">
        <v>8.4700000000000006</v>
      </c>
      <c r="M96" s="196">
        <v>2.4700000000000002</v>
      </c>
      <c r="N96" s="196">
        <v>2.0099999999999998</v>
      </c>
      <c r="O96" s="196">
        <v>0</v>
      </c>
      <c r="P96" s="196">
        <v>0.94</v>
      </c>
      <c r="Q96" s="196">
        <v>4.79</v>
      </c>
      <c r="R96" s="196">
        <v>0.72</v>
      </c>
      <c r="S96" s="196">
        <v>11.59</v>
      </c>
      <c r="T96" s="196">
        <v>0</v>
      </c>
      <c r="U96" s="196">
        <v>2.4</v>
      </c>
      <c r="V96" s="196">
        <v>0.31</v>
      </c>
      <c r="W96" s="196">
        <v>0.59</v>
      </c>
      <c r="X96" s="196">
        <v>2.5099999999999998</v>
      </c>
      <c r="Y96" s="196">
        <v>0</v>
      </c>
      <c r="Z96" s="196">
        <v>4.7300000000000004</v>
      </c>
      <c r="AA96" s="196">
        <v>1.53</v>
      </c>
      <c r="AB96" s="196">
        <v>0</v>
      </c>
      <c r="AC96" s="196">
        <v>2.62</v>
      </c>
      <c r="AD96" s="196">
        <v>12.46</v>
      </c>
      <c r="AE96" s="196">
        <v>0</v>
      </c>
      <c r="AF96" s="196">
        <v>0</v>
      </c>
      <c r="AG96" s="196">
        <v>74.97</v>
      </c>
      <c r="AH96" s="196">
        <v>0</v>
      </c>
      <c r="AI96" s="196">
        <v>21.22</v>
      </c>
      <c r="AJ96" s="196">
        <v>0</v>
      </c>
      <c r="AK96" s="196">
        <v>14.61</v>
      </c>
      <c r="AL96" s="196">
        <v>0</v>
      </c>
      <c r="AM96" s="196">
        <v>0</v>
      </c>
      <c r="AN96" s="196">
        <v>0</v>
      </c>
      <c r="AO96" s="196">
        <v>400.77</v>
      </c>
      <c r="AP96" s="196">
        <v>0</v>
      </c>
      <c r="AQ96" s="196">
        <v>0</v>
      </c>
      <c r="AR96" s="196">
        <v>6.69</v>
      </c>
      <c r="AS96" s="196">
        <v>18.7</v>
      </c>
      <c r="AT96" s="196">
        <v>30.52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7.84</v>
      </c>
      <c r="D97" s="196">
        <v>0</v>
      </c>
      <c r="E97" s="196">
        <v>0</v>
      </c>
      <c r="F97" s="196">
        <v>5.25</v>
      </c>
      <c r="G97" s="196">
        <v>0</v>
      </c>
      <c r="H97" s="196">
        <v>0</v>
      </c>
      <c r="I97" s="196">
        <v>10.16</v>
      </c>
      <c r="J97" s="196">
        <v>0</v>
      </c>
      <c r="K97" s="196">
        <v>197.19</v>
      </c>
      <c r="L97" s="196">
        <v>8.4700000000000006</v>
      </c>
      <c r="M97" s="196">
        <v>2.4700000000000002</v>
      </c>
      <c r="N97" s="196">
        <v>2.0099999999999998</v>
      </c>
      <c r="O97" s="196">
        <v>0</v>
      </c>
      <c r="P97" s="196">
        <v>0.94</v>
      </c>
      <c r="Q97" s="196">
        <v>4.79</v>
      </c>
      <c r="R97" s="196">
        <v>0.72</v>
      </c>
      <c r="S97" s="196">
        <v>11.59</v>
      </c>
      <c r="T97" s="196">
        <v>0</v>
      </c>
      <c r="U97" s="196">
        <v>2.4</v>
      </c>
      <c r="V97" s="196">
        <v>0.31</v>
      </c>
      <c r="W97" s="196">
        <v>0.59</v>
      </c>
      <c r="X97" s="196">
        <v>2.5099999999999998</v>
      </c>
      <c r="Y97" s="196">
        <v>0</v>
      </c>
      <c r="Z97" s="196">
        <v>4.7300000000000004</v>
      </c>
      <c r="AA97" s="196">
        <v>1.53</v>
      </c>
      <c r="AB97" s="196">
        <v>0</v>
      </c>
      <c r="AC97" s="196">
        <v>2.62</v>
      </c>
      <c r="AD97" s="196">
        <v>12.46</v>
      </c>
      <c r="AE97" s="196">
        <v>0</v>
      </c>
      <c r="AF97" s="196">
        <v>0</v>
      </c>
      <c r="AG97" s="196">
        <v>74.97</v>
      </c>
      <c r="AH97" s="196">
        <v>0</v>
      </c>
      <c r="AI97" s="196">
        <v>21.22</v>
      </c>
      <c r="AJ97" s="196">
        <v>0</v>
      </c>
      <c r="AK97" s="196">
        <v>14.61</v>
      </c>
      <c r="AL97" s="196">
        <v>0</v>
      </c>
      <c r="AM97" s="196">
        <v>0</v>
      </c>
      <c r="AN97" s="196">
        <v>0</v>
      </c>
      <c r="AO97" s="196">
        <v>400.77</v>
      </c>
      <c r="AP97" s="196">
        <v>0</v>
      </c>
      <c r="AQ97" s="196">
        <v>0</v>
      </c>
      <c r="AR97" s="196">
        <v>6.69</v>
      </c>
      <c r="AS97" s="196">
        <v>18.7</v>
      </c>
      <c r="AT97" s="196">
        <v>30.52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4.1500000000000004</v>
      </c>
      <c r="D98" s="196">
        <v>0</v>
      </c>
      <c r="E98" s="196">
        <v>0</v>
      </c>
      <c r="F98" s="196">
        <v>5.25</v>
      </c>
      <c r="G98" s="196">
        <v>0</v>
      </c>
      <c r="H98" s="196">
        <v>0</v>
      </c>
      <c r="I98" s="196">
        <v>10.16</v>
      </c>
      <c r="J98" s="196">
        <v>0</v>
      </c>
      <c r="K98" s="196">
        <v>240.45</v>
      </c>
      <c r="L98" s="196">
        <v>8.4700000000000006</v>
      </c>
      <c r="M98" s="196">
        <v>2.4700000000000002</v>
      </c>
      <c r="N98" s="196">
        <v>2.0099999999999998</v>
      </c>
      <c r="O98" s="196">
        <v>0</v>
      </c>
      <c r="P98" s="196">
        <v>0.94</v>
      </c>
      <c r="Q98" s="196">
        <v>4.79</v>
      </c>
      <c r="R98" s="196">
        <v>0.72</v>
      </c>
      <c r="S98" s="196">
        <v>11.59</v>
      </c>
      <c r="T98" s="196">
        <v>0</v>
      </c>
      <c r="U98" s="196">
        <v>2.4</v>
      </c>
      <c r="V98" s="196">
        <v>0.31</v>
      </c>
      <c r="W98" s="196">
        <v>0.59</v>
      </c>
      <c r="X98" s="196">
        <v>2.5099999999999998</v>
      </c>
      <c r="Y98" s="196">
        <v>0</v>
      </c>
      <c r="Z98" s="196">
        <v>4.7300000000000004</v>
      </c>
      <c r="AA98" s="196">
        <v>1.53</v>
      </c>
      <c r="AB98" s="196">
        <v>0</v>
      </c>
      <c r="AC98" s="196">
        <v>2.62</v>
      </c>
      <c r="AD98" s="196">
        <v>12.46</v>
      </c>
      <c r="AE98" s="196">
        <v>0</v>
      </c>
      <c r="AF98" s="196">
        <v>0</v>
      </c>
      <c r="AG98" s="196">
        <v>74.97</v>
      </c>
      <c r="AH98" s="196">
        <v>0</v>
      </c>
      <c r="AI98" s="196">
        <v>21.22</v>
      </c>
      <c r="AJ98" s="196">
        <v>0</v>
      </c>
      <c r="AK98" s="196">
        <v>14.61</v>
      </c>
      <c r="AL98" s="196">
        <v>0</v>
      </c>
      <c r="AM98" s="196">
        <v>0</v>
      </c>
      <c r="AN98" s="196">
        <v>0</v>
      </c>
      <c r="AO98" s="196">
        <v>400.77</v>
      </c>
      <c r="AP98" s="196">
        <v>0</v>
      </c>
      <c r="AQ98" s="196">
        <v>0</v>
      </c>
      <c r="AR98" s="196">
        <v>4.1500000000000004</v>
      </c>
      <c r="AS98" s="196">
        <v>18.7</v>
      </c>
      <c r="AT98" s="196">
        <v>30.52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0.18068250000000013</v>
      </c>
      <c r="D99">
        <f t="shared" si="0"/>
        <v>0</v>
      </c>
      <c r="E99">
        <f t="shared" si="0"/>
        <v>0</v>
      </c>
      <c r="F99">
        <f t="shared" si="0"/>
        <v>0.126</v>
      </c>
      <c r="G99">
        <f t="shared" si="0"/>
        <v>0</v>
      </c>
      <c r="H99">
        <f t="shared" si="0"/>
        <v>0</v>
      </c>
      <c r="I99">
        <f t="shared" si="0"/>
        <v>0.24292750000000002</v>
      </c>
      <c r="J99">
        <f t="shared" si="0"/>
        <v>0</v>
      </c>
      <c r="K99">
        <f t="shared" si="0"/>
        <v>2.7924074999999942</v>
      </c>
      <c r="L99">
        <f t="shared" si="0"/>
        <v>0.19091499999999997</v>
      </c>
      <c r="M99">
        <f t="shared" si="0"/>
        <v>5.9279999999999979E-2</v>
      </c>
      <c r="N99">
        <f t="shared" si="0"/>
        <v>4.823999999999995E-2</v>
      </c>
      <c r="O99">
        <f t="shared" si="0"/>
        <v>5.9087500000000064E-2</v>
      </c>
      <c r="P99">
        <f t="shared" si="0"/>
        <v>2.2559999999999969E-2</v>
      </c>
      <c r="Q99">
        <f t="shared" si="0"/>
        <v>0.11472500000000017</v>
      </c>
      <c r="R99">
        <f t="shared" si="0"/>
        <v>7.9182500000000447E-2</v>
      </c>
      <c r="S99">
        <f t="shared" si="0"/>
        <v>0.27737750000000005</v>
      </c>
      <c r="T99">
        <f t="shared" si="0"/>
        <v>0</v>
      </c>
      <c r="U99">
        <f t="shared" si="0"/>
        <v>5.7600000000000096E-2</v>
      </c>
      <c r="V99">
        <f t="shared" si="0"/>
        <v>2.7567500000000016E-2</v>
      </c>
      <c r="W99">
        <f t="shared" si="0"/>
        <v>3.3865000000000041E-2</v>
      </c>
      <c r="X99">
        <f t="shared" si="0"/>
        <v>0.15483499999999964</v>
      </c>
      <c r="Y99">
        <f t="shared" si="0"/>
        <v>0</v>
      </c>
      <c r="Z99">
        <f t="shared" si="0"/>
        <v>0.32745500000000027</v>
      </c>
      <c r="AA99">
        <f t="shared" si="0"/>
        <v>0.15677499999999936</v>
      </c>
      <c r="AB99">
        <f t="shared" si="0"/>
        <v>0</v>
      </c>
      <c r="AC99">
        <f t="shared" si="0"/>
        <v>1.4844999999999995E-2</v>
      </c>
      <c r="AD99">
        <f t="shared" si="0"/>
        <v>0.31284999999999991</v>
      </c>
      <c r="AE99">
        <f t="shared" si="0"/>
        <v>0</v>
      </c>
      <c r="AF99">
        <f t="shared" si="0"/>
        <v>0</v>
      </c>
      <c r="AG99">
        <f t="shared" si="0"/>
        <v>1.7992800000000013</v>
      </c>
      <c r="AH99">
        <f t="shared" si="0"/>
        <v>0</v>
      </c>
      <c r="AI99">
        <f t="shared" si="0"/>
        <v>0.50928000000000051</v>
      </c>
      <c r="AJ99">
        <f t="shared" si="0"/>
        <v>0</v>
      </c>
      <c r="AK99">
        <f t="shared" si="0"/>
        <v>0.1910300000000002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9.5718000000000032</v>
      </c>
      <c r="AP99">
        <f t="shared" si="0"/>
        <v>0</v>
      </c>
      <c r="AQ99">
        <f t="shared" ref="AQ99:AX99" si="1">SUM(AQ3:AQ98)/4000</f>
        <v>0</v>
      </c>
      <c r="AR99">
        <f t="shared" si="1"/>
        <v>0.1560150000000001</v>
      </c>
      <c r="AS99">
        <f t="shared" si="1"/>
        <v>0.4465900000000006</v>
      </c>
      <c r="AT99">
        <f t="shared" si="1"/>
        <v>0.73339249999999978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15"/>
    </row>
    <row r="3" spans="1:51">
      <c r="A3" t="s">
        <v>45</v>
      </c>
      <c r="B3" s="196">
        <v>0</v>
      </c>
      <c r="C3" s="196">
        <v>4.53</v>
      </c>
      <c r="D3" s="196">
        <v>0</v>
      </c>
      <c r="E3" s="196">
        <v>0</v>
      </c>
      <c r="F3" s="196">
        <v>3.04</v>
      </c>
      <c r="G3" s="196">
        <v>0</v>
      </c>
      <c r="H3" s="196">
        <v>0</v>
      </c>
      <c r="I3" s="196">
        <v>5.85</v>
      </c>
      <c r="J3" s="196">
        <v>0</v>
      </c>
      <c r="K3" s="196">
        <v>87.26</v>
      </c>
      <c r="L3" s="196">
        <v>54.66</v>
      </c>
      <c r="M3" s="196">
        <v>0</v>
      </c>
      <c r="N3" s="196">
        <v>1.17</v>
      </c>
      <c r="O3" s="196">
        <v>1.95</v>
      </c>
      <c r="P3" s="196">
        <v>2.37</v>
      </c>
      <c r="Q3" s="196">
        <v>0.85</v>
      </c>
      <c r="R3" s="196">
        <v>5.77</v>
      </c>
      <c r="S3" s="196">
        <v>3.81</v>
      </c>
      <c r="T3" s="196">
        <v>0</v>
      </c>
      <c r="U3" s="196">
        <v>12.81</v>
      </c>
      <c r="V3" s="196">
        <v>3.52</v>
      </c>
      <c r="W3" s="196">
        <v>4.03</v>
      </c>
      <c r="X3" s="196">
        <v>20.170000000000002</v>
      </c>
      <c r="Y3" s="196">
        <v>0</v>
      </c>
      <c r="Z3" s="196">
        <v>38</v>
      </c>
      <c r="AA3" s="196">
        <v>13.3</v>
      </c>
      <c r="AB3" s="196">
        <v>0</v>
      </c>
      <c r="AC3" s="196">
        <v>0</v>
      </c>
      <c r="AD3" s="196">
        <v>7.39</v>
      </c>
      <c r="AE3" s="196">
        <v>0</v>
      </c>
      <c r="AF3" s="196">
        <v>0</v>
      </c>
      <c r="AG3" s="196">
        <v>42.59</v>
      </c>
      <c r="AH3" s="196">
        <v>0</v>
      </c>
      <c r="AI3" s="196">
        <v>12.05</v>
      </c>
      <c r="AJ3" s="196">
        <v>0</v>
      </c>
      <c r="AK3" s="196">
        <v>9.01</v>
      </c>
      <c r="AL3" s="196">
        <v>0</v>
      </c>
      <c r="AM3" s="196">
        <v>0</v>
      </c>
      <c r="AN3" s="196">
        <v>0</v>
      </c>
      <c r="AO3" s="196">
        <v>231.75</v>
      </c>
      <c r="AP3" s="196">
        <v>0</v>
      </c>
      <c r="AQ3" s="196">
        <v>0</v>
      </c>
      <c r="AR3" s="196">
        <v>3.73</v>
      </c>
      <c r="AS3" s="196">
        <v>10.84</v>
      </c>
      <c r="AT3" s="196">
        <v>17.68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4.53</v>
      </c>
      <c r="D4" s="196">
        <v>0</v>
      </c>
      <c r="E4" s="196">
        <v>0</v>
      </c>
      <c r="F4" s="196">
        <v>3.04</v>
      </c>
      <c r="G4" s="196">
        <v>0</v>
      </c>
      <c r="H4" s="196">
        <v>0</v>
      </c>
      <c r="I4" s="196">
        <v>5.85</v>
      </c>
      <c r="J4" s="196">
        <v>0</v>
      </c>
      <c r="K4" s="196">
        <v>87.26</v>
      </c>
      <c r="L4" s="196">
        <v>54.66</v>
      </c>
      <c r="M4" s="196">
        <v>0</v>
      </c>
      <c r="N4" s="196">
        <v>1.17</v>
      </c>
      <c r="O4" s="196">
        <v>1.95</v>
      </c>
      <c r="P4" s="196">
        <v>2.37</v>
      </c>
      <c r="Q4" s="196">
        <v>0.85</v>
      </c>
      <c r="R4" s="196">
        <v>5.96</v>
      </c>
      <c r="S4" s="196">
        <v>3.81</v>
      </c>
      <c r="T4" s="196">
        <v>0</v>
      </c>
      <c r="U4" s="196">
        <v>12.81</v>
      </c>
      <c r="V4" s="196">
        <v>4.6100000000000003</v>
      </c>
      <c r="W4" s="196">
        <v>4.03</v>
      </c>
      <c r="X4" s="196">
        <v>20.170000000000002</v>
      </c>
      <c r="Y4" s="196">
        <v>0</v>
      </c>
      <c r="Z4" s="196">
        <v>38</v>
      </c>
      <c r="AA4" s="196">
        <v>13.3</v>
      </c>
      <c r="AB4" s="196">
        <v>0</v>
      </c>
      <c r="AC4" s="196">
        <v>0</v>
      </c>
      <c r="AD4" s="196">
        <v>7.39</v>
      </c>
      <c r="AE4" s="196">
        <v>0</v>
      </c>
      <c r="AF4" s="196">
        <v>0</v>
      </c>
      <c r="AG4" s="196">
        <v>42.59</v>
      </c>
      <c r="AH4" s="196">
        <v>0</v>
      </c>
      <c r="AI4" s="196">
        <v>12.05</v>
      </c>
      <c r="AJ4" s="196">
        <v>0</v>
      </c>
      <c r="AK4" s="196">
        <v>9.01</v>
      </c>
      <c r="AL4" s="196">
        <v>0</v>
      </c>
      <c r="AM4" s="196">
        <v>0</v>
      </c>
      <c r="AN4" s="196">
        <v>0</v>
      </c>
      <c r="AO4" s="196">
        <v>231.75</v>
      </c>
      <c r="AP4" s="196">
        <v>0</v>
      </c>
      <c r="AQ4" s="196">
        <v>0</v>
      </c>
      <c r="AR4" s="196">
        <v>3.73</v>
      </c>
      <c r="AS4" s="196">
        <v>10.84</v>
      </c>
      <c r="AT4" s="196">
        <v>17.68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4.53</v>
      </c>
      <c r="D5" s="196">
        <v>0</v>
      </c>
      <c r="E5" s="196">
        <v>0</v>
      </c>
      <c r="F5" s="196">
        <v>3.04</v>
      </c>
      <c r="G5" s="196">
        <v>0</v>
      </c>
      <c r="H5" s="196">
        <v>0</v>
      </c>
      <c r="I5" s="196">
        <v>5.85</v>
      </c>
      <c r="J5" s="196">
        <v>0</v>
      </c>
      <c r="K5" s="196">
        <v>87.26</v>
      </c>
      <c r="L5" s="196">
        <v>54.66</v>
      </c>
      <c r="M5" s="196">
        <v>0</v>
      </c>
      <c r="N5" s="196">
        <v>1.17</v>
      </c>
      <c r="O5" s="196">
        <v>1.95</v>
      </c>
      <c r="P5" s="196">
        <v>2.37</v>
      </c>
      <c r="Q5" s="196">
        <v>0.85</v>
      </c>
      <c r="R5" s="196">
        <v>5.96</v>
      </c>
      <c r="S5" s="196">
        <v>3.81</v>
      </c>
      <c r="T5" s="196">
        <v>0</v>
      </c>
      <c r="U5" s="196">
        <v>12.81</v>
      </c>
      <c r="V5" s="196">
        <v>4.6100000000000003</v>
      </c>
      <c r="W5" s="196">
        <v>4.03</v>
      </c>
      <c r="X5" s="196">
        <v>20.170000000000002</v>
      </c>
      <c r="Y5" s="196">
        <v>0</v>
      </c>
      <c r="Z5" s="196">
        <v>38</v>
      </c>
      <c r="AA5" s="196">
        <v>13.3</v>
      </c>
      <c r="AB5" s="196">
        <v>0</v>
      </c>
      <c r="AC5" s="196">
        <v>0</v>
      </c>
      <c r="AD5" s="196">
        <v>7.39</v>
      </c>
      <c r="AE5" s="196">
        <v>0</v>
      </c>
      <c r="AF5" s="196">
        <v>0</v>
      </c>
      <c r="AG5" s="196">
        <v>42.59</v>
      </c>
      <c r="AH5" s="196">
        <v>0</v>
      </c>
      <c r="AI5" s="196">
        <v>12.05</v>
      </c>
      <c r="AJ5" s="196">
        <v>0</v>
      </c>
      <c r="AK5" s="196">
        <v>9.01</v>
      </c>
      <c r="AL5" s="196">
        <v>0</v>
      </c>
      <c r="AM5" s="196">
        <v>0</v>
      </c>
      <c r="AN5" s="196">
        <v>0</v>
      </c>
      <c r="AO5" s="196">
        <v>231.75</v>
      </c>
      <c r="AP5" s="196">
        <v>0</v>
      </c>
      <c r="AQ5" s="196">
        <v>0</v>
      </c>
      <c r="AR5" s="196">
        <v>3.73</v>
      </c>
      <c r="AS5" s="196">
        <v>10.84</v>
      </c>
      <c r="AT5" s="196">
        <v>17.68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4.53</v>
      </c>
      <c r="D6" s="196">
        <v>0</v>
      </c>
      <c r="E6" s="196">
        <v>0</v>
      </c>
      <c r="F6" s="196">
        <v>3.04</v>
      </c>
      <c r="G6" s="196">
        <v>0</v>
      </c>
      <c r="H6" s="196">
        <v>0</v>
      </c>
      <c r="I6" s="196">
        <v>5.85</v>
      </c>
      <c r="J6" s="196">
        <v>0</v>
      </c>
      <c r="K6" s="196">
        <v>87.26</v>
      </c>
      <c r="L6" s="196">
        <v>54.66</v>
      </c>
      <c r="M6" s="196">
        <v>0</v>
      </c>
      <c r="N6" s="196">
        <v>1.17</v>
      </c>
      <c r="O6" s="196">
        <v>1.95</v>
      </c>
      <c r="P6" s="196">
        <v>2.37</v>
      </c>
      <c r="Q6" s="196">
        <v>0.85</v>
      </c>
      <c r="R6" s="196">
        <v>5.96</v>
      </c>
      <c r="S6" s="196">
        <v>3.81</v>
      </c>
      <c r="T6" s="196">
        <v>0</v>
      </c>
      <c r="U6" s="196">
        <v>12.81</v>
      </c>
      <c r="V6" s="196">
        <v>4.6100000000000003</v>
      </c>
      <c r="W6" s="196">
        <v>4.03</v>
      </c>
      <c r="X6" s="196">
        <v>20.170000000000002</v>
      </c>
      <c r="Y6" s="196">
        <v>0</v>
      </c>
      <c r="Z6" s="196">
        <v>38</v>
      </c>
      <c r="AA6" s="196">
        <v>13.3</v>
      </c>
      <c r="AB6" s="196">
        <v>0</v>
      </c>
      <c r="AC6" s="196">
        <v>0</v>
      </c>
      <c r="AD6" s="196">
        <v>7.39</v>
      </c>
      <c r="AE6" s="196">
        <v>0</v>
      </c>
      <c r="AF6" s="196">
        <v>0</v>
      </c>
      <c r="AG6" s="196">
        <v>42.59</v>
      </c>
      <c r="AH6" s="196">
        <v>0</v>
      </c>
      <c r="AI6" s="196">
        <v>12.05</v>
      </c>
      <c r="AJ6" s="196">
        <v>0</v>
      </c>
      <c r="AK6" s="196">
        <v>9.01</v>
      </c>
      <c r="AL6" s="196">
        <v>0</v>
      </c>
      <c r="AM6" s="196">
        <v>0</v>
      </c>
      <c r="AN6" s="196">
        <v>0</v>
      </c>
      <c r="AO6" s="196">
        <v>231.75</v>
      </c>
      <c r="AP6" s="196">
        <v>0</v>
      </c>
      <c r="AQ6" s="196">
        <v>0</v>
      </c>
      <c r="AR6" s="196">
        <v>3.73</v>
      </c>
      <c r="AS6" s="196">
        <v>10.84</v>
      </c>
      <c r="AT6" s="196">
        <v>17.68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4.53</v>
      </c>
      <c r="D7" s="196">
        <v>0</v>
      </c>
      <c r="E7" s="196">
        <v>0</v>
      </c>
      <c r="F7" s="196">
        <v>3.04</v>
      </c>
      <c r="G7" s="196">
        <v>0</v>
      </c>
      <c r="H7" s="196">
        <v>0</v>
      </c>
      <c r="I7" s="196">
        <v>5.85</v>
      </c>
      <c r="J7" s="196">
        <v>0</v>
      </c>
      <c r="K7" s="196">
        <v>87.26</v>
      </c>
      <c r="L7" s="196">
        <v>54.66</v>
      </c>
      <c r="M7" s="196">
        <v>0</v>
      </c>
      <c r="N7" s="196">
        <v>1.17</v>
      </c>
      <c r="O7" s="196">
        <v>1.95</v>
      </c>
      <c r="P7" s="196">
        <v>2.37</v>
      </c>
      <c r="Q7" s="196">
        <v>0.85</v>
      </c>
      <c r="R7" s="196">
        <v>5.96</v>
      </c>
      <c r="S7" s="196">
        <v>3.81</v>
      </c>
      <c r="T7" s="196">
        <v>0</v>
      </c>
      <c r="U7" s="196">
        <v>12.81</v>
      </c>
      <c r="V7" s="196">
        <v>4.6100000000000003</v>
      </c>
      <c r="W7" s="196">
        <v>4.03</v>
      </c>
      <c r="X7" s="196">
        <v>20.170000000000002</v>
      </c>
      <c r="Y7" s="196">
        <v>0</v>
      </c>
      <c r="Z7" s="196">
        <v>38</v>
      </c>
      <c r="AA7" s="196">
        <v>13.3</v>
      </c>
      <c r="AB7" s="196">
        <v>0</v>
      </c>
      <c r="AC7" s="196">
        <v>0</v>
      </c>
      <c r="AD7" s="196">
        <v>7.39</v>
      </c>
      <c r="AE7" s="196">
        <v>0</v>
      </c>
      <c r="AF7" s="196">
        <v>0</v>
      </c>
      <c r="AG7" s="196">
        <v>42.59</v>
      </c>
      <c r="AH7" s="196">
        <v>0</v>
      </c>
      <c r="AI7" s="196">
        <v>12.05</v>
      </c>
      <c r="AJ7" s="196">
        <v>0</v>
      </c>
      <c r="AK7" s="196">
        <v>9.01</v>
      </c>
      <c r="AL7" s="196">
        <v>0</v>
      </c>
      <c r="AM7" s="196">
        <v>0</v>
      </c>
      <c r="AN7" s="196">
        <v>0</v>
      </c>
      <c r="AO7" s="196">
        <v>231.75</v>
      </c>
      <c r="AP7" s="196">
        <v>0</v>
      </c>
      <c r="AQ7" s="196">
        <v>0</v>
      </c>
      <c r="AR7" s="196">
        <v>3.73</v>
      </c>
      <c r="AS7" s="196">
        <v>10.84</v>
      </c>
      <c r="AT7" s="196">
        <v>17.68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4.53</v>
      </c>
      <c r="D8" s="196">
        <v>0</v>
      </c>
      <c r="E8" s="196">
        <v>0</v>
      </c>
      <c r="F8" s="196">
        <v>3.04</v>
      </c>
      <c r="G8" s="196">
        <v>0</v>
      </c>
      <c r="H8" s="196">
        <v>0</v>
      </c>
      <c r="I8" s="196">
        <v>5.85</v>
      </c>
      <c r="J8" s="196">
        <v>0</v>
      </c>
      <c r="K8" s="196">
        <v>87.26</v>
      </c>
      <c r="L8" s="196">
        <v>54.66</v>
      </c>
      <c r="M8" s="196">
        <v>0</v>
      </c>
      <c r="N8" s="196">
        <v>1.17</v>
      </c>
      <c r="O8" s="196">
        <v>1.95</v>
      </c>
      <c r="P8" s="196">
        <v>2.37</v>
      </c>
      <c r="Q8" s="196">
        <v>0.85</v>
      </c>
      <c r="R8" s="196">
        <v>5.96</v>
      </c>
      <c r="S8" s="196">
        <v>3.81</v>
      </c>
      <c r="T8" s="196">
        <v>0</v>
      </c>
      <c r="U8" s="196">
        <v>12.81</v>
      </c>
      <c r="V8" s="196">
        <v>4.6100000000000003</v>
      </c>
      <c r="W8" s="196">
        <v>4.03</v>
      </c>
      <c r="X8" s="196">
        <v>20.170000000000002</v>
      </c>
      <c r="Y8" s="196">
        <v>0</v>
      </c>
      <c r="Z8" s="196">
        <v>38</v>
      </c>
      <c r="AA8" s="196">
        <v>13.3</v>
      </c>
      <c r="AB8" s="196">
        <v>0</v>
      </c>
      <c r="AC8" s="196">
        <v>0</v>
      </c>
      <c r="AD8" s="196">
        <v>7.39</v>
      </c>
      <c r="AE8" s="196">
        <v>0</v>
      </c>
      <c r="AF8" s="196">
        <v>0</v>
      </c>
      <c r="AG8" s="196">
        <v>42.59</v>
      </c>
      <c r="AH8" s="196">
        <v>0</v>
      </c>
      <c r="AI8" s="196">
        <v>12.05</v>
      </c>
      <c r="AJ8" s="196">
        <v>0</v>
      </c>
      <c r="AK8" s="196">
        <v>9.01</v>
      </c>
      <c r="AL8" s="196">
        <v>0</v>
      </c>
      <c r="AM8" s="196">
        <v>0</v>
      </c>
      <c r="AN8" s="196">
        <v>0</v>
      </c>
      <c r="AO8" s="196">
        <v>231.75</v>
      </c>
      <c r="AP8" s="196">
        <v>0</v>
      </c>
      <c r="AQ8" s="196">
        <v>0</v>
      </c>
      <c r="AR8" s="196">
        <v>3.73</v>
      </c>
      <c r="AS8" s="196">
        <v>10.84</v>
      </c>
      <c r="AT8" s="196">
        <v>17.68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4.53</v>
      </c>
      <c r="D9" s="196">
        <v>0</v>
      </c>
      <c r="E9" s="196">
        <v>0</v>
      </c>
      <c r="F9" s="196">
        <v>3.04</v>
      </c>
      <c r="G9" s="196">
        <v>0</v>
      </c>
      <c r="H9" s="196">
        <v>0</v>
      </c>
      <c r="I9" s="196">
        <v>5.85</v>
      </c>
      <c r="J9" s="196">
        <v>0</v>
      </c>
      <c r="K9" s="196">
        <v>87.26</v>
      </c>
      <c r="L9" s="196">
        <v>54.66</v>
      </c>
      <c r="M9" s="196">
        <v>0</v>
      </c>
      <c r="N9" s="196">
        <v>1.17</v>
      </c>
      <c r="O9" s="196">
        <v>1.95</v>
      </c>
      <c r="P9" s="196">
        <v>2.37</v>
      </c>
      <c r="Q9" s="196">
        <v>0.85</v>
      </c>
      <c r="R9" s="196">
        <v>5.96</v>
      </c>
      <c r="S9" s="196">
        <v>3.81</v>
      </c>
      <c r="T9" s="196">
        <v>0</v>
      </c>
      <c r="U9" s="196">
        <v>12.81</v>
      </c>
      <c r="V9" s="196">
        <v>4.6100000000000003</v>
      </c>
      <c r="W9" s="196">
        <v>4.03</v>
      </c>
      <c r="X9" s="196">
        <v>20.170000000000002</v>
      </c>
      <c r="Y9" s="196">
        <v>0</v>
      </c>
      <c r="Z9" s="196">
        <v>38</v>
      </c>
      <c r="AA9" s="196">
        <v>13.3</v>
      </c>
      <c r="AB9" s="196">
        <v>0</v>
      </c>
      <c r="AC9" s="196">
        <v>0</v>
      </c>
      <c r="AD9" s="196">
        <v>7.39</v>
      </c>
      <c r="AE9" s="196">
        <v>0</v>
      </c>
      <c r="AF9" s="196">
        <v>0</v>
      </c>
      <c r="AG9" s="196">
        <v>42.59</v>
      </c>
      <c r="AH9" s="196">
        <v>0</v>
      </c>
      <c r="AI9" s="196">
        <v>12.05</v>
      </c>
      <c r="AJ9" s="196">
        <v>0</v>
      </c>
      <c r="AK9" s="196">
        <v>9.01</v>
      </c>
      <c r="AL9" s="196">
        <v>0</v>
      </c>
      <c r="AM9" s="196">
        <v>0</v>
      </c>
      <c r="AN9" s="196">
        <v>0</v>
      </c>
      <c r="AO9" s="196">
        <v>231.75</v>
      </c>
      <c r="AP9" s="196">
        <v>0</v>
      </c>
      <c r="AQ9" s="196">
        <v>0</v>
      </c>
      <c r="AR9" s="196">
        <v>3.73</v>
      </c>
      <c r="AS9" s="196">
        <v>10.84</v>
      </c>
      <c r="AT9" s="196">
        <v>17.68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4.53</v>
      </c>
      <c r="D10" s="196">
        <v>0</v>
      </c>
      <c r="E10" s="196">
        <v>0</v>
      </c>
      <c r="F10" s="196">
        <v>3.04</v>
      </c>
      <c r="G10" s="196">
        <v>0</v>
      </c>
      <c r="H10" s="196">
        <v>0</v>
      </c>
      <c r="I10" s="196">
        <v>5.85</v>
      </c>
      <c r="J10" s="196">
        <v>0</v>
      </c>
      <c r="K10" s="196">
        <v>87.26</v>
      </c>
      <c r="L10" s="196">
        <v>54.66</v>
      </c>
      <c r="M10" s="196">
        <v>0</v>
      </c>
      <c r="N10" s="196">
        <v>1.17</v>
      </c>
      <c r="O10" s="196">
        <v>1.95</v>
      </c>
      <c r="P10" s="196">
        <v>2.37</v>
      </c>
      <c r="Q10" s="196">
        <v>0.85</v>
      </c>
      <c r="R10" s="196">
        <v>5.96</v>
      </c>
      <c r="S10" s="196">
        <v>3.81</v>
      </c>
      <c r="T10" s="196">
        <v>0</v>
      </c>
      <c r="U10" s="196">
        <v>12.81</v>
      </c>
      <c r="V10" s="196">
        <v>4.6100000000000003</v>
      </c>
      <c r="W10" s="196">
        <v>4.03</v>
      </c>
      <c r="X10" s="196">
        <v>20.170000000000002</v>
      </c>
      <c r="Y10" s="196">
        <v>0</v>
      </c>
      <c r="Z10" s="196">
        <v>38</v>
      </c>
      <c r="AA10" s="196">
        <v>13.3</v>
      </c>
      <c r="AB10" s="196">
        <v>0</v>
      </c>
      <c r="AC10" s="196">
        <v>0</v>
      </c>
      <c r="AD10" s="196">
        <v>7.39</v>
      </c>
      <c r="AE10" s="196">
        <v>0</v>
      </c>
      <c r="AF10" s="196">
        <v>0</v>
      </c>
      <c r="AG10" s="196">
        <v>42.59</v>
      </c>
      <c r="AH10" s="196">
        <v>0</v>
      </c>
      <c r="AI10" s="196">
        <v>12.05</v>
      </c>
      <c r="AJ10" s="196">
        <v>0</v>
      </c>
      <c r="AK10" s="196">
        <v>9.01</v>
      </c>
      <c r="AL10" s="196">
        <v>0</v>
      </c>
      <c r="AM10" s="196">
        <v>0</v>
      </c>
      <c r="AN10" s="196">
        <v>0</v>
      </c>
      <c r="AO10" s="196">
        <v>231.75</v>
      </c>
      <c r="AP10" s="196">
        <v>0</v>
      </c>
      <c r="AQ10" s="196">
        <v>0</v>
      </c>
      <c r="AR10" s="196">
        <v>3.73</v>
      </c>
      <c r="AS10" s="196">
        <v>10.84</v>
      </c>
      <c r="AT10" s="196">
        <v>17.68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4.4000000000000004</v>
      </c>
      <c r="D11" s="196">
        <v>0</v>
      </c>
      <c r="E11" s="196">
        <v>0</v>
      </c>
      <c r="F11" s="196">
        <v>3.04</v>
      </c>
      <c r="G11" s="196">
        <v>0</v>
      </c>
      <c r="H11" s="196">
        <v>0</v>
      </c>
      <c r="I11" s="196">
        <v>5.85</v>
      </c>
      <c r="J11" s="196">
        <v>0</v>
      </c>
      <c r="K11" s="196">
        <v>87.26</v>
      </c>
      <c r="L11" s="196">
        <v>54.66</v>
      </c>
      <c r="M11" s="196">
        <v>0</v>
      </c>
      <c r="N11" s="196">
        <v>1.17</v>
      </c>
      <c r="O11" s="196">
        <v>1.95</v>
      </c>
      <c r="P11" s="196">
        <v>2.37</v>
      </c>
      <c r="Q11" s="196">
        <v>0.85</v>
      </c>
      <c r="R11" s="196">
        <v>5.96</v>
      </c>
      <c r="S11" s="196">
        <v>3.81</v>
      </c>
      <c r="T11" s="196">
        <v>0</v>
      </c>
      <c r="U11" s="196">
        <v>12.81</v>
      </c>
      <c r="V11" s="196">
        <v>4.6100000000000003</v>
      </c>
      <c r="W11" s="196">
        <v>4.03</v>
      </c>
      <c r="X11" s="196">
        <v>20.170000000000002</v>
      </c>
      <c r="Y11" s="196">
        <v>0</v>
      </c>
      <c r="Z11" s="196">
        <v>38</v>
      </c>
      <c r="AA11" s="196">
        <v>13.3</v>
      </c>
      <c r="AB11" s="196">
        <v>0</v>
      </c>
      <c r="AC11" s="196">
        <v>0</v>
      </c>
      <c r="AD11" s="196">
        <v>7.39</v>
      </c>
      <c r="AE11" s="196">
        <v>0</v>
      </c>
      <c r="AF11" s="196">
        <v>0</v>
      </c>
      <c r="AG11" s="196">
        <v>42.59</v>
      </c>
      <c r="AH11" s="196">
        <v>0</v>
      </c>
      <c r="AI11" s="196">
        <v>12.05</v>
      </c>
      <c r="AJ11" s="196">
        <v>0</v>
      </c>
      <c r="AK11" s="196">
        <v>9.01</v>
      </c>
      <c r="AL11" s="196">
        <v>0</v>
      </c>
      <c r="AM11" s="196">
        <v>0</v>
      </c>
      <c r="AN11" s="196">
        <v>0</v>
      </c>
      <c r="AO11" s="196">
        <v>231.75</v>
      </c>
      <c r="AP11" s="196">
        <v>0</v>
      </c>
      <c r="AQ11" s="196">
        <v>0</v>
      </c>
      <c r="AR11" s="196">
        <v>3.73</v>
      </c>
      <c r="AS11" s="196">
        <v>10.84</v>
      </c>
      <c r="AT11" s="196">
        <v>17.68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4.4000000000000004</v>
      </c>
      <c r="D12" s="196">
        <v>0</v>
      </c>
      <c r="E12" s="196">
        <v>0</v>
      </c>
      <c r="F12" s="196">
        <v>3.04</v>
      </c>
      <c r="G12" s="196">
        <v>0</v>
      </c>
      <c r="H12" s="196">
        <v>0</v>
      </c>
      <c r="I12" s="196">
        <v>5.85</v>
      </c>
      <c r="J12" s="196">
        <v>0</v>
      </c>
      <c r="K12" s="196">
        <v>87.26</v>
      </c>
      <c r="L12" s="196">
        <v>54.66</v>
      </c>
      <c r="M12" s="196">
        <v>0</v>
      </c>
      <c r="N12" s="196">
        <v>1.17</v>
      </c>
      <c r="O12" s="196">
        <v>1.95</v>
      </c>
      <c r="P12" s="196">
        <v>2.37</v>
      </c>
      <c r="Q12" s="196">
        <v>0.85</v>
      </c>
      <c r="R12" s="196">
        <v>5.96</v>
      </c>
      <c r="S12" s="196">
        <v>3.81</v>
      </c>
      <c r="T12" s="196">
        <v>0</v>
      </c>
      <c r="U12" s="196">
        <v>12.81</v>
      </c>
      <c r="V12" s="196">
        <v>4.6100000000000003</v>
      </c>
      <c r="W12" s="196">
        <v>4.03</v>
      </c>
      <c r="X12" s="196">
        <v>20.170000000000002</v>
      </c>
      <c r="Y12" s="196">
        <v>0</v>
      </c>
      <c r="Z12" s="196">
        <v>38</v>
      </c>
      <c r="AA12" s="196">
        <v>13.3</v>
      </c>
      <c r="AB12" s="196">
        <v>0</v>
      </c>
      <c r="AC12" s="196">
        <v>0</v>
      </c>
      <c r="AD12" s="196">
        <v>7.39</v>
      </c>
      <c r="AE12" s="196">
        <v>0</v>
      </c>
      <c r="AF12" s="196">
        <v>0</v>
      </c>
      <c r="AG12" s="196">
        <v>42.59</v>
      </c>
      <c r="AH12" s="196">
        <v>0</v>
      </c>
      <c r="AI12" s="196">
        <v>12.05</v>
      </c>
      <c r="AJ12" s="196">
        <v>0</v>
      </c>
      <c r="AK12" s="196">
        <v>9.01</v>
      </c>
      <c r="AL12" s="196">
        <v>0</v>
      </c>
      <c r="AM12" s="196">
        <v>0</v>
      </c>
      <c r="AN12" s="196">
        <v>0</v>
      </c>
      <c r="AO12" s="196">
        <v>231.75</v>
      </c>
      <c r="AP12" s="196">
        <v>0</v>
      </c>
      <c r="AQ12" s="196">
        <v>0</v>
      </c>
      <c r="AR12" s="196">
        <v>3.73</v>
      </c>
      <c r="AS12" s="196">
        <v>10.84</v>
      </c>
      <c r="AT12" s="196">
        <v>17.68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4.4000000000000004</v>
      </c>
      <c r="D13" s="196">
        <v>0</v>
      </c>
      <c r="E13" s="196">
        <v>0</v>
      </c>
      <c r="F13" s="196">
        <v>3.04</v>
      </c>
      <c r="G13" s="196">
        <v>0</v>
      </c>
      <c r="H13" s="196">
        <v>0</v>
      </c>
      <c r="I13" s="196">
        <v>5.85</v>
      </c>
      <c r="J13" s="196">
        <v>0</v>
      </c>
      <c r="K13" s="196">
        <v>87.26</v>
      </c>
      <c r="L13" s="196">
        <v>54.66</v>
      </c>
      <c r="M13" s="196">
        <v>0</v>
      </c>
      <c r="N13" s="196">
        <v>1.17</v>
      </c>
      <c r="O13" s="196">
        <v>1.95</v>
      </c>
      <c r="P13" s="196">
        <v>2.37</v>
      </c>
      <c r="Q13" s="196">
        <v>0.85</v>
      </c>
      <c r="R13" s="196">
        <v>5.96</v>
      </c>
      <c r="S13" s="196">
        <v>3.81</v>
      </c>
      <c r="T13" s="196">
        <v>0</v>
      </c>
      <c r="U13" s="196">
        <v>12.81</v>
      </c>
      <c r="V13" s="196">
        <v>4.6100000000000003</v>
      </c>
      <c r="W13" s="196">
        <v>4.03</v>
      </c>
      <c r="X13" s="196">
        <v>20.170000000000002</v>
      </c>
      <c r="Y13" s="196">
        <v>0</v>
      </c>
      <c r="Z13" s="196">
        <v>38</v>
      </c>
      <c r="AA13" s="196">
        <v>13.3</v>
      </c>
      <c r="AB13" s="196">
        <v>0</v>
      </c>
      <c r="AC13" s="196">
        <v>0</v>
      </c>
      <c r="AD13" s="196">
        <v>7.39</v>
      </c>
      <c r="AE13" s="196">
        <v>0</v>
      </c>
      <c r="AF13" s="196">
        <v>0</v>
      </c>
      <c r="AG13" s="196">
        <v>42.59</v>
      </c>
      <c r="AH13" s="196">
        <v>0</v>
      </c>
      <c r="AI13" s="196">
        <v>12.05</v>
      </c>
      <c r="AJ13" s="196">
        <v>0</v>
      </c>
      <c r="AK13" s="196">
        <v>9.01</v>
      </c>
      <c r="AL13" s="196">
        <v>0</v>
      </c>
      <c r="AM13" s="196">
        <v>0</v>
      </c>
      <c r="AN13" s="196">
        <v>0</v>
      </c>
      <c r="AO13" s="196">
        <v>231.75</v>
      </c>
      <c r="AP13" s="196">
        <v>0</v>
      </c>
      <c r="AQ13" s="196">
        <v>0</v>
      </c>
      <c r="AR13" s="196">
        <v>3.73</v>
      </c>
      <c r="AS13" s="196">
        <v>10.84</v>
      </c>
      <c r="AT13" s="196">
        <v>17.68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4.4000000000000004</v>
      </c>
      <c r="D14" s="196">
        <v>0</v>
      </c>
      <c r="E14" s="196">
        <v>0</v>
      </c>
      <c r="F14" s="196">
        <v>3.04</v>
      </c>
      <c r="G14" s="196">
        <v>0</v>
      </c>
      <c r="H14" s="196">
        <v>0</v>
      </c>
      <c r="I14" s="196">
        <v>5.85</v>
      </c>
      <c r="J14" s="196">
        <v>0</v>
      </c>
      <c r="K14" s="196">
        <v>87.26</v>
      </c>
      <c r="L14" s="196">
        <v>54.66</v>
      </c>
      <c r="M14" s="196">
        <v>0</v>
      </c>
      <c r="N14" s="196">
        <v>1.17</v>
      </c>
      <c r="O14" s="196">
        <v>1.95</v>
      </c>
      <c r="P14" s="196">
        <v>2.37</v>
      </c>
      <c r="Q14" s="196">
        <v>0.85</v>
      </c>
      <c r="R14" s="196">
        <v>5.96</v>
      </c>
      <c r="S14" s="196">
        <v>3.81</v>
      </c>
      <c r="T14" s="196">
        <v>0</v>
      </c>
      <c r="U14" s="196">
        <v>12.81</v>
      </c>
      <c r="V14" s="196">
        <v>4.6100000000000003</v>
      </c>
      <c r="W14" s="196">
        <v>4.03</v>
      </c>
      <c r="X14" s="196">
        <v>20.170000000000002</v>
      </c>
      <c r="Y14" s="196">
        <v>0</v>
      </c>
      <c r="Z14" s="196">
        <v>38</v>
      </c>
      <c r="AA14" s="196">
        <v>13.3</v>
      </c>
      <c r="AB14" s="196">
        <v>0</v>
      </c>
      <c r="AC14" s="196">
        <v>0</v>
      </c>
      <c r="AD14" s="196">
        <v>7.39</v>
      </c>
      <c r="AE14" s="196">
        <v>0</v>
      </c>
      <c r="AF14" s="196">
        <v>0</v>
      </c>
      <c r="AG14" s="196">
        <v>42.59</v>
      </c>
      <c r="AH14" s="196">
        <v>0</v>
      </c>
      <c r="AI14" s="196">
        <v>12.05</v>
      </c>
      <c r="AJ14" s="196">
        <v>0</v>
      </c>
      <c r="AK14" s="196">
        <v>9.01</v>
      </c>
      <c r="AL14" s="196">
        <v>0</v>
      </c>
      <c r="AM14" s="196">
        <v>0</v>
      </c>
      <c r="AN14" s="196">
        <v>0</v>
      </c>
      <c r="AO14" s="196">
        <v>231.75</v>
      </c>
      <c r="AP14" s="196">
        <v>0</v>
      </c>
      <c r="AQ14" s="196">
        <v>0</v>
      </c>
      <c r="AR14" s="196">
        <v>3.73</v>
      </c>
      <c r="AS14" s="196">
        <v>10.84</v>
      </c>
      <c r="AT14" s="196">
        <v>17.68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4.4000000000000004</v>
      </c>
      <c r="D15" s="196">
        <v>0</v>
      </c>
      <c r="E15" s="196">
        <v>0</v>
      </c>
      <c r="F15" s="196">
        <v>3.04</v>
      </c>
      <c r="G15" s="196">
        <v>0</v>
      </c>
      <c r="H15" s="196">
        <v>0</v>
      </c>
      <c r="I15" s="196">
        <v>5.85</v>
      </c>
      <c r="J15" s="196">
        <v>0</v>
      </c>
      <c r="K15" s="196">
        <v>87.26</v>
      </c>
      <c r="L15" s="196">
        <v>54.66</v>
      </c>
      <c r="M15" s="196">
        <v>0</v>
      </c>
      <c r="N15" s="196">
        <v>1.17</v>
      </c>
      <c r="O15" s="196">
        <v>1.95</v>
      </c>
      <c r="P15" s="196">
        <v>2.37</v>
      </c>
      <c r="Q15" s="196">
        <v>0.85</v>
      </c>
      <c r="R15" s="196">
        <v>5.96</v>
      </c>
      <c r="S15" s="196">
        <v>3.81</v>
      </c>
      <c r="T15" s="196">
        <v>0</v>
      </c>
      <c r="U15" s="196">
        <v>12.81</v>
      </c>
      <c r="V15" s="196">
        <v>4.6100000000000003</v>
      </c>
      <c r="W15" s="196">
        <v>4.03</v>
      </c>
      <c r="X15" s="196">
        <v>20.170000000000002</v>
      </c>
      <c r="Y15" s="196">
        <v>0</v>
      </c>
      <c r="Z15" s="196">
        <v>38</v>
      </c>
      <c r="AA15" s="196">
        <v>13.3</v>
      </c>
      <c r="AB15" s="196">
        <v>0</v>
      </c>
      <c r="AC15" s="196">
        <v>0</v>
      </c>
      <c r="AD15" s="196">
        <v>7.39</v>
      </c>
      <c r="AE15" s="196">
        <v>0</v>
      </c>
      <c r="AF15" s="196">
        <v>0</v>
      </c>
      <c r="AG15" s="196">
        <v>42.59</v>
      </c>
      <c r="AH15" s="196">
        <v>0</v>
      </c>
      <c r="AI15" s="196">
        <v>12.05</v>
      </c>
      <c r="AJ15" s="196">
        <v>0</v>
      </c>
      <c r="AK15" s="196">
        <v>9.01</v>
      </c>
      <c r="AL15" s="196">
        <v>0</v>
      </c>
      <c r="AM15" s="196">
        <v>0</v>
      </c>
      <c r="AN15" s="196">
        <v>0</v>
      </c>
      <c r="AO15" s="196">
        <v>231.75</v>
      </c>
      <c r="AP15" s="196">
        <v>0</v>
      </c>
      <c r="AQ15" s="196">
        <v>0</v>
      </c>
      <c r="AR15" s="196">
        <v>3.73</v>
      </c>
      <c r="AS15" s="196">
        <v>10.84</v>
      </c>
      <c r="AT15" s="196">
        <v>17.68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4.4000000000000004</v>
      </c>
      <c r="D16" s="196">
        <v>0</v>
      </c>
      <c r="E16" s="196">
        <v>0</v>
      </c>
      <c r="F16" s="196">
        <v>3.04</v>
      </c>
      <c r="G16" s="196">
        <v>0</v>
      </c>
      <c r="H16" s="196">
        <v>0</v>
      </c>
      <c r="I16" s="196">
        <v>5.85</v>
      </c>
      <c r="J16" s="196">
        <v>0</v>
      </c>
      <c r="K16" s="196">
        <v>87.26</v>
      </c>
      <c r="L16" s="196">
        <v>54.66</v>
      </c>
      <c r="M16" s="196">
        <v>0</v>
      </c>
      <c r="N16" s="196">
        <v>1.17</v>
      </c>
      <c r="O16" s="196">
        <v>1.95</v>
      </c>
      <c r="P16" s="196">
        <v>2.37</v>
      </c>
      <c r="Q16" s="196">
        <v>0.85</v>
      </c>
      <c r="R16" s="196">
        <v>5.96</v>
      </c>
      <c r="S16" s="196">
        <v>3.81</v>
      </c>
      <c r="T16" s="196">
        <v>0</v>
      </c>
      <c r="U16" s="196">
        <v>12.81</v>
      </c>
      <c r="V16" s="196">
        <v>4.6100000000000003</v>
      </c>
      <c r="W16" s="196">
        <v>4.03</v>
      </c>
      <c r="X16" s="196">
        <v>20.170000000000002</v>
      </c>
      <c r="Y16" s="196">
        <v>0</v>
      </c>
      <c r="Z16" s="196">
        <v>38</v>
      </c>
      <c r="AA16" s="196">
        <v>13.3</v>
      </c>
      <c r="AB16" s="196">
        <v>0</v>
      </c>
      <c r="AC16" s="196">
        <v>0</v>
      </c>
      <c r="AD16" s="196">
        <v>7.39</v>
      </c>
      <c r="AE16" s="196">
        <v>0</v>
      </c>
      <c r="AF16" s="196">
        <v>0</v>
      </c>
      <c r="AG16" s="196">
        <v>42.59</v>
      </c>
      <c r="AH16" s="196">
        <v>0</v>
      </c>
      <c r="AI16" s="196">
        <v>12.05</v>
      </c>
      <c r="AJ16" s="196">
        <v>0</v>
      </c>
      <c r="AK16" s="196">
        <v>9.01</v>
      </c>
      <c r="AL16" s="196">
        <v>0</v>
      </c>
      <c r="AM16" s="196">
        <v>0</v>
      </c>
      <c r="AN16" s="196">
        <v>0</v>
      </c>
      <c r="AO16" s="196">
        <v>231.75</v>
      </c>
      <c r="AP16" s="196">
        <v>0</v>
      </c>
      <c r="AQ16" s="196">
        <v>0</v>
      </c>
      <c r="AR16" s="196">
        <v>3.73</v>
      </c>
      <c r="AS16" s="196">
        <v>10.84</v>
      </c>
      <c r="AT16" s="196">
        <v>17.68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4.4000000000000004</v>
      </c>
      <c r="D17" s="196">
        <v>0</v>
      </c>
      <c r="E17" s="196">
        <v>0</v>
      </c>
      <c r="F17" s="196">
        <v>3.04</v>
      </c>
      <c r="G17" s="196">
        <v>0</v>
      </c>
      <c r="H17" s="196">
        <v>0</v>
      </c>
      <c r="I17" s="196">
        <v>5.85</v>
      </c>
      <c r="J17" s="196">
        <v>0</v>
      </c>
      <c r="K17" s="196">
        <v>87.26</v>
      </c>
      <c r="L17" s="196">
        <v>54.66</v>
      </c>
      <c r="M17" s="196">
        <v>0</v>
      </c>
      <c r="N17" s="196">
        <v>1.17</v>
      </c>
      <c r="O17" s="196">
        <v>1.95</v>
      </c>
      <c r="P17" s="196">
        <v>2.37</v>
      </c>
      <c r="Q17" s="196">
        <v>0.85</v>
      </c>
      <c r="R17" s="196">
        <v>5.96</v>
      </c>
      <c r="S17" s="196">
        <v>3.81</v>
      </c>
      <c r="T17" s="196">
        <v>0</v>
      </c>
      <c r="U17" s="196">
        <v>12.81</v>
      </c>
      <c r="V17" s="196">
        <v>4.6100000000000003</v>
      </c>
      <c r="W17" s="196">
        <v>4.03</v>
      </c>
      <c r="X17" s="196">
        <v>20.170000000000002</v>
      </c>
      <c r="Y17" s="196">
        <v>0</v>
      </c>
      <c r="Z17" s="196">
        <v>38</v>
      </c>
      <c r="AA17" s="196">
        <v>13.3</v>
      </c>
      <c r="AB17" s="196">
        <v>0</v>
      </c>
      <c r="AC17" s="196">
        <v>0</v>
      </c>
      <c r="AD17" s="196">
        <v>7.39</v>
      </c>
      <c r="AE17" s="196">
        <v>0</v>
      </c>
      <c r="AF17" s="196">
        <v>0</v>
      </c>
      <c r="AG17" s="196">
        <v>42.59</v>
      </c>
      <c r="AH17" s="196">
        <v>0</v>
      </c>
      <c r="AI17" s="196">
        <v>12.05</v>
      </c>
      <c r="AJ17" s="196">
        <v>0</v>
      </c>
      <c r="AK17" s="196">
        <v>9.01</v>
      </c>
      <c r="AL17" s="196">
        <v>0</v>
      </c>
      <c r="AM17" s="196">
        <v>0</v>
      </c>
      <c r="AN17" s="196">
        <v>0</v>
      </c>
      <c r="AO17" s="196">
        <v>231.75</v>
      </c>
      <c r="AP17" s="196">
        <v>0</v>
      </c>
      <c r="AQ17" s="196">
        <v>0</v>
      </c>
      <c r="AR17" s="196">
        <v>3.73</v>
      </c>
      <c r="AS17" s="196">
        <v>10.84</v>
      </c>
      <c r="AT17" s="196">
        <v>17.68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4.4000000000000004</v>
      </c>
      <c r="D18" s="196">
        <v>0</v>
      </c>
      <c r="E18" s="196">
        <v>0</v>
      </c>
      <c r="F18" s="196">
        <v>3.04</v>
      </c>
      <c r="G18" s="196">
        <v>0</v>
      </c>
      <c r="H18" s="196">
        <v>0</v>
      </c>
      <c r="I18" s="196">
        <v>5.85</v>
      </c>
      <c r="J18" s="196">
        <v>0</v>
      </c>
      <c r="K18" s="196">
        <v>87.26</v>
      </c>
      <c r="L18" s="196">
        <v>54.66</v>
      </c>
      <c r="M18" s="196">
        <v>0</v>
      </c>
      <c r="N18" s="196">
        <v>1.17</v>
      </c>
      <c r="O18" s="196">
        <v>1.95</v>
      </c>
      <c r="P18" s="196">
        <v>2.37</v>
      </c>
      <c r="Q18" s="196">
        <v>0.85</v>
      </c>
      <c r="R18" s="196">
        <v>5.96</v>
      </c>
      <c r="S18" s="196">
        <v>3.81</v>
      </c>
      <c r="T18" s="196">
        <v>0</v>
      </c>
      <c r="U18" s="196">
        <v>12.81</v>
      </c>
      <c r="V18" s="196">
        <v>4.6100000000000003</v>
      </c>
      <c r="W18" s="196">
        <v>4.03</v>
      </c>
      <c r="X18" s="196">
        <v>20.170000000000002</v>
      </c>
      <c r="Y18" s="196">
        <v>0</v>
      </c>
      <c r="Z18" s="196">
        <v>38</v>
      </c>
      <c r="AA18" s="196">
        <v>13.3</v>
      </c>
      <c r="AB18" s="196">
        <v>0</v>
      </c>
      <c r="AC18" s="196">
        <v>0</v>
      </c>
      <c r="AD18" s="196">
        <v>7.39</v>
      </c>
      <c r="AE18" s="196">
        <v>0</v>
      </c>
      <c r="AF18" s="196">
        <v>0</v>
      </c>
      <c r="AG18" s="196">
        <v>42.59</v>
      </c>
      <c r="AH18" s="196">
        <v>0</v>
      </c>
      <c r="AI18" s="196">
        <v>12.05</v>
      </c>
      <c r="AJ18" s="196">
        <v>0</v>
      </c>
      <c r="AK18" s="196">
        <v>9.01</v>
      </c>
      <c r="AL18" s="196">
        <v>0</v>
      </c>
      <c r="AM18" s="196">
        <v>0</v>
      </c>
      <c r="AN18" s="196">
        <v>0</v>
      </c>
      <c r="AO18" s="196">
        <v>231.75</v>
      </c>
      <c r="AP18" s="196">
        <v>0</v>
      </c>
      <c r="AQ18" s="196">
        <v>0</v>
      </c>
      <c r="AR18" s="196">
        <v>3.73</v>
      </c>
      <c r="AS18" s="196">
        <v>10.84</v>
      </c>
      <c r="AT18" s="196">
        <v>17.68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4.4000000000000004</v>
      </c>
      <c r="D19" s="196">
        <v>0</v>
      </c>
      <c r="E19" s="196">
        <v>0</v>
      </c>
      <c r="F19" s="196">
        <v>3.04</v>
      </c>
      <c r="G19" s="196">
        <v>0</v>
      </c>
      <c r="H19" s="196">
        <v>0</v>
      </c>
      <c r="I19" s="196">
        <v>5.85</v>
      </c>
      <c r="J19" s="196">
        <v>0</v>
      </c>
      <c r="K19" s="196">
        <v>87.26</v>
      </c>
      <c r="L19" s="196">
        <v>54.66</v>
      </c>
      <c r="M19" s="196">
        <v>0</v>
      </c>
      <c r="N19" s="196">
        <v>1.17</v>
      </c>
      <c r="O19" s="196">
        <v>1.95</v>
      </c>
      <c r="P19" s="196">
        <v>2.37</v>
      </c>
      <c r="Q19" s="196">
        <v>0.85</v>
      </c>
      <c r="R19" s="196">
        <v>5.96</v>
      </c>
      <c r="S19" s="196">
        <v>3.81</v>
      </c>
      <c r="T19" s="196">
        <v>0</v>
      </c>
      <c r="U19" s="196">
        <v>12.81</v>
      </c>
      <c r="V19" s="196">
        <v>4.6100000000000003</v>
      </c>
      <c r="W19" s="196">
        <v>4.03</v>
      </c>
      <c r="X19" s="196">
        <v>20.170000000000002</v>
      </c>
      <c r="Y19" s="196">
        <v>0</v>
      </c>
      <c r="Z19" s="196">
        <v>38</v>
      </c>
      <c r="AA19" s="196">
        <v>13.3</v>
      </c>
      <c r="AB19" s="196">
        <v>0</v>
      </c>
      <c r="AC19" s="196">
        <v>0</v>
      </c>
      <c r="AD19" s="196">
        <v>7.39</v>
      </c>
      <c r="AE19" s="196">
        <v>0</v>
      </c>
      <c r="AF19" s="196">
        <v>0</v>
      </c>
      <c r="AG19" s="196">
        <v>42.59</v>
      </c>
      <c r="AH19" s="196">
        <v>0</v>
      </c>
      <c r="AI19" s="196">
        <v>12.05</v>
      </c>
      <c r="AJ19" s="196">
        <v>0</v>
      </c>
      <c r="AK19" s="196">
        <v>9.01</v>
      </c>
      <c r="AL19" s="196">
        <v>0</v>
      </c>
      <c r="AM19" s="196">
        <v>0</v>
      </c>
      <c r="AN19" s="196">
        <v>0</v>
      </c>
      <c r="AO19" s="196">
        <v>231.75</v>
      </c>
      <c r="AP19" s="196">
        <v>0</v>
      </c>
      <c r="AQ19" s="196">
        <v>0</v>
      </c>
      <c r="AR19" s="196">
        <v>3.73</v>
      </c>
      <c r="AS19" s="196">
        <v>10.84</v>
      </c>
      <c r="AT19" s="196">
        <v>17.68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4.4000000000000004</v>
      </c>
      <c r="D20" s="196">
        <v>0</v>
      </c>
      <c r="E20" s="196">
        <v>0</v>
      </c>
      <c r="F20" s="196">
        <v>3.04</v>
      </c>
      <c r="G20" s="196">
        <v>0</v>
      </c>
      <c r="H20" s="196">
        <v>0</v>
      </c>
      <c r="I20" s="196">
        <v>5.85</v>
      </c>
      <c r="J20" s="196">
        <v>0</v>
      </c>
      <c r="K20" s="196">
        <v>87.26</v>
      </c>
      <c r="L20" s="196">
        <v>54.66</v>
      </c>
      <c r="M20" s="196">
        <v>0</v>
      </c>
      <c r="N20" s="196">
        <v>1.17</v>
      </c>
      <c r="O20" s="196">
        <v>1.95</v>
      </c>
      <c r="P20" s="196">
        <v>2.37</v>
      </c>
      <c r="Q20" s="196">
        <v>0.85</v>
      </c>
      <c r="R20" s="196">
        <v>5.96</v>
      </c>
      <c r="S20" s="196">
        <v>3.81</v>
      </c>
      <c r="T20" s="196">
        <v>0</v>
      </c>
      <c r="U20" s="196">
        <v>12.81</v>
      </c>
      <c r="V20" s="196">
        <v>4.6100000000000003</v>
      </c>
      <c r="W20" s="196">
        <v>4.03</v>
      </c>
      <c r="X20" s="196">
        <v>20.170000000000002</v>
      </c>
      <c r="Y20" s="196">
        <v>0</v>
      </c>
      <c r="Z20" s="196">
        <v>38</v>
      </c>
      <c r="AA20" s="196">
        <v>13.3</v>
      </c>
      <c r="AB20" s="196">
        <v>0</v>
      </c>
      <c r="AC20" s="196">
        <v>0</v>
      </c>
      <c r="AD20" s="196">
        <v>7.39</v>
      </c>
      <c r="AE20" s="196">
        <v>0</v>
      </c>
      <c r="AF20" s="196">
        <v>0</v>
      </c>
      <c r="AG20" s="196">
        <v>42.59</v>
      </c>
      <c r="AH20" s="196">
        <v>0</v>
      </c>
      <c r="AI20" s="196">
        <v>12.05</v>
      </c>
      <c r="AJ20" s="196">
        <v>0</v>
      </c>
      <c r="AK20" s="196">
        <v>9.01</v>
      </c>
      <c r="AL20" s="196">
        <v>0</v>
      </c>
      <c r="AM20" s="196">
        <v>0</v>
      </c>
      <c r="AN20" s="196">
        <v>0</v>
      </c>
      <c r="AO20" s="196">
        <v>231.75</v>
      </c>
      <c r="AP20" s="196">
        <v>0</v>
      </c>
      <c r="AQ20" s="196">
        <v>0</v>
      </c>
      <c r="AR20" s="196">
        <v>3.73</v>
      </c>
      <c r="AS20" s="196">
        <v>10.84</v>
      </c>
      <c r="AT20" s="196">
        <v>17.68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4.4000000000000004</v>
      </c>
      <c r="D21" s="196">
        <v>0</v>
      </c>
      <c r="E21" s="196">
        <v>0</v>
      </c>
      <c r="F21" s="196">
        <v>3.04</v>
      </c>
      <c r="G21" s="196">
        <v>0</v>
      </c>
      <c r="H21" s="196">
        <v>0</v>
      </c>
      <c r="I21" s="196">
        <v>5.85</v>
      </c>
      <c r="J21" s="196">
        <v>0</v>
      </c>
      <c r="K21" s="196">
        <v>87.26</v>
      </c>
      <c r="L21" s="196">
        <v>54.66</v>
      </c>
      <c r="M21" s="196">
        <v>0</v>
      </c>
      <c r="N21" s="196">
        <v>1.17</v>
      </c>
      <c r="O21" s="196">
        <v>1.95</v>
      </c>
      <c r="P21" s="196">
        <v>2.37</v>
      </c>
      <c r="Q21" s="196">
        <v>0.85</v>
      </c>
      <c r="R21" s="196">
        <v>5.96</v>
      </c>
      <c r="S21" s="196">
        <v>3.81</v>
      </c>
      <c r="T21" s="196">
        <v>0</v>
      </c>
      <c r="U21" s="196">
        <v>12.81</v>
      </c>
      <c r="V21" s="196">
        <v>4.6100000000000003</v>
      </c>
      <c r="W21" s="196">
        <v>4.03</v>
      </c>
      <c r="X21" s="196">
        <v>20.170000000000002</v>
      </c>
      <c r="Y21" s="196">
        <v>0</v>
      </c>
      <c r="Z21" s="196">
        <v>38</v>
      </c>
      <c r="AA21" s="196">
        <v>13.3</v>
      </c>
      <c r="AB21" s="196">
        <v>0</v>
      </c>
      <c r="AC21" s="196">
        <v>0</v>
      </c>
      <c r="AD21" s="196">
        <v>7.39</v>
      </c>
      <c r="AE21" s="196">
        <v>0</v>
      </c>
      <c r="AF21" s="196">
        <v>0</v>
      </c>
      <c r="AG21" s="196">
        <v>42.59</v>
      </c>
      <c r="AH21" s="196">
        <v>0</v>
      </c>
      <c r="AI21" s="196">
        <v>12.05</v>
      </c>
      <c r="AJ21" s="196">
        <v>0</v>
      </c>
      <c r="AK21" s="196">
        <v>9.01</v>
      </c>
      <c r="AL21" s="196">
        <v>0</v>
      </c>
      <c r="AM21" s="196">
        <v>0</v>
      </c>
      <c r="AN21" s="196">
        <v>0</v>
      </c>
      <c r="AO21" s="196">
        <v>231.75</v>
      </c>
      <c r="AP21" s="196">
        <v>0</v>
      </c>
      <c r="AQ21" s="196">
        <v>0</v>
      </c>
      <c r="AR21" s="196">
        <v>3.73</v>
      </c>
      <c r="AS21" s="196">
        <v>10.84</v>
      </c>
      <c r="AT21" s="196">
        <v>17.68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4.4000000000000004</v>
      </c>
      <c r="D22" s="196">
        <v>0</v>
      </c>
      <c r="E22" s="196">
        <v>0</v>
      </c>
      <c r="F22" s="196">
        <v>3.04</v>
      </c>
      <c r="G22" s="196">
        <v>0</v>
      </c>
      <c r="H22" s="196">
        <v>0</v>
      </c>
      <c r="I22" s="196">
        <v>5.85</v>
      </c>
      <c r="J22" s="196">
        <v>0</v>
      </c>
      <c r="K22" s="196">
        <v>87.26</v>
      </c>
      <c r="L22" s="196">
        <v>54.66</v>
      </c>
      <c r="M22" s="196">
        <v>0</v>
      </c>
      <c r="N22" s="196">
        <v>1.17</v>
      </c>
      <c r="O22" s="196">
        <v>1.95</v>
      </c>
      <c r="P22" s="196">
        <v>2.37</v>
      </c>
      <c r="Q22" s="196">
        <v>0.85</v>
      </c>
      <c r="R22" s="196">
        <v>5.96</v>
      </c>
      <c r="S22" s="196">
        <v>3.81</v>
      </c>
      <c r="T22" s="196">
        <v>0</v>
      </c>
      <c r="U22" s="196">
        <v>12.81</v>
      </c>
      <c r="V22" s="196">
        <v>4.6100000000000003</v>
      </c>
      <c r="W22" s="196">
        <v>4.03</v>
      </c>
      <c r="X22" s="196">
        <v>20.170000000000002</v>
      </c>
      <c r="Y22" s="196">
        <v>0</v>
      </c>
      <c r="Z22" s="196">
        <v>38</v>
      </c>
      <c r="AA22" s="196">
        <v>13.3</v>
      </c>
      <c r="AB22" s="196">
        <v>0</v>
      </c>
      <c r="AC22" s="196">
        <v>0</v>
      </c>
      <c r="AD22" s="196">
        <v>7.39</v>
      </c>
      <c r="AE22" s="196">
        <v>0</v>
      </c>
      <c r="AF22" s="196">
        <v>0</v>
      </c>
      <c r="AG22" s="196">
        <v>42.59</v>
      </c>
      <c r="AH22" s="196">
        <v>0</v>
      </c>
      <c r="AI22" s="196">
        <v>12.05</v>
      </c>
      <c r="AJ22" s="196">
        <v>0</v>
      </c>
      <c r="AK22" s="196">
        <v>9.01</v>
      </c>
      <c r="AL22" s="196">
        <v>0</v>
      </c>
      <c r="AM22" s="196">
        <v>0</v>
      </c>
      <c r="AN22" s="196">
        <v>0</v>
      </c>
      <c r="AO22" s="196">
        <v>231.75</v>
      </c>
      <c r="AP22" s="196">
        <v>0</v>
      </c>
      <c r="AQ22" s="196">
        <v>0</v>
      </c>
      <c r="AR22" s="196">
        <v>3.73</v>
      </c>
      <c r="AS22" s="196">
        <v>10.84</v>
      </c>
      <c r="AT22" s="196">
        <v>17.68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4.4000000000000004</v>
      </c>
      <c r="D23" s="196">
        <v>0</v>
      </c>
      <c r="E23" s="196">
        <v>0</v>
      </c>
      <c r="F23" s="196">
        <v>3.04</v>
      </c>
      <c r="G23" s="196">
        <v>0</v>
      </c>
      <c r="H23" s="196">
        <v>0</v>
      </c>
      <c r="I23" s="196">
        <v>5.85</v>
      </c>
      <c r="J23" s="196">
        <v>0</v>
      </c>
      <c r="K23" s="196">
        <v>87.26</v>
      </c>
      <c r="L23" s="196">
        <v>54.66</v>
      </c>
      <c r="M23" s="196">
        <v>0</v>
      </c>
      <c r="N23" s="196">
        <v>1.17</v>
      </c>
      <c r="O23" s="196">
        <v>1.95</v>
      </c>
      <c r="P23" s="196">
        <v>2.37</v>
      </c>
      <c r="Q23" s="196">
        <v>0.85</v>
      </c>
      <c r="R23" s="196">
        <v>6.83</v>
      </c>
      <c r="S23" s="196">
        <v>3.81</v>
      </c>
      <c r="T23" s="196">
        <v>0</v>
      </c>
      <c r="U23" s="196">
        <v>12.81</v>
      </c>
      <c r="V23" s="196">
        <v>4.6100000000000003</v>
      </c>
      <c r="W23" s="196">
        <v>4.03</v>
      </c>
      <c r="X23" s="196">
        <v>21.45</v>
      </c>
      <c r="Y23" s="196">
        <v>0</v>
      </c>
      <c r="Z23" s="196">
        <v>38</v>
      </c>
      <c r="AA23" s="196">
        <v>13.3</v>
      </c>
      <c r="AB23" s="196">
        <v>0</v>
      </c>
      <c r="AC23" s="196">
        <v>0</v>
      </c>
      <c r="AD23" s="196">
        <v>7.39</v>
      </c>
      <c r="AE23" s="196">
        <v>0</v>
      </c>
      <c r="AF23" s="196">
        <v>0</v>
      </c>
      <c r="AG23" s="196">
        <v>42.59</v>
      </c>
      <c r="AH23" s="196">
        <v>0</v>
      </c>
      <c r="AI23" s="196">
        <v>12.05</v>
      </c>
      <c r="AJ23" s="196">
        <v>0</v>
      </c>
      <c r="AK23" s="196">
        <v>9.01</v>
      </c>
      <c r="AL23" s="196">
        <v>0</v>
      </c>
      <c r="AM23" s="196">
        <v>0</v>
      </c>
      <c r="AN23" s="196">
        <v>0</v>
      </c>
      <c r="AO23" s="196">
        <v>231.75</v>
      </c>
      <c r="AP23" s="196">
        <v>0</v>
      </c>
      <c r="AQ23" s="196">
        <v>0</v>
      </c>
      <c r="AR23" s="196">
        <v>3.73</v>
      </c>
      <c r="AS23" s="196">
        <v>10.84</v>
      </c>
      <c r="AT23" s="196">
        <v>17.68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4.4000000000000004</v>
      </c>
      <c r="D24" s="196">
        <v>0</v>
      </c>
      <c r="E24" s="196">
        <v>0</v>
      </c>
      <c r="F24" s="196">
        <v>3.04</v>
      </c>
      <c r="G24" s="196">
        <v>0</v>
      </c>
      <c r="H24" s="196">
        <v>0</v>
      </c>
      <c r="I24" s="196">
        <v>5.85</v>
      </c>
      <c r="J24" s="196">
        <v>0</v>
      </c>
      <c r="K24" s="196">
        <v>88.19</v>
      </c>
      <c r="L24" s="196">
        <v>54.66</v>
      </c>
      <c r="M24" s="196">
        <v>0</v>
      </c>
      <c r="N24" s="196">
        <v>1.17</v>
      </c>
      <c r="O24" s="196">
        <v>1.95</v>
      </c>
      <c r="P24" s="196">
        <v>2.37</v>
      </c>
      <c r="Q24" s="196">
        <v>0.85</v>
      </c>
      <c r="R24" s="196">
        <v>5.96</v>
      </c>
      <c r="S24" s="196">
        <v>3.81</v>
      </c>
      <c r="T24" s="196">
        <v>0</v>
      </c>
      <c r="U24" s="196">
        <v>12.81</v>
      </c>
      <c r="V24" s="196">
        <v>4.6100000000000003</v>
      </c>
      <c r="W24" s="196">
        <v>4.03</v>
      </c>
      <c r="X24" s="196">
        <v>20.170000000000002</v>
      </c>
      <c r="Y24" s="196">
        <v>0</v>
      </c>
      <c r="Z24" s="196">
        <v>38</v>
      </c>
      <c r="AA24" s="196">
        <v>13.3</v>
      </c>
      <c r="AB24" s="196">
        <v>0</v>
      </c>
      <c r="AC24" s="196">
        <v>0</v>
      </c>
      <c r="AD24" s="196">
        <v>7.39</v>
      </c>
      <c r="AE24" s="196">
        <v>0</v>
      </c>
      <c r="AF24" s="196">
        <v>0</v>
      </c>
      <c r="AG24" s="196">
        <v>42.59</v>
      </c>
      <c r="AH24" s="196">
        <v>0</v>
      </c>
      <c r="AI24" s="196">
        <v>12.05</v>
      </c>
      <c r="AJ24" s="196">
        <v>0</v>
      </c>
      <c r="AK24" s="196">
        <v>9.01</v>
      </c>
      <c r="AL24" s="196">
        <v>0</v>
      </c>
      <c r="AM24" s="196">
        <v>0</v>
      </c>
      <c r="AN24" s="196">
        <v>0</v>
      </c>
      <c r="AO24" s="196">
        <v>231.75</v>
      </c>
      <c r="AP24" s="196">
        <v>0</v>
      </c>
      <c r="AQ24" s="196">
        <v>0</v>
      </c>
      <c r="AR24" s="196">
        <v>3.73</v>
      </c>
      <c r="AS24" s="196">
        <v>10.84</v>
      </c>
      <c r="AT24" s="196">
        <v>17.68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4.4000000000000004</v>
      </c>
      <c r="D25" s="196">
        <v>0</v>
      </c>
      <c r="E25" s="196">
        <v>0</v>
      </c>
      <c r="F25" s="196">
        <v>3.04</v>
      </c>
      <c r="G25" s="196">
        <v>0</v>
      </c>
      <c r="H25" s="196">
        <v>0</v>
      </c>
      <c r="I25" s="196">
        <v>5.85</v>
      </c>
      <c r="J25" s="196">
        <v>0</v>
      </c>
      <c r="K25" s="196">
        <v>87.26</v>
      </c>
      <c r="L25" s="196">
        <v>54.66</v>
      </c>
      <c r="M25" s="196">
        <v>0</v>
      </c>
      <c r="N25" s="196">
        <v>1.17</v>
      </c>
      <c r="O25" s="196">
        <v>1.95</v>
      </c>
      <c r="P25" s="196">
        <v>2.37</v>
      </c>
      <c r="Q25" s="196">
        <v>0.85</v>
      </c>
      <c r="R25" s="196">
        <v>5.96</v>
      </c>
      <c r="S25" s="196">
        <v>3.81</v>
      </c>
      <c r="T25" s="196">
        <v>0</v>
      </c>
      <c r="U25" s="196">
        <v>12.81</v>
      </c>
      <c r="V25" s="196">
        <v>4.6100000000000003</v>
      </c>
      <c r="W25" s="196">
        <v>4.03</v>
      </c>
      <c r="X25" s="196">
        <v>20.170000000000002</v>
      </c>
      <c r="Y25" s="196">
        <v>0</v>
      </c>
      <c r="Z25" s="196">
        <v>38</v>
      </c>
      <c r="AA25" s="196">
        <v>13.3</v>
      </c>
      <c r="AB25" s="196">
        <v>0</v>
      </c>
      <c r="AC25" s="196">
        <v>0</v>
      </c>
      <c r="AD25" s="196">
        <v>7.39</v>
      </c>
      <c r="AE25" s="196">
        <v>0</v>
      </c>
      <c r="AF25" s="196">
        <v>0</v>
      </c>
      <c r="AG25" s="196">
        <v>42.59</v>
      </c>
      <c r="AH25" s="196">
        <v>0</v>
      </c>
      <c r="AI25" s="196">
        <v>12.05</v>
      </c>
      <c r="AJ25" s="196">
        <v>0</v>
      </c>
      <c r="AK25" s="196">
        <v>9.01</v>
      </c>
      <c r="AL25" s="196">
        <v>0</v>
      </c>
      <c r="AM25" s="196">
        <v>0</v>
      </c>
      <c r="AN25" s="196">
        <v>0</v>
      </c>
      <c r="AO25" s="196">
        <v>231.75</v>
      </c>
      <c r="AP25" s="196">
        <v>0</v>
      </c>
      <c r="AQ25" s="196">
        <v>0</v>
      </c>
      <c r="AR25" s="196">
        <v>3.73</v>
      </c>
      <c r="AS25" s="196">
        <v>10.84</v>
      </c>
      <c r="AT25" s="196">
        <v>17.68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4.4000000000000004</v>
      </c>
      <c r="D26" s="196">
        <v>0</v>
      </c>
      <c r="E26" s="196">
        <v>0</v>
      </c>
      <c r="F26" s="196">
        <v>3.04</v>
      </c>
      <c r="G26" s="196">
        <v>0</v>
      </c>
      <c r="H26" s="196">
        <v>0</v>
      </c>
      <c r="I26" s="196">
        <v>5.85</v>
      </c>
      <c r="J26" s="196">
        <v>0</v>
      </c>
      <c r="K26" s="196">
        <v>87.26</v>
      </c>
      <c r="L26" s="196">
        <v>54.66</v>
      </c>
      <c r="M26" s="196">
        <v>0</v>
      </c>
      <c r="N26" s="196">
        <v>1.17</v>
      </c>
      <c r="O26" s="196">
        <v>1.95</v>
      </c>
      <c r="P26" s="196">
        <v>2.37</v>
      </c>
      <c r="Q26" s="196">
        <v>0.85</v>
      </c>
      <c r="R26" s="196">
        <v>5.96</v>
      </c>
      <c r="S26" s="196">
        <v>3.81</v>
      </c>
      <c r="T26" s="196">
        <v>0</v>
      </c>
      <c r="U26" s="196">
        <v>12.81</v>
      </c>
      <c r="V26" s="196">
        <v>4.6100000000000003</v>
      </c>
      <c r="W26" s="196">
        <v>4.03</v>
      </c>
      <c r="X26" s="196">
        <v>20.170000000000002</v>
      </c>
      <c r="Y26" s="196">
        <v>0</v>
      </c>
      <c r="Z26" s="196">
        <v>38</v>
      </c>
      <c r="AA26" s="196">
        <v>13.3</v>
      </c>
      <c r="AB26" s="196">
        <v>0</v>
      </c>
      <c r="AC26" s="196">
        <v>0</v>
      </c>
      <c r="AD26" s="196">
        <v>7.39</v>
      </c>
      <c r="AE26" s="196">
        <v>0</v>
      </c>
      <c r="AF26" s="196">
        <v>0</v>
      </c>
      <c r="AG26" s="196">
        <v>42.59</v>
      </c>
      <c r="AH26" s="196">
        <v>0</v>
      </c>
      <c r="AI26" s="196">
        <v>12.05</v>
      </c>
      <c r="AJ26" s="196">
        <v>0</v>
      </c>
      <c r="AK26" s="196">
        <v>9.01</v>
      </c>
      <c r="AL26" s="196">
        <v>0</v>
      </c>
      <c r="AM26" s="196">
        <v>0</v>
      </c>
      <c r="AN26" s="196">
        <v>0</v>
      </c>
      <c r="AO26" s="196">
        <v>231.75</v>
      </c>
      <c r="AP26" s="196">
        <v>0</v>
      </c>
      <c r="AQ26" s="196">
        <v>0</v>
      </c>
      <c r="AR26" s="196">
        <v>3.73</v>
      </c>
      <c r="AS26" s="196">
        <v>10.84</v>
      </c>
      <c r="AT26" s="196">
        <v>17.68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4.4000000000000004</v>
      </c>
      <c r="D27" s="196">
        <v>0</v>
      </c>
      <c r="E27" s="196">
        <v>0</v>
      </c>
      <c r="F27" s="196">
        <v>3.04</v>
      </c>
      <c r="G27" s="196">
        <v>0</v>
      </c>
      <c r="H27" s="196">
        <v>0</v>
      </c>
      <c r="I27" s="196">
        <v>5.85</v>
      </c>
      <c r="J27" s="196">
        <v>0</v>
      </c>
      <c r="K27" s="196">
        <v>87.26</v>
      </c>
      <c r="L27" s="196">
        <v>54.66</v>
      </c>
      <c r="M27" s="196">
        <v>0</v>
      </c>
      <c r="N27" s="196">
        <v>1.17</v>
      </c>
      <c r="O27" s="196">
        <v>1.95</v>
      </c>
      <c r="P27" s="196">
        <v>2.37</v>
      </c>
      <c r="Q27" s="196">
        <v>0.85</v>
      </c>
      <c r="R27" s="196">
        <v>5.96</v>
      </c>
      <c r="S27" s="196">
        <v>3.81</v>
      </c>
      <c r="T27" s="196">
        <v>0</v>
      </c>
      <c r="U27" s="196">
        <v>12.81</v>
      </c>
      <c r="V27" s="196">
        <v>4.6100000000000003</v>
      </c>
      <c r="W27" s="196">
        <v>0.34</v>
      </c>
      <c r="X27" s="196">
        <v>1.32</v>
      </c>
      <c r="Y27" s="196">
        <v>0</v>
      </c>
      <c r="Z27" s="196">
        <v>38</v>
      </c>
      <c r="AA27" s="196">
        <v>13.3</v>
      </c>
      <c r="AB27" s="196">
        <v>0</v>
      </c>
      <c r="AC27" s="196">
        <v>0</v>
      </c>
      <c r="AD27" s="196">
        <v>7.39</v>
      </c>
      <c r="AE27" s="196">
        <v>0</v>
      </c>
      <c r="AF27" s="196">
        <v>0</v>
      </c>
      <c r="AG27" s="196">
        <v>42.59</v>
      </c>
      <c r="AH27" s="196">
        <v>0</v>
      </c>
      <c r="AI27" s="196">
        <v>12.05</v>
      </c>
      <c r="AJ27" s="196">
        <v>0</v>
      </c>
      <c r="AK27" s="196">
        <v>9.01</v>
      </c>
      <c r="AL27" s="196">
        <v>0</v>
      </c>
      <c r="AM27" s="196">
        <v>0</v>
      </c>
      <c r="AN27" s="196">
        <v>0</v>
      </c>
      <c r="AO27" s="196">
        <v>231.75</v>
      </c>
      <c r="AP27" s="196">
        <v>0</v>
      </c>
      <c r="AQ27" s="196">
        <v>0</v>
      </c>
      <c r="AR27" s="196">
        <v>3.73</v>
      </c>
      <c r="AS27" s="196">
        <v>10.78</v>
      </c>
      <c r="AT27" s="196">
        <v>17.68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4.4000000000000004</v>
      </c>
      <c r="D28" s="196">
        <v>0</v>
      </c>
      <c r="E28" s="196">
        <v>0</v>
      </c>
      <c r="F28" s="196">
        <v>3.04</v>
      </c>
      <c r="G28" s="196">
        <v>0</v>
      </c>
      <c r="H28" s="196">
        <v>0</v>
      </c>
      <c r="I28" s="196">
        <v>5.85</v>
      </c>
      <c r="J28" s="196">
        <v>0</v>
      </c>
      <c r="K28" s="196">
        <v>94.56</v>
      </c>
      <c r="L28" s="196">
        <v>54.66</v>
      </c>
      <c r="M28" s="196">
        <v>0</v>
      </c>
      <c r="N28" s="196">
        <v>1.17</v>
      </c>
      <c r="O28" s="196">
        <v>1.95</v>
      </c>
      <c r="P28" s="196">
        <v>2.37</v>
      </c>
      <c r="Q28" s="196">
        <v>0.85</v>
      </c>
      <c r="R28" s="196">
        <v>5.96</v>
      </c>
      <c r="S28" s="196">
        <v>3.81</v>
      </c>
      <c r="T28" s="196">
        <v>0</v>
      </c>
      <c r="U28" s="196">
        <v>12.81</v>
      </c>
      <c r="V28" s="196">
        <v>4.6100000000000003</v>
      </c>
      <c r="W28" s="196">
        <v>0.34</v>
      </c>
      <c r="X28" s="196">
        <v>1.32</v>
      </c>
      <c r="Y28" s="196">
        <v>0</v>
      </c>
      <c r="Z28" s="196">
        <v>22.62</v>
      </c>
      <c r="AA28" s="196">
        <v>13.3</v>
      </c>
      <c r="AB28" s="196">
        <v>0</v>
      </c>
      <c r="AC28" s="196">
        <v>0</v>
      </c>
      <c r="AD28" s="196">
        <v>7.39</v>
      </c>
      <c r="AE28" s="196">
        <v>0</v>
      </c>
      <c r="AF28" s="196">
        <v>0</v>
      </c>
      <c r="AG28" s="196">
        <v>42.59</v>
      </c>
      <c r="AH28" s="196">
        <v>0</v>
      </c>
      <c r="AI28" s="196">
        <v>12.05</v>
      </c>
      <c r="AJ28" s="196">
        <v>0</v>
      </c>
      <c r="AK28" s="196">
        <v>9.01</v>
      </c>
      <c r="AL28" s="196">
        <v>0</v>
      </c>
      <c r="AM28" s="196">
        <v>0</v>
      </c>
      <c r="AN28" s="196">
        <v>0</v>
      </c>
      <c r="AO28" s="196">
        <v>231.75</v>
      </c>
      <c r="AP28" s="196">
        <v>0</v>
      </c>
      <c r="AQ28" s="196">
        <v>0</v>
      </c>
      <c r="AR28" s="196">
        <v>3.73</v>
      </c>
      <c r="AS28" s="196">
        <v>10.78</v>
      </c>
      <c r="AT28" s="196">
        <v>17.68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4.4000000000000004</v>
      </c>
      <c r="D29" s="196">
        <v>0</v>
      </c>
      <c r="E29" s="196">
        <v>0</v>
      </c>
      <c r="F29" s="196">
        <v>3.04</v>
      </c>
      <c r="G29" s="196">
        <v>0</v>
      </c>
      <c r="H29" s="196">
        <v>0</v>
      </c>
      <c r="I29" s="196">
        <v>5.85</v>
      </c>
      <c r="J29" s="196">
        <v>0</v>
      </c>
      <c r="K29" s="196">
        <v>87.26</v>
      </c>
      <c r="L29" s="196">
        <v>54.66</v>
      </c>
      <c r="M29" s="196">
        <v>0</v>
      </c>
      <c r="N29" s="196">
        <v>1.17</v>
      </c>
      <c r="O29" s="196">
        <v>1.95</v>
      </c>
      <c r="P29" s="196">
        <v>2.37</v>
      </c>
      <c r="Q29" s="196">
        <v>0.85</v>
      </c>
      <c r="R29" s="196">
        <v>5.96</v>
      </c>
      <c r="S29" s="196">
        <v>3.81</v>
      </c>
      <c r="T29" s="196">
        <v>0</v>
      </c>
      <c r="U29" s="196">
        <v>12.81</v>
      </c>
      <c r="V29" s="196">
        <v>0.19</v>
      </c>
      <c r="W29" s="196">
        <v>0.34</v>
      </c>
      <c r="X29" s="196">
        <v>1.32</v>
      </c>
      <c r="Y29" s="196">
        <v>0</v>
      </c>
      <c r="Z29" s="196">
        <v>2.74</v>
      </c>
      <c r="AA29" s="196">
        <v>13.3</v>
      </c>
      <c r="AB29" s="196">
        <v>0</v>
      </c>
      <c r="AC29" s="196">
        <v>0</v>
      </c>
      <c r="AD29" s="196">
        <v>7.39</v>
      </c>
      <c r="AE29" s="196">
        <v>0</v>
      </c>
      <c r="AF29" s="196">
        <v>0</v>
      </c>
      <c r="AG29" s="196">
        <v>42.59</v>
      </c>
      <c r="AH29" s="196">
        <v>0</v>
      </c>
      <c r="AI29" s="196">
        <v>12.05</v>
      </c>
      <c r="AJ29" s="196">
        <v>0</v>
      </c>
      <c r="AK29" s="196">
        <v>9.01</v>
      </c>
      <c r="AL29" s="196">
        <v>0</v>
      </c>
      <c r="AM29" s="196">
        <v>0</v>
      </c>
      <c r="AN29" s="196">
        <v>0</v>
      </c>
      <c r="AO29" s="196">
        <v>231.75</v>
      </c>
      <c r="AP29" s="196">
        <v>0</v>
      </c>
      <c r="AQ29" s="196">
        <v>0</v>
      </c>
      <c r="AR29" s="196">
        <v>3.73</v>
      </c>
      <c r="AS29" s="196">
        <v>10.78</v>
      </c>
      <c r="AT29" s="196">
        <v>17.68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4.4000000000000004</v>
      </c>
      <c r="D30" s="196">
        <v>0</v>
      </c>
      <c r="E30" s="196">
        <v>0</v>
      </c>
      <c r="F30" s="196">
        <v>3.04</v>
      </c>
      <c r="G30" s="196">
        <v>0</v>
      </c>
      <c r="H30" s="196">
        <v>0</v>
      </c>
      <c r="I30" s="196">
        <v>5.85</v>
      </c>
      <c r="J30" s="196">
        <v>0</v>
      </c>
      <c r="K30" s="196">
        <v>87.26</v>
      </c>
      <c r="L30" s="196">
        <v>54.66</v>
      </c>
      <c r="M30" s="196">
        <v>0</v>
      </c>
      <c r="N30" s="196">
        <v>1.17</v>
      </c>
      <c r="O30" s="196">
        <v>1.95</v>
      </c>
      <c r="P30" s="196">
        <v>2.37</v>
      </c>
      <c r="Q30" s="196">
        <v>0.85</v>
      </c>
      <c r="R30" s="196">
        <v>6.72</v>
      </c>
      <c r="S30" s="196">
        <v>3.81</v>
      </c>
      <c r="T30" s="196">
        <v>0</v>
      </c>
      <c r="U30" s="196">
        <v>12.81</v>
      </c>
      <c r="V30" s="196">
        <v>0.18</v>
      </c>
      <c r="W30" s="196">
        <v>0.34</v>
      </c>
      <c r="X30" s="196">
        <v>1.32</v>
      </c>
      <c r="Y30" s="196">
        <v>0</v>
      </c>
      <c r="Z30" s="196">
        <v>2.74</v>
      </c>
      <c r="AA30" s="196">
        <v>13.3</v>
      </c>
      <c r="AB30" s="196">
        <v>0</v>
      </c>
      <c r="AC30" s="196">
        <v>0</v>
      </c>
      <c r="AD30" s="196">
        <v>7.39</v>
      </c>
      <c r="AE30" s="196">
        <v>0</v>
      </c>
      <c r="AF30" s="196">
        <v>0</v>
      </c>
      <c r="AG30" s="196">
        <v>42.59</v>
      </c>
      <c r="AH30" s="196">
        <v>0</v>
      </c>
      <c r="AI30" s="196">
        <v>12.05</v>
      </c>
      <c r="AJ30" s="196">
        <v>0</v>
      </c>
      <c r="AK30" s="196">
        <v>9.01</v>
      </c>
      <c r="AL30" s="196">
        <v>0</v>
      </c>
      <c r="AM30" s="196">
        <v>0</v>
      </c>
      <c r="AN30" s="196">
        <v>0</v>
      </c>
      <c r="AO30" s="196">
        <v>231.75</v>
      </c>
      <c r="AP30" s="196">
        <v>0</v>
      </c>
      <c r="AQ30" s="196">
        <v>0</v>
      </c>
      <c r="AR30" s="196">
        <v>3.73</v>
      </c>
      <c r="AS30" s="196">
        <v>10.78</v>
      </c>
      <c r="AT30" s="196">
        <v>17.68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4.4000000000000004</v>
      </c>
      <c r="D31" s="196">
        <v>0</v>
      </c>
      <c r="E31" s="196">
        <v>0</v>
      </c>
      <c r="F31" s="196">
        <v>3.04</v>
      </c>
      <c r="G31" s="196">
        <v>0</v>
      </c>
      <c r="H31" s="196">
        <v>0</v>
      </c>
      <c r="I31" s="196">
        <v>5.85</v>
      </c>
      <c r="J31" s="196">
        <v>0</v>
      </c>
      <c r="K31" s="196">
        <v>68.03</v>
      </c>
      <c r="L31" s="196">
        <v>44.08</v>
      </c>
      <c r="M31" s="196">
        <v>0</v>
      </c>
      <c r="N31" s="196">
        <v>1.17</v>
      </c>
      <c r="O31" s="196">
        <v>1.95</v>
      </c>
      <c r="P31" s="196">
        <v>2.37</v>
      </c>
      <c r="Q31" s="196">
        <v>0.1</v>
      </c>
      <c r="R31" s="196">
        <v>0.42</v>
      </c>
      <c r="S31" s="196">
        <v>0.44</v>
      </c>
      <c r="T31" s="196">
        <v>0</v>
      </c>
      <c r="U31" s="196">
        <v>12.81</v>
      </c>
      <c r="V31" s="196">
        <v>0.18</v>
      </c>
      <c r="W31" s="196">
        <v>0.34</v>
      </c>
      <c r="X31" s="196">
        <v>1.32</v>
      </c>
      <c r="Y31" s="196">
        <v>0</v>
      </c>
      <c r="Z31" s="196">
        <v>2.74</v>
      </c>
      <c r="AA31" s="196">
        <v>0.89</v>
      </c>
      <c r="AB31" s="196">
        <v>0</v>
      </c>
      <c r="AC31" s="196">
        <v>0</v>
      </c>
      <c r="AD31" s="196">
        <v>7.39</v>
      </c>
      <c r="AE31" s="196">
        <v>0</v>
      </c>
      <c r="AF31" s="196">
        <v>0</v>
      </c>
      <c r="AG31" s="196">
        <v>42.59</v>
      </c>
      <c r="AH31" s="196">
        <v>0</v>
      </c>
      <c r="AI31" s="196">
        <v>12.05</v>
      </c>
      <c r="AJ31" s="196">
        <v>0</v>
      </c>
      <c r="AK31" s="196">
        <v>9.01</v>
      </c>
      <c r="AL31" s="196">
        <v>0</v>
      </c>
      <c r="AM31" s="196">
        <v>0</v>
      </c>
      <c r="AN31" s="196">
        <v>0</v>
      </c>
      <c r="AO31" s="196">
        <v>231.75</v>
      </c>
      <c r="AP31" s="196">
        <v>0</v>
      </c>
      <c r="AQ31" s="196">
        <v>0</v>
      </c>
      <c r="AR31" s="196">
        <v>3.73</v>
      </c>
      <c r="AS31" s="196">
        <v>10.78</v>
      </c>
      <c r="AT31" s="196">
        <v>17.68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4.4000000000000004</v>
      </c>
      <c r="D32" s="196">
        <v>0</v>
      </c>
      <c r="E32" s="196">
        <v>0</v>
      </c>
      <c r="F32" s="196">
        <v>3.04</v>
      </c>
      <c r="G32" s="196">
        <v>0</v>
      </c>
      <c r="H32" s="196">
        <v>0</v>
      </c>
      <c r="I32" s="196">
        <v>5.85</v>
      </c>
      <c r="J32" s="196">
        <v>0</v>
      </c>
      <c r="K32" s="196">
        <v>68.03</v>
      </c>
      <c r="L32" s="196">
        <v>44.08</v>
      </c>
      <c r="M32" s="196">
        <v>0</v>
      </c>
      <c r="N32" s="196">
        <v>1.17</v>
      </c>
      <c r="O32" s="196">
        <v>1.95</v>
      </c>
      <c r="P32" s="196">
        <v>2.37</v>
      </c>
      <c r="Q32" s="196">
        <v>0.1</v>
      </c>
      <c r="R32" s="196">
        <v>0.42</v>
      </c>
      <c r="S32" s="196">
        <v>0.26</v>
      </c>
      <c r="T32" s="196">
        <v>0</v>
      </c>
      <c r="U32" s="196">
        <v>12.81</v>
      </c>
      <c r="V32" s="196">
        <v>0.18</v>
      </c>
      <c r="W32" s="196">
        <v>0.34</v>
      </c>
      <c r="X32" s="196">
        <v>1.32</v>
      </c>
      <c r="Y32" s="196">
        <v>0</v>
      </c>
      <c r="Z32" s="196">
        <v>2.74</v>
      </c>
      <c r="AA32" s="196">
        <v>0.89</v>
      </c>
      <c r="AB32" s="196">
        <v>0</v>
      </c>
      <c r="AC32" s="196">
        <v>0</v>
      </c>
      <c r="AD32" s="196">
        <v>7.14</v>
      </c>
      <c r="AE32" s="196">
        <v>0</v>
      </c>
      <c r="AF32" s="196">
        <v>0</v>
      </c>
      <c r="AG32" s="196">
        <v>42.59</v>
      </c>
      <c r="AH32" s="196">
        <v>0</v>
      </c>
      <c r="AI32" s="196">
        <v>12.05</v>
      </c>
      <c r="AJ32" s="196">
        <v>0</v>
      </c>
      <c r="AK32" s="196">
        <v>9.01</v>
      </c>
      <c r="AL32" s="196">
        <v>0</v>
      </c>
      <c r="AM32" s="196">
        <v>0</v>
      </c>
      <c r="AN32" s="196">
        <v>0</v>
      </c>
      <c r="AO32" s="196">
        <v>231.75</v>
      </c>
      <c r="AP32" s="196">
        <v>0</v>
      </c>
      <c r="AQ32" s="196">
        <v>0</v>
      </c>
      <c r="AR32" s="196">
        <v>3.73</v>
      </c>
      <c r="AS32" s="196">
        <v>10.78</v>
      </c>
      <c r="AT32" s="196">
        <v>17.68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4.4000000000000004</v>
      </c>
      <c r="D33" s="196">
        <v>0</v>
      </c>
      <c r="E33" s="196">
        <v>0</v>
      </c>
      <c r="F33" s="196">
        <v>3.04</v>
      </c>
      <c r="G33" s="196">
        <v>0</v>
      </c>
      <c r="H33" s="196">
        <v>0</v>
      </c>
      <c r="I33" s="196">
        <v>5.85</v>
      </c>
      <c r="J33" s="196">
        <v>0</v>
      </c>
      <c r="K33" s="196">
        <v>10.48</v>
      </c>
      <c r="L33" s="196">
        <v>44.08</v>
      </c>
      <c r="M33" s="196">
        <v>0</v>
      </c>
      <c r="N33" s="196">
        <v>1.17</v>
      </c>
      <c r="O33" s="196">
        <v>1.95</v>
      </c>
      <c r="P33" s="196">
        <v>2.37</v>
      </c>
      <c r="Q33" s="196">
        <v>0.11</v>
      </c>
      <c r="R33" s="196">
        <v>0.42</v>
      </c>
      <c r="S33" s="196">
        <v>0.26</v>
      </c>
      <c r="T33" s="196">
        <v>0</v>
      </c>
      <c r="U33" s="196">
        <v>12.81</v>
      </c>
      <c r="V33" s="196">
        <v>0.18</v>
      </c>
      <c r="W33" s="196">
        <v>0.34</v>
      </c>
      <c r="X33" s="196">
        <v>1.32</v>
      </c>
      <c r="Y33" s="196">
        <v>0</v>
      </c>
      <c r="Z33" s="196">
        <v>2.74</v>
      </c>
      <c r="AA33" s="196">
        <v>0.89</v>
      </c>
      <c r="AB33" s="196">
        <v>0</v>
      </c>
      <c r="AC33" s="196">
        <v>0</v>
      </c>
      <c r="AD33" s="196">
        <v>7.14</v>
      </c>
      <c r="AE33" s="196">
        <v>0</v>
      </c>
      <c r="AF33" s="196">
        <v>0</v>
      </c>
      <c r="AG33" s="196">
        <v>42.59</v>
      </c>
      <c r="AH33" s="196">
        <v>0</v>
      </c>
      <c r="AI33" s="196">
        <v>12.05</v>
      </c>
      <c r="AJ33" s="196">
        <v>0</v>
      </c>
      <c r="AK33" s="196">
        <v>9.01</v>
      </c>
      <c r="AL33" s="196">
        <v>0</v>
      </c>
      <c r="AM33" s="196">
        <v>0</v>
      </c>
      <c r="AN33" s="196">
        <v>0</v>
      </c>
      <c r="AO33" s="196">
        <v>231.75</v>
      </c>
      <c r="AP33" s="196">
        <v>0</v>
      </c>
      <c r="AQ33" s="196">
        <v>0</v>
      </c>
      <c r="AR33" s="196">
        <v>3.73</v>
      </c>
      <c r="AS33" s="196">
        <v>10.78</v>
      </c>
      <c r="AT33" s="196">
        <v>17.68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4.4000000000000004</v>
      </c>
      <c r="D34" s="196">
        <v>0</v>
      </c>
      <c r="E34" s="196">
        <v>0</v>
      </c>
      <c r="F34" s="196">
        <v>3.04</v>
      </c>
      <c r="G34" s="196">
        <v>0</v>
      </c>
      <c r="H34" s="196">
        <v>0</v>
      </c>
      <c r="I34" s="196">
        <v>5.85</v>
      </c>
      <c r="J34" s="196">
        <v>0</v>
      </c>
      <c r="K34" s="196">
        <v>6.35</v>
      </c>
      <c r="L34" s="196">
        <v>44.08</v>
      </c>
      <c r="M34" s="196">
        <v>0</v>
      </c>
      <c r="N34" s="196">
        <v>1.17</v>
      </c>
      <c r="O34" s="196">
        <v>1.95</v>
      </c>
      <c r="P34" s="196">
        <v>2.37</v>
      </c>
      <c r="Q34" s="196">
        <v>0.11</v>
      </c>
      <c r="R34" s="196">
        <v>0.42</v>
      </c>
      <c r="S34" s="196">
        <v>0.26</v>
      </c>
      <c r="T34" s="196">
        <v>0</v>
      </c>
      <c r="U34" s="196">
        <v>12.81</v>
      </c>
      <c r="V34" s="196">
        <v>0.18</v>
      </c>
      <c r="W34" s="196">
        <v>0.34</v>
      </c>
      <c r="X34" s="196">
        <v>1.32</v>
      </c>
      <c r="Y34" s="196">
        <v>0</v>
      </c>
      <c r="Z34" s="196">
        <v>2.74</v>
      </c>
      <c r="AA34" s="196">
        <v>0.89</v>
      </c>
      <c r="AB34" s="196">
        <v>0</v>
      </c>
      <c r="AC34" s="196">
        <v>0</v>
      </c>
      <c r="AD34" s="196">
        <v>7.14</v>
      </c>
      <c r="AE34" s="196">
        <v>0</v>
      </c>
      <c r="AF34" s="196">
        <v>0</v>
      </c>
      <c r="AG34" s="196">
        <v>42.59</v>
      </c>
      <c r="AH34" s="196">
        <v>0</v>
      </c>
      <c r="AI34" s="196">
        <v>12.05</v>
      </c>
      <c r="AJ34" s="196">
        <v>0</v>
      </c>
      <c r="AK34" s="196">
        <v>9.01</v>
      </c>
      <c r="AL34" s="196">
        <v>0</v>
      </c>
      <c r="AM34" s="196">
        <v>0</v>
      </c>
      <c r="AN34" s="196">
        <v>0</v>
      </c>
      <c r="AO34" s="196">
        <v>231.75</v>
      </c>
      <c r="AP34" s="196">
        <v>0</v>
      </c>
      <c r="AQ34" s="196">
        <v>0</v>
      </c>
      <c r="AR34" s="196">
        <v>3.73</v>
      </c>
      <c r="AS34" s="196">
        <v>10.78</v>
      </c>
      <c r="AT34" s="196">
        <v>17.68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4.4000000000000004</v>
      </c>
      <c r="D35" s="196">
        <v>0</v>
      </c>
      <c r="E35" s="196">
        <v>0</v>
      </c>
      <c r="F35" s="196">
        <v>3.04</v>
      </c>
      <c r="G35" s="196">
        <v>0</v>
      </c>
      <c r="H35" s="196">
        <v>0</v>
      </c>
      <c r="I35" s="196">
        <v>5.85</v>
      </c>
      <c r="J35" s="196">
        <v>0</v>
      </c>
      <c r="K35" s="196">
        <v>6.35</v>
      </c>
      <c r="L35" s="196">
        <v>44.08</v>
      </c>
      <c r="M35" s="196">
        <v>0</v>
      </c>
      <c r="N35" s="196">
        <v>1.17</v>
      </c>
      <c r="O35" s="196">
        <v>1.95</v>
      </c>
      <c r="P35" s="196">
        <v>2.37</v>
      </c>
      <c r="Q35" s="196">
        <v>0.11</v>
      </c>
      <c r="R35" s="196">
        <v>0.42</v>
      </c>
      <c r="S35" s="196">
        <v>0.26</v>
      </c>
      <c r="T35" s="196">
        <v>0</v>
      </c>
      <c r="U35" s="196">
        <v>12.81</v>
      </c>
      <c r="V35" s="196">
        <v>0.18</v>
      </c>
      <c r="W35" s="196">
        <v>0.34</v>
      </c>
      <c r="X35" s="196">
        <v>1.32</v>
      </c>
      <c r="Y35" s="196">
        <v>0</v>
      </c>
      <c r="Z35" s="196">
        <v>2.74</v>
      </c>
      <c r="AA35" s="196">
        <v>0.89</v>
      </c>
      <c r="AB35" s="196">
        <v>0</v>
      </c>
      <c r="AC35" s="196">
        <v>0</v>
      </c>
      <c r="AD35" s="196">
        <v>7.14</v>
      </c>
      <c r="AE35" s="196">
        <v>0</v>
      </c>
      <c r="AF35" s="196">
        <v>0</v>
      </c>
      <c r="AG35" s="196">
        <v>42.59</v>
      </c>
      <c r="AH35" s="196">
        <v>0</v>
      </c>
      <c r="AI35" s="196">
        <v>12.05</v>
      </c>
      <c r="AJ35" s="196">
        <v>0</v>
      </c>
      <c r="AK35" s="196">
        <v>9.01</v>
      </c>
      <c r="AL35" s="196">
        <v>0</v>
      </c>
      <c r="AM35" s="196">
        <v>0</v>
      </c>
      <c r="AN35" s="196">
        <v>0</v>
      </c>
      <c r="AO35" s="196">
        <v>231.75</v>
      </c>
      <c r="AP35" s="196">
        <v>0</v>
      </c>
      <c r="AQ35" s="196">
        <v>0</v>
      </c>
      <c r="AR35" s="196">
        <v>3.73</v>
      </c>
      <c r="AS35" s="196">
        <v>10.78</v>
      </c>
      <c r="AT35" s="196">
        <v>17.68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4.4000000000000004</v>
      </c>
      <c r="D36" s="196">
        <v>0</v>
      </c>
      <c r="E36" s="196">
        <v>0</v>
      </c>
      <c r="F36" s="196">
        <v>3.04</v>
      </c>
      <c r="G36" s="196">
        <v>0</v>
      </c>
      <c r="H36" s="196">
        <v>0</v>
      </c>
      <c r="I36" s="196">
        <v>5.85</v>
      </c>
      <c r="J36" s="196">
        <v>0</v>
      </c>
      <c r="K36" s="196">
        <v>6.35</v>
      </c>
      <c r="L36" s="196">
        <v>44.08</v>
      </c>
      <c r="M36" s="196">
        <v>0</v>
      </c>
      <c r="N36" s="196">
        <v>1.17</v>
      </c>
      <c r="O36" s="196">
        <v>1.95</v>
      </c>
      <c r="P36" s="196">
        <v>2.37</v>
      </c>
      <c r="Q36" s="196">
        <v>0.11</v>
      </c>
      <c r="R36" s="196">
        <v>0.42</v>
      </c>
      <c r="S36" s="196">
        <v>0.26</v>
      </c>
      <c r="T36" s="196">
        <v>0</v>
      </c>
      <c r="U36" s="196">
        <v>12.81</v>
      </c>
      <c r="V36" s="196">
        <v>0.18</v>
      </c>
      <c r="W36" s="196">
        <v>0.34</v>
      </c>
      <c r="X36" s="196">
        <v>1.32</v>
      </c>
      <c r="Y36" s="196">
        <v>0</v>
      </c>
      <c r="Z36" s="196">
        <v>2.74</v>
      </c>
      <c r="AA36" s="196">
        <v>0.89</v>
      </c>
      <c r="AB36" s="196">
        <v>0</v>
      </c>
      <c r="AC36" s="196">
        <v>0</v>
      </c>
      <c r="AD36" s="196">
        <v>7.14</v>
      </c>
      <c r="AE36" s="196">
        <v>0</v>
      </c>
      <c r="AF36" s="196">
        <v>0</v>
      </c>
      <c r="AG36" s="196">
        <v>42.59</v>
      </c>
      <c r="AH36" s="196">
        <v>0</v>
      </c>
      <c r="AI36" s="196">
        <v>12.05</v>
      </c>
      <c r="AJ36" s="196">
        <v>0</v>
      </c>
      <c r="AK36" s="196">
        <v>9.01</v>
      </c>
      <c r="AL36" s="196">
        <v>0</v>
      </c>
      <c r="AM36" s="196">
        <v>0</v>
      </c>
      <c r="AN36" s="196">
        <v>0</v>
      </c>
      <c r="AO36" s="196">
        <v>231.75</v>
      </c>
      <c r="AP36" s="196">
        <v>0</v>
      </c>
      <c r="AQ36" s="196">
        <v>0</v>
      </c>
      <c r="AR36" s="196">
        <v>3.73</v>
      </c>
      <c r="AS36" s="196">
        <v>10.78</v>
      </c>
      <c r="AT36" s="196">
        <v>17.68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4.4000000000000004</v>
      </c>
      <c r="D37" s="196">
        <v>0</v>
      </c>
      <c r="E37" s="196">
        <v>0</v>
      </c>
      <c r="F37" s="196">
        <v>3.04</v>
      </c>
      <c r="G37" s="196">
        <v>0</v>
      </c>
      <c r="H37" s="196">
        <v>0</v>
      </c>
      <c r="I37" s="196">
        <v>5.85</v>
      </c>
      <c r="J37" s="196">
        <v>0</v>
      </c>
      <c r="K37" s="196">
        <v>80.989999999999995</v>
      </c>
      <c r="L37" s="196">
        <v>44.08</v>
      </c>
      <c r="M37" s="196">
        <v>0</v>
      </c>
      <c r="N37" s="196">
        <v>1.17</v>
      </c>
      <c r="O37" s="196">
        <v>1.95</v>
      </c>
      <c r="P37" s="196">
        <v>2.37</v>
      </c>
      <c r="Q37" s="196">
        <v>0.11</v>
      </c>
      <c r="R37" s="196">
        <v>0.42</v>
      </c>
      <c r="S37" s="196">
        <v>0.26</v>
      </c>
      <c r="T37" s="196">
        <v>0</v>
      </c>
      <c r="U37" s="196">
        <v>12.81</v>
      </c>
      <c r="V37" s="196">
        <v>0.18</v>
      </c>
      <c r="W37" s="196">
        <v>0.34</v>
      </c>
      <c r="X37" s="196">
        <v>1.32</v>
      </c>
      <c r="Y37" s="196">
        <v>0</v>
      </c>
      <c r="Z37" s="196">
        <v>2.74</v>
      </c>
      <c r="AA37" s="196">
        <v>0.89</v>
      </c>
      <c r="AB37" s="196">
        <v>0</v>
      </c>
      <c r="AC37" s="196">
        <v>0</v>
      </c>
      <c r="AD37" s="196">
        <v>7.14</v>
      </c>
      <c r="AE37" s="196">
        <v>0</v>
      </c>
      <c r="AF37" s="196">
        <v>0</v>
      </c>
      <c r="AG37" s="196">
        <v>42.59</v>
      </c>
      <c r="AH37" s="196">
        <v>0</v>
      </c>
      <c r="AI37" s="196">
        <v>12.05</v>
      </c>
      <c r="AJ37" s="196">
        <v>0</v>
      </c>
      <c r="AK37" s="196">
        <v>9.01</v>
      </c>
      <c r="AL37" s="196">
        <v>0</v>
      </c>
      <c r="AM37" s="196">
        <v>0</v>
      </c>
      <c r="AN37" s="196">
        <v>0</v>
      </c>
      <c r="AO37" s="196">
        <v>231.75</v>
      </c>
      <c r="AP37" s="196">
        <v>0</v>
      </c>
      <c r="AQ37" s="196">
        <v>0</v>
      </c>
      <c r="AR37" s="196">
        <v>3.73</v>
      </c>
      <c r="AS37" s="196">
        <v>10.78</v>
      </c>
      <c r="AT37" s="196">
        <v>17.68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4.4000000000000004</v>
      </c>
      <c r="D38" s="196">
        <v>0</v>
      </c>
      <c r="E38" s="196">
        <v>0</v>
      </c>
      <c r="F38" s="196">
        <v>3.04</v>
      </c>
      <c r="G38" s="196">
        <v>0</v>
      </c>
      <c r="H38" s="196">
        <v>0</v>
      </c>
      <c r="I38" s="196">
        <v>5.85</v>
      </c>
      <c r="J38" s="196">
        <v>0</v>
      </c>
      <c r="K38" s="196">
        <v>80.989999999999995</v>
      </c>
      <c r="L38" s="196">
        <v>44.08</v>
      </c>
      <c r="M38" s="196">
        <v>0</v>
      </c>
      <c r="N38" s="196">
        <v>1.17</v>
      </c>
      <c r="O38" s="196">
        <v>1.95</v>
      </c>
      <c r="P38" s="196">
        <v>2.37</v>
      </c>
      <c r="Q38" s="196">
        <v>0.11</v>
      </c>
      <c r="R38" s="196">
        <v>0.42</v>
      </c>
      <c r="S38" s="196">
        <v>0.26</v>
      </c>
      <c r="T38" s="196">
        <v>0</v>
      </c>
      <c r="U38" s="196">
        <v>12.81</v>
      </c>
      <c r="V38" s="196">
        <v>0.18</v>
      </c>
      <c r="W38" s="196">
        <v>0.34</v>
      </c>
      <c r="X38" s="196">
        <v>1.32</v>
      </c>
      <c r="Y38" s="196">
        <v>0</v>
      </c>
      <c r="Z38" s="196">
        <v>2.74</v>
      </c>
      <c r="AA38" s="196">
        <v>0.89</v>
      </c>
      <c r="AB38" s="196">
        <v>0</v>
      </c>
      <c r="AC38" s="196">
        <v>0</v>
      </c>
      <c r="AD38" s="196">
        <v>7.14</v>
      </c>
      <c r="AE38" s="196">
        <v>0</v>
      </c>
      <c r="AF38" s="196">
        <v>0</v>
      </c>
      <c r="AG38" s="196">
        <v>42.59</v>
      </c>
      <c r="AH38" s="196">
        <v>0</v>
      </c>
      <c r="AI38" s="196">
        <v>12.05</v>
      </c>
      <c r="AJ38" s="196">
        <v>0</v>
      </c>
      <c r="AK38" s="196">
        <v>9.01</v>
      </c>
      <c r="AL38" s="196">
        <v>0</v>
      </c>
      <c r="AM38" s="196">
        <v>0</v>
      </c>
      <c r="AN38" s="196">
        <v>0</v>
      </c>
      <c r="AO38" s="196">
        <v>231.75</v>
      </c>
      <c r="AP38" s="196">
        <v>0</v>
      </c>
      <c r="AQ38" s="196">
        <v>0</v>
      </c>
      <c r="AR38" s="196">
        <v>3.73</v>
      </c>
      <c r="AS38" s="196">
        <v>10.78</v>
      </c>
      <c r="AT38" s="196">
        <v>17.68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4.4000000000000004</v>
      </c>
      <c r="D39" s="196">
        <v>0</v>
      </c>
      <c r="E39" s="196">
        <v>0</v>
      </c>
      <c r="F39" s="196">
        <v>3.04</v>
      </c>
      <c r="G39" s="196">
        <v>0</v>
      </c>
      <c r="H39" s="196">
        <v>0</v>
      </c>
      <c r="I39" s="196">
        <v>5.85</v>
      </c>
      <c r="J39" s="196">
        <v>0</v>
      </c>
      <c r="K39" s="196">
        <v>87.07</v>
      </c>
      <c r="L39" s="196">
        <v>44.08</v>
      </c>
      <c r="M39" s="196">
        <v>0</v>
      </c>
      <c r="N39" s="196">
        <v>1.17</v>
      </c>
      <c r="O39" s="196">
        <v>1.95</v>
      </c>
      <c r="P39" s="196">
        <v>2.37</v>
      </c>
      <c r="Q39" s="196">
        <v>0.11</v>
      </c>
      <c r="R39" s="196">
        <v>0.42</v>
      </c>
      <c r="S39" s="196">
        <v>0.26</v>
      </c>
      <c r="T39" s="196">
        <v>0</v>
      </c>
      <c r="U39" s="196">
        <v>12.81</v>
      </c>
      <c r="V39" s="196">
        <v>0.18</v>
      </c>
      <c r="W39" s="196">
        <v>0.34</v>
      </c>
      <c r="X39" s="196">
        <v>1.32</v>
      </c>
      <c r="Y39" s="196">
        <v>0</v>
      </c>
      <c r="Z39" s="196">
        <v>2.74</v>
      </c>
      <c r="AA39" s="196">
        <v>0.89</v>
      </c>
      <c r="AB39" s="196">
        <v>0</v>
      </c>
      <c r="AC39" s="196">
        <v>0</v>
      </c>
      <c r="AD39" s="196">
        <v>7.14</v>
      </c>
      <c r="AE39" s="196">
        <v>0</v>
      </c>
      <c r="AF39" s="196">
        <v>0</v>
      </c>
      <c r="AG39" s="196">
        <v>42.59</v>
      </c>
      <c r="AH39" s="196">
        <v>0</v>
      </c>
      <c r="AI39" s="196">
        <v>12.05</v>
      </c>
      <c r="AJ39" s="196">
        <v>0</v>
      </c>
      <c r="AK39" s="196">
        <v>9.01</v>
      </c>
      <c r="AL39" s="196">
        <v>0</v>
      </c>
      <c r="AM39" s="196">
        <v>0</v>
      </c>
      <c r="AN39" s="196">
        <v>0</v>
      </c>
      <c r="AO39" s="196">
        <v>231.75</v>
      </c>
      <c r="AP39" s="196">
        <v>0</v>
      </c>
      <c r="AQ39" s="196">
        <v>0</v>
      </c>
      <c r="AR39" s="196">
        <v>3.73</v>
      </c>
      <c r="AS39" s="196">
        <v>10.78</v>
      </c>
      <c r="AT39" s="196">
        <v>17.68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4.4000000000000004</v>
      </c>
      <c r="D40" s="196">
        <v>0</v>
      </c>
      <c r="E40" s="196">
        <v>0</v>
      </c>
      <c r="F40" s="196">
        <v>3.04</v>
      </c>
      <c r="G40" s="196">
        <v>0</v>
      </c>
      <c r="H40" s="196">
        <v>0</v>
      </c>
      <c r="I40" s="196">
        <v>5.85</v>
      </c>
      <c r="J40" s="196">
        <v>0</v>
      </c>
      <c r="K40" s="196">
        <v>87.26</v>
      </c>
      <c r="L40" s="196">
        <v>44.08</v>
      </c>
      <c r="M40" s="196">
        <v>0</v>
      </c>
      <c r="N40" s="196">
        <v>1.17</v>
      </c>
      <c r="O40" s="196">
        <v>1.95</v>
      </c>
      <c r="P40" s="196">
        <v>2.37</v>
      </c>
      <c r="Q40" s="196">
        <v>0.11</v>
      </c>
      <c r="R40" s="196">
        <v>0.42</v>
      </c>
      <c r="S40" s="196">
        <v>0.26</v>
      </c>
      <c r="T40" s="196">
        <v>0</v>
      </c>
      <c r="U40" s="196">
        <v>12.81</v>
      </c>
      <c r="V40" s="196">
        <v>0.18</v>
      </c>
      <c r="W40" s="196">
        <v>0.34</v>
      </c>
      <c r="X40" s="196">
        <v>1.32</v>
      </c>
      <c r="Y40" s="196">
        <v>0</v>
      </c>
      <c r="Z40" s="196">
        <v>2.74</v>
      </c>
      <c r="AA40" s="196">
        <v>0.89</v>
      </c>
      <c r="AB40" s="196">
        <v>0</v>
      </c>
      <c r="AC40" s="196">
        <v>0</v>
      </c>
      <c r="AD40" s="196">
        <v>7.14</v>
      </c>
      <c r="AE40" s="196">
        <v>0</v>
      </c>
      <c r="AF40" s="196">
        <v>0</v>
      </c>
      <c r="AG40" s="196">
        <v>42.59</v>
      </c>
      <c r="AH40" s="196">
        <v>0</v>
      </c>
      <c r="AI40" s="196">
        <v>12.05</v>
      </c>
      <c r="AJ40" s="196">
        <v>0</v>
      </c>
      <c r="AK40" s="196">
        <v>9.01</v>
      </c>
      <c r="AL40" s="196">
        <v>0</v>
      </c>
      <c r="AM40" s="196">
        <v>0</v>
      </c>
      <c r="AN40" s="196">
        <v>0</v>
      </c>
      <c r="AO40" s="196">
        <v>231.75</v>
      </c>
      <c r="AP40" s="196">
        <v>0</v>
      </c>
      <c r="AQ40" s="196">
        <v>0</v>
      </c>
      <c r="AR40" s="196">
        <v>3.73</v>
      </c>
      <c r="AS40" s="196">
        <v>10.78</v>
      </c>
      <c r="AT40" s="196">
        <v>17.68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4.4000000000000004</v>
      </c>
      <c r="D41" s="196">
        <v>0</v>
      </c>
      <c r="E41" s="196">
        <v>0</v>
      </c>
      <c r="F41" s="196">
        <v>3.04</v>
      </c>
      <c r="G41" s="196">
        <v>0</v>
      </c>
      <c r="H41" s="196">
        <v>0</v>
      </c>
      <c r="I41" s="196">
        <v>5.85</v>
      </c>
      <c r="J41" s="196">
        <v>0</v>
      </c>
      <c r="K41" s="196">
        <v>48.8</v>
      </c>
      <c r="L41" s="196">
        <v>44.08</v>
      </c>
      <c r="M41" s="196">
        <v>0</v>
      </c>
      <c r="N41" s="196">
        <v>1.17</v>
      </c>
      <c r="O41" s="196">
        <v>1.95</v>
      </c>
      <c r="P41" s="196">
        <v>2.37</v>
      </c>
      <c r="Q41" s="196">
        <v>0.11</v>
      </c>
      <c r="R41" s="196">
        <v>0.42</v>
      </c>
      <c r="S41" s="196">
        <v>0.26</v>
      </c>
      <c r="T41" s="196">
        <v>0</v>
      </c>
      <c r="U41" s="196">
        <v>12.81</v>
      </c>
      <c r="V41" s="196">
        <v>0.18</v>
      </c>
      <c r="W41" s="196">
        <v>0.34</v>
      </c>
      <c r="X41" s="196">
        <v>1.32</v>
      </c>
      <c r="Y41" s="196">
        <v>0</v>
      </c>
      <c r="Z41" s="196">
        <v>2.74</v>
      </c>
      <c r="AA41" s="196">
        <v>0.89</v>
      </c>
      <c r="AB41" s="196">
        <v>0</v>
      </c>
      <c r="AC41" s="196">
        <v>0</v>
      </c>
      <c r="AD41" s="196">
        <v>7.14</v>
      </c>
      <c r="AE41" s="196">
        <v>0</v>
      </c>
      <c r="AF41" s="196">
        <v>0</v>
      </c>
      <c r="AG41" s="196">
        <v>42.59</v>
      </c>
      <c r="AH41" s="196">
        <v>0</v>
      </c>
      <c r="AI41" s="196">
        <v>12.05</v>
      </c>
      <c r="AJ41" s="196">
        <v>0</v>
      </c>
      <c r="AK41" s="196">
        <v>9.01</v>
      </c>
      <c r="AL41" s="196">
        <v>0</v>
      </c>
      <c r="AM41" s="196">
        <v>0</v>
      </c>
      <c r="AN41" s="196">
        <v>0</v>
      </c>
      <c r="AO41" s="196">
        <v>231.75</v>
      </c>
      <c r="AP41" s="196">
        <v>0</v>
      </c>
      <c r="AQ41" s="196">
        <v>0</v>
      </c>
      <c r="AR41" s="196">
        <v>3.73</v>
      </c>
      <c r="AS41" s="196">
        <v>10.76</v>
      </c>
      <c r="AT41" s="196">
        <v>17.68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4.4000000000000004</v>
      </c>
      <c r="D42" s="196">
        <v>0</v>
      </c>
      <c r="E42" s="196">
        <v>0</v>
      </c>
      <c r="F42" s="196">
        <v>3.04</v>
      </c>
      <c r="G42" s="196">
        <v>0</v>
      </c>
      <c r="H42" s="196">
        <v>0</v>
      </c>
      <c r="I42" s="196">
        <v>5.85</v>
      </c>
      <c r="J42" s="196">
        <v>0</v>
      </c>
      <c r="K42" s="196">
        <v>51.69</v>
      </c>
      <c r="L42" s="196">
        <v>44.08</v>
      </c>
      <c r="M42" s="196">
        <v>0</v>
      </c>
      <c r="N42" s="196">
        <v>1.17</v>
      </c>
      <c r="O42" s="196">
        <v>1.95</v>
      </c>
      <c r="P42" s="196">
        <v>2.37</v>
      </c>
      <c r="Q42" s="196">
        <v>0.11</v>
      </c>
      <c r="R42" s="196">
        <v>0.42</v>
      </c>
      <c r="S42" s="196">
        <v>0.26</v>
      </c>
      <c r="T42" s="196">
        <v>0</v>
      </c>
      <c r="U42" s="196">
        <v>12.81</v>
      </c>
      <c r="V42" s="196">
        <v>0.18</v>
      </c>
      <c r="W42" s="196">
        <v>0.34</v>
      </c>
      <c r="X42" s="196">
        <v>1.32</v>
      </c>
      <c r="Y42" s="196">
        <v>0</v>
      </c>
      <c r="Z42" s="196">
        <v>2.74</v>
      </c>
      <c r="AA42" s="196">
        <v>0.89</v>
      </c>
      <c r="AB42" s="196">
        <v>0</v>
      </c>
      <c r="AC42" s="196">
        <v>0</v>
      </c>
      <c r="AD42" s="196">
        <v>7.14</v>
      </c>
      <c r="AE42" s="196">
        <v>0</v>
      </c>
      <c r="AF42" s="196">
        <v>0</v>
      </c>
      <c r="AG42" s="196">
        <v>42.59</v>
      </c>
      <c r="AH42" s="196">
        <v>0</v>
      </c>
      <c r="AI42" s="196">
        <v>12.05</v>
      </c>
      <c r="AJ42" s="196">
        <v>0</v>
      </c>
      <c r="AK42" s="196">
        <v>9.01</v>
      </c>
      <c r="AL42" s="196">
        <v>0</v>
      </c>
      <c r="AM42" s="196">
        <v>0</v>
      </c>
      <c r="AN42" s="196">
        <v>0</v>
      </c>
      <c r="AO42" s="196">
        <v>231.75</v>
      </c>
      <c r="AP42" s="196">
        <v>0</v>
      </c>
      <c r="AQ42" s="196">
        <v>0</v>
      </c>
      <c r="AR42" s="196">
        <v>3.73</v>
      </c>
      <c r="AS42" s="196">
        <v>10.76</v>
      </c>
      <c r="AT42" s="196">
        <v>17.68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4.4000000000000004</v>
      </c>
      <c r="D43" s="196">
        <v>0</v>
      </c>
      <c r="E43" s="196">
        <v>0</v>
      </c>
      <c r="F43" s="196">
        <v>3.04</v>
      </c>
      <c r="G43" s="196">
        <v>0</v>
      </c>
      <c r="H43" s="196">
        <v>0</v>
      </c>
      <c r="I43" s="196">
        <v>5.85</v>
      </c>
      <c r="J43" s="196">
        <v>0</v>
      </c>
      <c r="K43" s="196">
        <v>87.26</v>
      </c>
      <c r="L43" s="196">
        <v>54.66</v>
      </c>
      <c r="M43" s="196">
        <v>0</v>
      </c>
      <c r="N43" s="196">
        <v>1.17</v>
      </c>
      <c r="O43" s="196">
        <v>1.95</v>
      </c>
      <c r="P43" s="196">
        <v>2.37</v>
      </c>
      <c r="Q43" s="196">
        <v>0.77</v>
      </c>
      <c r="R43" s="196">
        <v>5.96</v>
      </c>
      <c r="S43" s="196">
        <v>3.7</v>
      </c>
      <c r="T43" s="196">
        <v>0</v>
      </c>
      <c r="U43" s="196">
        <v>12.81</v>
      </c>
      <c r="V43" s="196">
        <v>0.18</v>
      </c>
      <c r="W43" s="196">
        <v>0.34</v>
      </c>
      <c r="X43" s="196">
        <v>1.32</v>
      </c>
      <c r="Y43" s="196">
        <v>0</v>
      </c>
      <c r="Z43" s="196">
        <v>2.74</v>
      </c>
      <c r="AA43" s="196">
        <v>13.3</v>
      </c>
      <c r="AB43" s="196">
        <v>0</v>
      </c>
      <c r="AC43" s="196">
        <v>0</v>
      </c>
      <c r="AD43" s="196">
        <v>7.14</v>
      </c>
      <c r="AE43" s="196">
        <v>0</v>
      </c>
      <c r="AF43" s="196">
        <v>0</v>
      </c>
      <c r="AG43" s="196">
        <v>42.59</v>
      </c>
      <c r="AH43" s="196">
        <v>0</v>
      </c>
      <c r="AI43" s="196">
        <v>12.05</v>
      </c>
      <c r="AJ43" s="196">
        <v>0</v>
      </c>
      <c r="AK43" s="196">
        <v>9.01</v>
      </c>
      <c r="AL43" s="196">
        <v>0</v>
      </c>
      <c r="AM43" s="196">
        <v>0</v>
      </c>
      <c r="AN43" s="196">
        <v>0</v>
      </c>
      <c r="AO43" s="196">
        <v>231.75</v>
      </c>
      <c r="AP43" s="196">
        <v>0</v>
      </c>
      <c r="AQ43" s="196">
        <v>0</v>
      </c>
      <c r="AR43" s="196">
        <v>3.73</v>
      </c>
      <c r="AS43" s="196">
        <v>10.68</v>
      </c>
      <c r="AT43" s="196">
        <v>17.68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4.4000000000000004</v>
      </c>
      <c r="D44" s="196">
        <v>0</v>
      </c>
      <c r="E44" s="196">
        <v>0</v>
      </c>
      <c r="F44" s="196">
        <v>3.04</v>
      </c>
      <c r="G44" s="196">
        <v>0</v>
      </c>
      <c r="H44" s="196">
        <v>0</v>
      </c>
      <c r="I44" s="196">
        <v>5.85</v>
      </c>
      <c r="J44" s="196">
        <v>0</v>
      </c>
      <c r="K44" s="196">
        <v>87.26</v>
      </c>
      <c r="L44" s="196">
        <v>54.66</v>
      </c>
      <c r="M44" s="196">
        <v>0</v>
      </c>
      <c r="N44" s="196">
        <v>1.17</v>
      </c>
      <c r="O44" s="196">
        <v>1.95</v>
      </c>
      <c r="P44" s="196">
        <v>2.37</v>
      </c>
      <c r="Q44" s="196">
        <v>0.85</v>
      </c>
      <c r="R44" s="196">
        <v>5.96</v>
      </c>
      <c r="S44" s="196">
        <v>3.81</v>
      </c>
      <c r="T44" s="196">
        <v>0</v>
      </c>
      <c r="U44" s="196">
        <v>12.81</v>
      </c>
      <c r="V44" s="196">
        <v>0.18</v>
      </c>
      <c r="W44" s="196">
        <v>0.34</v>
      </c>
      <c r="X44" s="196">
        <v>1.32</v>
      </c>
      <c r="Y44" s="196">
        <v>0</v>
      </c>
      <c r="Z44" s="196">
        <v>2.74</v>
      </c>
      <c r="AA44" s="196">
        <v>13.3</v>
      </c>
      <c r="AB44" s="196">
        <v>0</v>
      </c>
      <c r="AC44" s="196">
        <v>0</v>
      </c>
      <c r="AD44" s="196">
        <v>7.14</v>
      </c>
      <c r="AE44" s="196">
        <v>0</v>
      </c>
      <c r="AF44" s="196">
        <v>0</v>
      </c>
      <c r="AG44" s="196">
        <v>42.59</v>
      </c>
      <c r="AH44" s="196">
        <v>0</v>
      </c>
      <c r="AI44" s="196">
        <v>12.05</v>
      </c>
      <c r="AJ44" s="196">
        <v>0</v>
      </c>
      <c r="AK44" s="196">
        <v>9.01</v>
      </c>
      <c r="AL44" s="196">
        <v>0</v>
      </c>
      <c r="AM44" s="196">
        <v>0</v>
      </c>
      <c r="AN44" s="196">
        <v>0</v>
      </c>
      <c r="AO44" s="196">
        <v>231.75</v>
      </c>
      <c r="AP44" s="196">
        <v>0</v>
      </c>
      <c r="AQ44" s="196">
        <v>0</v>
      </c>
      <c r="AR44" s="196">
        <v>3.73</v>
      </c>
      <c r="AS44" s="196">
        <v>10.68</v>
      </c>
      <c r="AT44" s="196">
        <v>17.68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4.4000000000000004</v>
      </c>
      <c r="D45" s="196">
        <v>0</v>
      </c>
      <c r="E45" s="196">
        <v>0</v>
      </c>
      <c r="F45" s="196">
        <v>3.04</v>
      </c>
      <c r="G45" s="196">
        <v>0</v>
      </c>
      <c r="H45" s="196">
        <v>0</v>
      </c>
      <c r="I45" s="196">
        <v>5.85</v>
      </c>
      <c r="J45" s="196">
        <v>0</v>
      </c>
      <c r="K45" s="196">
        <v>87.26</v>
      </c>
      <c r="L45" s="196">
        <v>54.66</v>
      </c>
      <c r="M45" s="196">
        <v>0</v>
      </c>
      <c r="N45" s="196">
        <v>1.17</v>
      </c>
      <c r="O45" s="196">
        <v>1.95</v>
      </c>
      <c r="P45" s="196">
        <v>2.37</v>
      </c>
      <c r="Q45" s="196">
        <v>0.85</v>
      </c>
      <c r="R45" s="196">
        <v>5.96</v>
      </c>
      <c r="S45" s="196">
        <v>3.81</v>
      </c>
      <c r="T45" s="196">
        <v>0</v>
      </c>
      <c r="U45" s="196">
        <v>12.81</v>
      </c>
      <c r="V45" s="196">
        <v>0.18</v>
      </c>
      <c r="W45" s="196">
        <v>0.34</v>
      </c>
      <c r="X45" s="196">
        <v>1.32</v>
      </c>
      <c r="Y45" s="196">
        <v>0</v>
      </c>
      <c r="Z45" s="196">
        <v>2.74</v>
      </c>
      <c r="AA45" s="196">
        <v>13.3</v>
      </c>
      <c r="AB45" s="196">
        <v>0</v>
      </c>
      <c r="AC45" s="196">
        <v>0</v>
      </c>
      <c r="AD45" s="196">
        <v>7.14</v>
      </c>
      <c r="AE45" s="196">
        <v>0</v>
      </c>
      <c r="AF45" s="196">
        <v>0</v>
      </c>
      <c r="AG45" s="196">
        <v>42.59</v>
      </c>
      <c r="AH45" s="196">
        <v>0</v>
      </c>
      <c r="AI45" s="196">
        <v>12.05</v>
      </c>
      <c r="AJ45" s="196">
        <v>0</v>
      </c>
      <c r="AK45" s="196">
        <v>9.01</v>
      </c>
      <c r="AL45" s="196">
        <v>0</v>
      </c>
      <c r="AM45" s="196">
        <v>0</v>
      </c>
      <c r="AN45" s="196">
        <v>0</v>
      </c>
      <c r="AO45" s="196">
        <v>231.75</v>
      </c>
      <c r="AP45" s="196">
        <v>0</v>
      </c>
      <c r="AQ45" s="196">
        <v>0</v>
      </c>
      <c r="AR45" s="196">
        <v>3.73</v>
      </c>
      <c r="AS45" s="196">
        <v>10.68</v>
      </c>
      <c r="AT45" s="196">
        <v>17.68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4.4000000000000004</v>
      </c>
      <c r="D46" s="196">
        <v>0</v>
      </c>
      <c r="E46" s="196">
        <v>0</v>
      </c>
      <c r="F46" s="196">
        <v>3.04</v>
      </c>
      <c r="G46" s="196">
        <v>0</v>
      </c>
      <c r="H46" s="196">
        <v>0</v>
      </c>
      <c r="I46" s="196">
        <v>5.85</v>
      </c>
      <c r="J46" s="196">
        <v>0</v>
      </c>
      <c r="K46" s="196">
        <v>87.26</v>
      </c>
      <c r="L46" s="196">
        <v>54.66</v>
      </c>
      <c r="M46" s="196">
        <v>0</v>
      </c>
      <c r="N46" s="196">
        <v>1.17</v>
      </c>
      <c r="O46" s="196">
        <v>1.95</v>
      </c>
      <c r="P46" s="196">
        <v>2.37</v>
      </c>
      <c r="Q46" s="196">
        <v>0.85</v>
      </c>
      <c r="R46" s="196">
        <v>5.96</v>
      </c>
      <c r="S46" s="196">
        <v>3.81</v>
      </c>
      <c r="T46" s="196">
        <v>0</v>
      </c>
      <c r="U46" s="196">
        <v>12.81</v>
      </c>
      <c r="V46" s="196">
        <v>0.18</v>
      </c>
      <c r="W46" s="196">
        <v>0.34</v>
      </c>
      <c r="X46" s="196">
        <v>1.32</v>
      </c>
      <c r="Y46" s="196">
        <v>0</v>
      </c>
      <c r="Z46" s="196">
        <v>2.74</v>
      </c>
      <c r="AA46" s="196">
        <v>13.3</v>
      </c>
      <c r="AB46" s="196">
        <v>0</v>
      </c>
      <c r="AC46" s="196">
        <v>0</v>
      </c>
      <c r="AD46" s="196">
        <v>7.14</v>
      </c>
      <c r="AE46" s="196">
        <v>0</v>
      </c>
      <c r="AF46" s="196">
        <v>0</v>
      </c>
      <c r="AG46" s="196">
        <v>42.59</v>
      </c>
      <c r="AH46" s="196">
        <v>0</v>
      </c>
      <c r="AI46" s="196">
        <v>12.05</v>
      </c>
      <c r="AJ46" s="196">
        <v>0</v>
      </c>
      <c r="AK46" s="196">
        <v>9.01</v>
      </c>
      <c r="AL46" s="196">
        <v>0</v>
      </c>
      <c r="AM46" s="196">
        <v>0</v>
      </c>
      <c r="AN46" s="196">
        <v>0</v>
      </c>
      <c r="AO46" s="196">
        <v>231.75</v>
      </c>
      <c r="AP46" s="196">
        <v>0</v>
      </c>
      <c r="AQ46" s="196">
        <v>0</v>
      </c>
      <c r="AR46" s="196">
        <v>3.73</v>
      </c>
      <c r="AS46" s="196">
        <v>10.68</v>
      </c>
      <c r="AT46" s="196">
        <v>17.68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4.2699999999999996</v>
      </c>
      <c r="D47" s="196">
        <v>0</v>
      </c>
      <c r="E47" s="196">
        <v>0</v>
      </c>
      <c r="F47" s="196">
        <v>3.04</v>
      </c>
      <c r="G47" s="196">
        <v>0</v>
      </c>
      <c r="H47" s="196">
        <v>0</v>
      </c>
      <c r="I47" s="196">
        <v>5.85</v>
      </c>
      <c r="J47" s="196">
        <v>0</v>
      </c>
      <c r="K47" s="196">
        <v>87.26</v>
      </c>
      <c r="L47" s="196">
        <v>54.66</v>
      </c>
      <c r="M47" s="196">
        <v>0</v>
      </c>
      <c r="N47" s="196">
        <v>1.17</v>
      </c>
      <c r="O47" s="196">
        <v>1.95</v>
      </c>
      <c r="P47" s="196">
        <v>2.37</v>
      </c>
      <c r="Q47" s="196">
        <v>0.85</v>
      </c>
      <c r="R47" s="196">
        <v>5.96</v>
      </c>
      <c r="S47" s="196">
        <v>3.81</v>
      </c>
      <c r="T47" s="196">
        <v>0</v>
      </c>
      <c r="U47" s="196">
        <v>12.81</v>
      </c>
      <c r="V47" s="196">
        <v>0.18</v>
      </c>
      <c r="W47" s="196">
        <v>0.34</v>
      </c>
      <c r="X47" s="196">
        <v>1.32</v>
      </c>
      <c r="Y47" s="196">
        <v>0</v>
      </c>
      <c r="Z47" s="196">
        <v>2.74</v>
      </c>
      <c r="AA47" s="196">
        <v>13.3</v>
      </c>
      <c r="AB47" s="196">
        <v>0</v>
      </c>
      <c r="AC47" s="196">
        <v>0</v>
      </c>
      <c r="AD47" s="196">
        <v>7.14</v>
      </c>
      <c r="AE47" s="196">
        <v>0</v>
      </c>
      <c r="AF47" s="196">
        <v>0</v>
      </c>
      <c r="AG47" s="196">
        <v>42.59</v>
      </c>
      <c r="AH47" s="196">
        <v>0</v>
      </c>
      <c r="AI47" s="196">
        <v>12.05</v>
      </c>
      <c r="AJ47" s="196">
        <v>0</v>
      </c>
      <c r="AK47" s="196">
        <v>9.01</v>
      </c>
      <c r="AL47" s="196">
        <v>0</v>
      </c>
      <c r="AM47" s="196">
        <v>0</v>
      </c>
      <c r="AN47" s="196">
        <v>0</v>
      </c>
      <c r="AO47" s="196">
        <v>231.75</v>
      </c>
      <c r="AP47" s="196">
        <v>0</v>
      </c>
      <c r="AQ47" s="196">
        <v>0</v>
      </c>
      <c r="AR47" s="196">
        <v>3.73</v>
      </c>
      <c r="AS47" s="196">
        <v>10.68</v>
      </c>
      <c r="AT47" s="196">
        <v>17.68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4.2699999999999996</v>
      </c>
      <c r="D48" s="196">
        <v>0</v>
      </c>
      <c r="E48" s="196">
        <v>0</v>
      </c>
      <c r="F48" s="196">
        <v>3.04</v>
      </c>
      <c r="G48" s="196">
        <v>0</v>
      </c>
      <c r="H48" s="196">
        <v>0</v>
      </c>
      <c r="I48" s="196">
        <v>5.85</v>
      </c>
      <c r="J48" s="196">
        <v>0</v>
      </c>
      <c r="K48" s="196">
        <v>87.26</v>
      </c>
      <c r="L48" s="196">
        <v>54.66</v>
      </c>
      <c r="M48" s="196">
        <v>0</v>
      </c>
      <c r="N48" s="196">
        <v>1.17</v>
      </c>
      <c r="O48" s="196">
        <v>1.95</v>
      </c>
      <c r="P48" s="196">
        <v>2.37</v>
      </c>
      <c r="Q48" s="196">
        <v>0.85</v>
      </c>
      <c r="R48" s="196">
        <v>5.96</v>
      </c>
      <c r="S48" s="196">
        <v>3.81</v>
      </c>
      <c r="T48" s="196">
        <v>0</v>
      </c>
      <c r="U48" s="196">
        <v>12.81</v>
      </c>
      <c r="V48" s="196">
        <v>0.18</v>
      </c>
      <c r="W48" s="196">
        <v>0.34</v>
      </c>
      <c r="X48" s="196">
        <v>1.32</v>
      </c>
      <c r="Y48" s="196">
        <v>0</v>
      </c>
      <c r="Z48" s="196">
        <v>2.74</v>
      </c>
      <c r="AA48" s="196">
        <v>13.3</v>
      </c>
      <c r="AB48" s="196">
        <v>0</v>
      </c>
      <c r="AC48" s="196">
        <v>0</v>
      </c>
      <c r="AD48" s="196">
        <v>7.14</v>
      </c>
      <c r="AE48" s="196">
        <v>0</v>
      </c>
      <c r="AF48" s="196">
        <v>0</v>
      </c>
      <c r="AG48" s="196">
        <v>42.59</v>
      </c>
      <c r="AH48" s="196">
        <v>0</v>
      </c>
      <c r="AI48" s="196">
        <v>12.05</v>
      </c>
      <c r="AJ48" s="196">
        <v>0</v>
      </c>
      <c r="AK48" s="196">
        <v>9.01</v>
      </c>
      <c r="AL48" s="196">
        <v>0</v>
      </c>
      <c r="AM48" s="196">
        <v>0</v>
      </c>
      <c r="AN48" s="196">
        <v>0</v>
      </c>
      <c r="AO48" s="196">
        <v>231.75</v>
      </c>
      <c r="AP48" s="196">
        <v>0</v>
      </c>
      <c r="AQ48" s="196">
        <v>0</v>
      </c>
      <c r="AR48" s="196">
        <v>3.73</v>
      </c>
      <c r="AS48" s="196">
        <v>10.68</v>
      </c>
      <c r="AT48" s="196">
        <v>17.68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4.2699999999999996</v>
      </c>
      <c r="D49" s="196">
        <v>0</v>
      </c>
      <c r="E49" s="196">
        <v>0</v>
      </c>
      <c r="F49" s="196">
        <v>3.04</v>
      </c>
      <c r="G49" s="196">
        <v>0</v>
      </c>
      <c r="H49" s="196">
        <v>0</v>
      </c>
      <c r="I49" s="196">
        <v>5.85</v>
      </c>
      <c r="J49" s="196">
        <v>0</v>
      </c>
      <c r="K49" s="196">
        <v>87.26</v>
      </c>
      <c r="L49" s="196">
        <v>54.66</v>
      </c>
      <c r="M49" s="196">
        <v>0</v>
      </c>
      <c r="N49" s="196">
        <v>1.17</v>
      </c>
      <c r="O49" s="196">
        <v>1.95</v>
      </c>
      <c r="P49" s="196">
        <v>2.37</v>
      </c>
      <c r="Q49" s="196">
        <v>0.85</v>
      </c>
      <c r="R49" s="196">
        <v>5.96</v>
      </c>
      <c r="S49" s="196">
        <v>3.81</v>
      </c>
      <c r="T49" s="196">
        <v>0</v>
      </c>
      <c r="U49" s="196">
        <v>12.81</v>
      </c>
      <c r="V49" s="196">
        <v>0.18</v>
      </c>
      <c r="W49" s="196">
        <v>0.34</v>
      </c>
      <c r="X49" s="196">
        <v>1.32</v>
      </c>
      <c r="Y49" s="196">
        <v>0</v>
      </c>
      <c r="Z49" s="196">
        <v>2.74</v>
      </c>
      <c r="AA49" s="196">
        <v>13.3</v>
      </c>
      <c r="AB49" s="196">
        <v>0</v>
      </c>
      <c r="AC49" s="196">
        <v>0</v>
      </c>
      <c r="AD49" s="196">
        <v>7.14</v>
      </c>
      <c r="AE49" s="196">
        <v>0</v>
      </c>
      <c r="AF49" s="196">
        <v>0</v>
      </c>
      <c r="AG49" s="196">
        <v>42.59</v>
      </c>
      <c r="AH49" s="196">
        <v>0</v>
      </c>
      <c r="AI49" s="196">
        <v>12.05</v>
      </c>
      <c r="AJ49" s="196">
        <v>0</v>
      </c>
      <c r="AK49" s="196">
        <v>9.01</v>
      </c>
      <c r="AL49" s="196">
        <v>0</v>
      </c>
      <c r="AM49" s="196">
        <v>0</v>
      </c>
      <c r="AN49" s="196">
        <v>0</v>
      </c>
      <c r="AO49" s="196">
        <v>231.75</v>
      </c>
      <c r="AP49" s="196">
        <v>0</v>
      </c>
      <c r="AQ49" s="196">
        <v>0</v>
      </c>
      <c r="AR49" s="196">
        <v>3.73</v>
      </c>
      <c r="AS49" s="196">
        <v>10.68</v>
      </c>
      <c r="AT49" s="196">
        <v>17.68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4.2699999999999996</v>
      </c>
      <c r="D50" s="196">
        <v>0</v>
      </c>
      <c r="E50" s="196">
        <v>0</v>
      </c>
      <c r="F50" s="196">
        <v>3.04</v>
      </c>
      <c r="G50" s="196">
        <v>0</v>
      </c>
      <c r="H50" s="196">
        <v>0</v>
      </c>
      <c r="I50" s="196">
        <v>5.85</v>
      </c>
      <c r="J50" s="196">
        <v>0</v>
      </c>
      <c r="K50" s="196">
        <v>87.26</v>
      </c>
      <c r="L50" s="196">
        <v>54.66</v>
      </c>
      <c r="M50" s="196">
        <v>0</v>
      </c>
      <c r="N50" s="196">
        <v>1.17</v>
      </c>
      <c r="O50" s="196">
        <v>1.95</v>
      </c>
      <c r="P50" s="196">
        <v>2.37</v>
      </c>
      <c r="Q50" s="196">
        <v>0.85</v>
      </c>
      <c r="R50" s="196">
        <v>5.96</v>
      </c>
      <c r="S50" s="196">
        <v>3.81</v>
      </c>
      <c r="T50" s="196">
        <v>0</v>
      </c>
      <c r="U50" s="196">
        <v>12.81</v>
      </c>
      <c r="V50" s="196">
        <v>0.18</v>
      </c>
      <c r="W50" s="196">
        <v>0.34</v>
      </c>
      <c r="X50" s="196">
        <v>1.32</v>
      </c>
      <c r="Y50" s="196">
        <v>0</v>
      </c>
      <c r="Z50" s="196">
        <v>2.74</v>
      </c>
      <c r="AA50" s="196">
        <v>13.3</v>
      </c>
      <c r="AB50" s="196">
        <v>0</v>
      </c>
      <c r="AC50" s="196">
        <v>0</v>
      </c>
      <c r="AD50" s="196">
        <v>7.14</v>
      </c>
      <c r="AE50" s="196">
        <v>0</v>
      </c>
      <c r="AF50" s="196">
        <v>0</v>
      </c>
      <c r="AG50" s="196">
        <v>42.59</v>
      </c>
      <c r="AH50" s="196">
        <v>0</v>
      </c>
      <c r="AI50" s="196">
        <v>12.05</v>
      </c>
      <c r="AJ50" s="196">
        <v>0</v>
      </c>
      <c r="AK50" s="196">
        <v>9.01</v>
      </c>
      <c r="AL50" s="196">
        <v>0</v>
      </c>
      <c r="AM50" s="196">
        <v>0</v>
      </c>
      <c r="AN50" s="196">
        <v>0</v>
      </c>
      <c r="AO50" s="196">
        <v>231.75</v>
      </c>
      <c r="AP50" s="196">
        <v>0</v>
      </c>
      <c r="AQ50" s="196">
        <v>0</v>
      </c>
      <c r="AR50" s="196">
        <v>3.73</v>
      </c>
      <c r="AS50" s="196">
        <v>10.68</v>
      </c>
      <c r="AT50" s="196">
        <v>17.68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4.2699999999999996</v>
      </c>
      <c r="D51" s="196">
        <v>0</v>
      </c>
      <c r="E51" s="196">
        <v>0</v>
      </c>
      <c r="F51" s="196">
        <v>3.04</v>
      </c>
      <c r="G51" s="196">
        <v>0</v>
      </c>
      <c r="H51" s="196">
        <v>0</v>
      </c>
      <c r="I51" s="196">
        <v>5.85</v>
      </c>
      <c r="J51" s="196">
        <v>0</v>
      </c>
      <c r="K51" s="196">
        <v>87.26</v>
      </c>
      <c r="L51" s="196">
        <v>54.66</v>
      </c>
      <c r="M51" s="196">
        <v>0</v>
      </c>
      <c r="N51" s="196">
        <v>1.17</v>
      </c>
      <c r="O51" s="196">
        <v>1.95</v>
      </c>
      <c r="P51" s="196">
        <v>2.37</v>
      </c>
      <c r="Q51" s="196">
        <v>0.85</v>
      </c>
      <c r="R51" s="196">
        <v>5.96</v>
      </c>
      <c r="S51" s="196">
        <v>3.81</v>
      </c>
      <c r="T51" s="196">
        <v>0</v>
      </c>
      <c r="U51" s="196">
        <v>12.81</v>
      </c>
      <c r="V51" s="196">
        <v>0.18</v>
      </c>
      <c r="W51" s="196">
        <v>0.34</v>
      </c>
      <c r="X51" s="196">
        <v>1.32</v>
      </c>
      <c r="Y51" s="196">
        <v>0</v>
      </c>
      <c r="Z51" s="196">
        <v>2.74</v>
      </c>
      <c r="AA51" s="196">
        <v>13.3</v>
      </c>
      <c r="AB51" s="196">
        <v>0</v>
      </c>
      <c r="AC51" s="196">
        <v>0</v>
      </c>
      <c r="AD51" s="196">
        <v>7.14</v>
      </c>
      <c r="AE51" s="196">
        <v>0</v>
      </c>
      <c r="AF51" s="196">
        <v>0</v>
      </c>
      <c r="AG51" s="196">
        <v>42.59</v>
      </c>
      <c r="AH51" s="196">
        <v>0</v>
      </c>
      <c r="AI51" s="196">
        <v>12.05</v>
      </c>
      <c r="AJ51" s="196">
        <v>0</v>
      </c>
      <c r="AK51" s="196">
        <v>9.01</v>
      </c>
      <c r="AL51" s="196">
        <v>0</v>
      </c>
      <c r="AM51" s="196">
        <v>0</v>
      </c>
      <c r="AN51" s="196">
        <v>0</v>
      </c>
      <c r="AO51" s="196">
        <v>227.25</v>
      </c>
      <c r="AP51" s="196">
        <v>0</v>
      </c>
      <c r="AQ51" s="196">
        <v>0</v>
      </c>
      <c r="AR51" s="196">
        <v>3.73</v>
      </c>
      <c r="AS51" s="196">
        <v>10.68</v>
      </c>
      <c r="AT51" s="196">
        <v>17.68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4.2699999999999996</v>
      </c>
      <c r="D52" s="196">
        <v>0</v>
      </c>
      <c r="E52" s="196">
        <v>0</v>
      </c>
      <c r="F52" s="196">
        <v>3.04</v>
      </c>
      <c r="G52" s="196">
        <v>0</v>
      </c>
      <c r="H52" s="196">
        <v>0</v>
      </c>
      <c r="I52" s="196">
        <v>5.85</v>
      </c>
      <c r="J52" s="196">
        <v>0</v>
      </c>
      <c r="K52" s="196">
        <v>87.26</v>
      </c>
      <c r="L52" s="196">
        <v>54.66</v>
      </c>
      <c r="M52" s="196">
        <v>0</v>
      </c>
      <c r="N52" s="196">
        <v>1.17</v>
      </c>
      <c r="O52" s="196">
        <v>1.95</v>
      </c>
      <c r="P52" s="196">
        <v>2.37</v>
      </c>
      <c r="Q52" s="196">
        <v>0.85</v>
      </c>
      <c r="R52" s="196">
        <v>5.96</v>
      </c>
      <c r="S52" s="196">
        <v>3.81</v>
      </c>
      <c r="T52" s="196">
        <v>0</v>
      </c>
      <c r="U52" s="196">
        <v>12.81</v>
      </c>
      <c r="V52" s="196">
        <v>0.18</v>
      </c>
      <c r="W52" s="196">
        <v>0.34</v>
      </c>
      <c r="X52" s="196">
        <v>1.32</v>
      </c>
      <c r="Y52" s="196">
        <v>0</v>
      </c>
      <c r="Z52" s="196">
        <v>2.74</v>
      </c>
      <c r="AA52" s="196">
        <v>13.3</v>
      </c>
      <c r="AB52" s="196">
        <v>0</v>
      </c>
      <c r="AC52" s="196">
        <v>0</v>
      </c>
      <c r="AD52" s="196">
        <v>7.14</v>
      </c>
      <c r="AE52" s="196">
        <v>0</v>
      </c>
      <c r="AF52" s="196">
        <v>0</v>
      </c>
      <c r="AG52" s="196">
        <v>42.59</v>
      </c>
      <c r="AH52" s="196">
        <v>0</v>
      </c>
      <c r="AI52" s="196">
        <v>12.05</v>
      </c>
      <c r="AJ52" s="196">
        <v>0</v>
      </c>
      <c r="AK52" s="196">
        <v>9.01</v>
      </c>
      <c r="AL52" s="196">
        <v>0</v>
      </c>
      <c r="AM52" s="196">
        <v>0</v>
      </c>
      <c r="AN52" s="196">
        <v>0</v>
      </c>
      <c r="AO52" s="196">
        <v>227.25</v>
      </c>
      <c r="AP52" s="196">
        <v>0</v>
      </c>
      <c r="AQ52" s="196">
        <v>0</v>
      </c>
      <c r="AR52" s="196">
        <v>3.73</v>
      </c>
      <c r="AS52" s="196">
        <v>10.68</v>
      </c>
      <c r="AT52" s="196">
        <v>17.68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4.2699999999999996</v>
      </c>
      <c r="D53" s="196">
        <v>0</v>
      </c>
      <c r="E53" s="196">
        <v>0</v>
      </c>
      <c r="F53" s="196">
        <v>3.04</v>
      </c>
      <c r="G53" s="196">
        <v>0</v>
      </c>
      <c r="H53" s="196">
        <v>0</v>
      </c>
      <c r="I53" s="196">
        <v>5.85</v>
      </c>
      <c r="J53" s="196">
        <v>0</v>
      </c>
      <c r="K53" s="196">
        <v>87.26</v>
      </c>
      <c r="L53" s="196">
        <v>54.66</v>
      </c>
      <c r="M53" s="196">
        <v>0</v>
      </c>
      <c r="N53" s="196">
        <v>1.17</v>
      </c>
      <c r="O53" s="196">
        <v>1.95</v>
      </c>
      <c r="P53" s="196">
        <v>2.37</v>
      </c>
      <c r="Q53" s="196">
        <v>0.85</v>
      </c>
      <c r="R53" s="196">
        <v>5.96</v>
      </c>
      <c r="S53" s="196">
        <v>3.81</v>
      </c>
      <c r="T53" s="196">
        <v>0</v>
      </c>
      <c r="U53" s="196">
        <v>12.81</v>
      </c>
      <c r="V53" s="196">
        <v>4.6100000000000003</v>
      </c>
      <c r="W53" s="196">
        <v>0.34</v>
      </c>
      <c r="X53" s="196">
        <v>1.32</v>
      </c>
      <c r="Y53" s="196">
        <v>0</v>
      </c>
      <c r="Z53" s="196">
        <v>14.73</v>
      </c>
      <c r="AA53" s="196">
        <v>13.3</v>
      </c>
      <c r="AB53" s="196">
        <v>0</v>
      </c>
      <c r="AC53" s="196">
        <v>0</v>
      </c>
      <c r="AD53" s="196">
        <v>7.14</v>
      </c>
      <c r="AE53" s="196">
        <v>0</v>
      </c>
      <c r="AF53" s="196">
        <v>0</v>
      </c>
      <c r="AG53" s="196">
        <v>42.59</v>
      </c>
      <c r="AH53" s="196">
        <v>0</v>
      </c>
      <c r="AI53" s="196">
        <v>12.05</v>
      </c>
      <c r="AJ53" s="196">
        <v>0</v>
      </c>
      <c r="AK53" s="196">
        <v>9.01</v>
      </c>
      <c r="AL53" s="196">
        <v>0</v>
      </c>
      <c r="AM53" s="196">
        <v>0</v>
      </c>
      <c r="AN53" s="196">
        <v>0</v>
      </c>
      <c r="AO53" s="196">
        <v>227.25</v>
      </c>
      <c r="AP53" s="196">
        <v>0</v>
      </c>
      <c r="AQ53" s="196">
        <v>0</v>
      </c>
      <c r="AR53" s="196">
        <v>3.73</v>
      </c>
      <c r="AS53" s="196">
        <v>10.68</v>
      </c>
      <c r="AT53" s="196">
        <v>17.68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4.2699999999999996</v>
      </c>
      <c r="D54" s="196">
        <v>0</v>
      </c>
      <c r="E54" s="196">
        <v>0</v>
      </c>
      <c r="F54" s="196">
        <v>3.04</v>
      </c>
      <c r="G54" s="196">
        <v>0</v>
      </c>
      <c r="H54" s="196">
        <v>0</v>
      </c>
      <c r="I54" s="196">
        <v>5.85</v>
      </c>
      <c r="J54" s="196">
        <v>0</v>
      </c>
      <c r="K54" s="196">
        <v>87.26</v>
      </c>
      <c r="L54" s="196">
        <v>54.66</v>
      </c>
      <c r="M54" s="196">
        <v>0</v>
      </c>
      <c r="N54" s="196">
        <v>1.17</v>
      </c>
      <c r="O54" s="196">
        <v>1.95</v>
      </c>
      <c r="P54" s="196">
        <v>2.37</v>
      </c>
      <c r="Q54" s="196">
        <v>0.85</v>
      </c>
      <c r="R54" s="196">
        <v>5.96</v>
      </c>
      <c r="S54" s="196">
        <v>3.81</v>
      </c>
      <c r="T54" s="196">
        <v>0</v>
      </c>
      <c r="U54" s="196">
        <v>12.81</v>
      </c>
      <c r="V54" s="196">
        <v>4.6100000000000003</v>
      </c>
      <c r="W54" s="196">
        <v>0.34</v>
      </c>
      <c r="X54" s="196">
        <v>1.32</v>
      </c>
      <c r="Y54" s="196">
        <v>0</v>
      </c>
      <c r="Z54" s="196">
        <v>28.79</v>
      </c>
      <c r="AA54" s="196">
        <v>13.3</v>
      </c>
      <c r="AB54" s="196">
        <v>0</v>
      </c>
      <c r="AC54" s="196">
        <v>0</v>
      </c>
      <c r="AD54" s="196">
        <v>7.14</v>
      </c>
      <c r="AE54" s="196">
        <v>0</v>
      </c>
      <c r="AF54" s="196">
        <v>0</v>
      </c>
      <c r="AG54" s="196">
        <v>42.59</v>
      </c>
      <c r="AH54" s="196">
        <v>0</v>
      </c>
      <c r="AI54" s="196">
        <v>12.05</v>
      </c>
      <c r="AJ54" s="196">
        <v>0</v>
      </c>
      <c r="AK54" s="196">
        <v>9.01</v>
      </c>
      <c r="AL54" s="196">
        <v>0</v>
      </c>
      <c r="AM54" s="196">
        <v>0</v>
      </c>
      <c r="AN54" s="196">
        <v>0</v>
      </c>
      <c r="AO54" s="196">
        <v>227.25</v>
      </c>
      <c r="AP54" s="196">
        <v>0</v>
      </c>
      <c r="AQ54" s="196">
        <v>0</v>
      </c>
      <c r="AR54" s="196">
        <v>3.73</v>
      </c>
      <c r="AS54" s="196">
        <v>10.68</v>
      </c>
      <c r="AT54" s="196">
        <v>17.68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4.2699999999999996</v>
      </c>
      <c r="D55" s="196">
        <v>0</v>
      </c>
      <c r="E55" s="196">
        <v>0</v>
      </c>
      <c r="F55" s="196">
        <v>3.04</v>
      </c>
      <c r="G55" s="196">
        <v>0</v>
      </c>
      <c r="H55" s="196">
        <v>0</v>
      </c>
      <c r="I55" s="196">
        <v>5.85</v>
      </c>
      <c r="J55" s="196">
        <v>0</v>
      </c>
      <c r="K55" s="196">
        <v>87.26</v>
      </c>
      <c r="L55" s="196">
        <v>54.66</v>
      </c>
      <c r="M55" s="196">
        <v>0</v>
      </c>
      <c r="N55" s="196">
        <v>1.17</v>
      </c>
      <c r="O55" s="196">
        <v>1.95</v>
      </c>
      <c r="P55" s="196">
        <v>2.37</v>
      </c>
      <c r="Q55" s="196">
        <v>0.85</v>
      </c>
      <c r="R55" s="196">
        <v>5.96</v>
      </c>
      <c r="S55" s="196">
        <v>3.81</v>
      </c>
      <c r="T55" s="196">
        <v>0</v>
      </c>
      <c r="U55" s="196">
        <v>12.81</v>
      </c>
      <c r="V55" s="196">
        <v>3.11</v>
      </c>
      <c r="W55" s="196">
        <v>0.34</v>
      </c>
      <c r="X55" s="196">
        <v>1.32</v>
      </c>
      <c r="Y55" s="196">
        <v>0</v>
      </c>
      <c r="Z55" s="196">
        <v>39.07</v>
      </c>
      <c r="AA55" s="196">
        <v>13.3</v>
      </c>
      <c r="AB55" s="196">
        <v>0</v>
      </c>
      <c r="AC55" s="196">
        <v>0</v>
      </c>
      <c r="AD55" s="196">
        <v>7.14</v>
      </c>
      <c r="AE55" s="196">
        <v>0</v>
      </c>
      <c r="AF55" s="196">
        <v>0</v>
      </c>
      <c r="AG55" s="196">
        <v>42.59</v>
      </c>
      <c r="AH55" s="196">
        <v>0</v>
      </c>
      <c r="AI55" s="196">
        <v>12.05</v>
      </c>
      <c r="AJ55" s="196">
        <v>0</v>
      </c>
      <c r="AK55" s="196">
        <v>9.01</v>
      </c>
      <c r="AL55" s="196">
        <v>0</v>
      </c>
      <c r="AM55" s="196">
        <v>0</v>
      </c>
      <c r="AN55" s="196">
        <v>0</v>
      </c>
      <c r="AO55" s="196">
        <v>227.25</v>
      </c>
      <c r="AP55" s="196">
        <v>0</v>
      </c>
      <c r="AQ55" s="196">
        <v>0</v>
      </c>
      <c r="AR55" s="196">
        <v>3.73</v>
      </c>
      <c r="AS55" s="196">
        <v>10.68</v>
      </c>
      <c r="AT55" s="196">
        <v>17.68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4.2699999999999996</v>
      </c>
      <c r="D56" s="196">
        <v>0</v>
      </c>
      <c r="E56" s="196">
        <v>0</v>
      </c>
      <c r="F56" s="196">
        <v>3.04</v>
      </c>
      <c r="G56" s="196">
        <v>0</v>
      </c>
      <c r="H56" s="196">
        <v>0</v>
      </c>
      <c r="I56" s="196">
        <v>5.85</v>
      </c>
      <c r="J56" s="196">
        <v>0</v>
      </c>
      <c r="K56" s="196">
        <v>87.26</v>
      </c>
      <c r="L56" s="196">
        <v>54.66</v>
      </c>
      <c r="M56" s="196">
        <v>0</v>
      </c>
      <c r="N56" s="196">
        <v>1.17</v>
      </c>
      <c r="O56" s="196">
        <v>1.95</v>
      </c>
      <c r="P56" s="196">
        <v>2.37</v>
      </c>
      <c r="Q56" s="196">
        <v>0.85</v>
      </c>
      <c r="R56" s="196">
        <v>5.96</v>
      </c>
      <c r="S56" s="196">
        <v>3.81</v>
      </c>
      <c r="T56" s="196">
        <v>0</v>
      </c>
      <c r="U56" s="196">
        <v>12.81</v>
      </c>
      <c r="V56" s="196">
        <v>4.6100000000000003</v>
      </c>
      <c r="W56" s="196">
        <v>0.34</v>
      </c>
      <c r="X56" s="196">
        <v>1.32</v>
      </c>
      <c r="Y56" s="196">
        <v>0</v>
      </c>
      <c r="Z56" s="196">
        <v>39.08</v>
      </c>
      <c r="AA56" s="196">
        <v>13.3</v>
      </c>
      <c r="AB56" s="196">
        <v>0</v>
      </c>
      <c r="AC56" s="196">
        <v>0</v>
      </c>
      <c r="AD56" s="196">
        <v>7.14</v>
      </c>
      <c r="AE56" s="196">
        <v>0</v>
      </c>
      <c r="AF56" s="196">
        <v>0</v>
      </c>
      <c r="AG56" s="196">
        <v>42.59</v>
      </c>
      <c r="AH56" s="196">
        <v>0</v>
      </c>
      <c r="AI56" s="196">
        <v>12.05</v>
      </c>
      <c r="AJ56" s="196">
        <v>0</v>
      </c>
      <c r="AK56" s="196">
        <v>9.01</v>
      </c>
      <c r="AL56" s="196">
        <v>0</v>
      </c>
      <c r="AM56" s="196">
        <v>0</v>
      </c>
      <c r="AN56" s="196">
        <v>0</v>
      </c>
      <c r="AO56" s="196">
        <v>227.25</v>
      </c>
      <c r="AP56" s="196">
        <v>0</v>
      </c>
      <c r="AQ56" s="196">
        <v>0</v>
      </c>
      <c r="AR56" s="196">
        <v>3.73</v>
      </c>
      <c r="AS56" s="196">
        <v>10.68</v>
      </c>
      <c r="AT56" s="196">
        <v>17.68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4.2699999999999996</v>
      </c>
      <c r="D57" s="196">
        <v>0</v>
      </c>
      <c r="E57" s="196">
        <v>0</v>
      </c>
      <c r="F57" s="196">
        <v>3.04</v>
      </c>
      <c r="G57" s="196">
        <v>0</v>
      </c>
      <c r="H57" s="196">
        <v>0</v>
      </c>
      <c r="I57" s="196">
        <v>5.85</v>
      </c>
      <c r="J57" s="196">
        <v>0</v>
      </c>
      <c r="K57" s="196">
        <v>87.26</v>
      </c>
      <c r="L57" s="196">
        <v>54.66</v>
      </c>
      <c r="M57" s="196">
        <v>0</v>
      </c>
      <c r="N57" s="196">
        <v>1.17</v>
      </c>
      <c r="O57" s="196">
        <v>1.95</v>
      </c>
      <c r="P57" s="196">
        <v>2.37</v>
      </c>
      <c r="Q57" s="196">
        <v>0.85</v>
      </c>
      <c r="R57" s="196">
        <v>5.96</v>
      </c>
      <c r="S57" s="196">
        <v>3.81</v>
      </c>
      <c r="T57" s="196">
        <v>0</v>
      </c>
      <c r="U57" s="196">
        <v>12.81</v>
      </c>
      <c r="V57" s="196">
        <v>4.6100000000000003</v>
      </c>
      <c r="W57" s="196">
        <v>0.34</v>
      </c>
      <c r="X57" s="196">
        <v>1.32</v>
      </c>
      <c r="Y57" s="196">
        <v>0</v>
      </c>
      <c r="Z57" s="196">
        <v>29.34</v>
      </c>
      <c r="AA57" s="196">
        <v>13.3</v>
      </c>
      <c r="AB57" s="196">
        <v>0</v>
      </c>
      <c r="AC57" s="196">
        <v>0</v>
      </c>
      <c r="AD57" s="196">
        <v>7.14</v>
      </c>
      <c r="AE57" s="196">
        <v>0</v>
      </c>
      <c r="AF57" s="196">
        <v>0</v>
      </c>
      <c r="AG57" s="196">
        <v>42.59</v>
      </c>
      <c r="AH57" s="196">
        <v>0</v>
      </c>
      <c r="AI57" s="196">
        <v>12.05</v>
      </c>
      <c r="AJ57" s="196">
        <v>0</v>
      </c>
      <c r="AK57" s="196">
        <v>9.01</v>
      </c>
      <c r="AL57" s="196">
        <v>0</v>
      </c>
      <c r="AM57" s="196">
        <v>0</v>
      </c>
      <c r="AN57" s="196">
        <v>0</v>
      </c>
      <c r="AO57" s="196">
        <v>227.25</v>
      </c>
      <c r="AP57" s="196">
        <v>0</v>
      </c>
      <c r="AQ57" s="196">
        <v>0</v>
      </c>
      <c r="AR57" s="196">
        <v>3.73</v>
      </c>
      <c r="AS57" s="196">
        <v>10.68</v>
      </c>
      <c r="AT57" s="196">
        <v>17.68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4.2699999999999996</v>
      </c>
      <c r="D58" s="196">
        <v>0</v>
      </c>
      <c r="E58" s="196">
        <v>0</v>
      </c>
      <c r="F58" s="196">
        <v>3.04</v>
      </c>
      <c r="G58" s="196">
        <v>0</v>
      </c>
      <c r="H58" s="196">
        <v>0</v>
      </c>
      <c r="I58" s="196">
        <v>5.85</v>
      </c>
      <c r="J58" s="196">
        <v>0</v>
      </c>
      <c r="K58" s="196">
        <v>87.26</v>
      </c>
      <c r="L58" s="196">
        <v>54.66</v>
      </c>
      <c r="M58" s="196">
        <v>0</v>
      </c>
      <c r="N58" s="196">
        <v>1.17</v>
      </c>
      <c r="O58" s="196">
        <v>1.95</v>
      </c>
      <c r="P58" s="196">
        <v>2.37</v>
      </c>
      <c r="Q58" s="196">
        <v>0.85</v>
      </c>
      <c r="R58" s="196">
        <v>5.96</v>
      </c>
      <c r="S58" s="196">
        <v>3.81</v>
      </c>
      <c r="T58" s="196">
        <v>0</v>
      </c>
      <c r="U58" s="196">
        <v>12.81</v>
      </c>
      <c r="V58" s="196">
        <v>4.6100000000000003</v>
      </c>
      <c r="W58" s="196">
        <v>0.34</v>
      </c>
      <c r="X58" s="196">
        <v>1.32</v>
      </c>
      <c r="Y58" s="196">
        <v>0</v>
      </c>
      <c r="Z58" s="196">
        <v>29.34</v>
      </c>
      <c r="AA58" s="196">
        <v>13.3</v>
      </c>
      <c r="AB58" s="196">
        <v>0</v>
      </c>
      <c r="AC58" s="196">
        <v>0</v>
      </c>
      <c r="AD58" s="196">
        <v>7.14</v>
      </c>
      <c r="AE58" s="196">
        <v>0</v>
      </c>
      <c r="AF58" s="196">
        <v>0</v>
      </c>
      <c r="AG58" s="196">
        <v>42.59</v>
      </c>
      <c r="AH58" s="196">
        <v>0</v>
      </c>
      <c r="AI58" s="196">
        <v>12.05</v>
      </c>
      <c r="AJ58" s="196">
        <v>0</v>
      </c>
      <c r="AK58" s="196">
        <v>9.01</v>
      </c>
      <c r="AL58" s="196">
        <v>0</v>
      </c>
      <c r="AM58" s="196">
        <v>0</v>
      </c>
      <c r="AN58" s="196">
        <v>0</v>
      </c>
      <c r="AO58" s="196">
        <v>227.25</v>
      </c>
      <c r="AP58" s="196">
        <v>0</v>
      </c>
      <c r="AQ58" s="196">
        <v>0</v>
      </c>
      <c r="AR58" s="196">
        <v>3.73</v>
      </c>
      <c r="AS58" s="196">
        <v>10.68</v>
      </c>
      <c r="AT58" s="196">
        <v>17.68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4.2699999999999996</v>
      </c>
      <c r="D59" s="196">
        <v>0</v>
      </c>
      <c r="E59" s="196">
        <v>0</v>
      </c>
      <c r="F59" s="196">
        <v>3.04</v>
      </c>
      <c r="G59" s="196">
        <v>0</v>
      </c>
      <c r="H59" s="196">
        <v>0</v>
      </c>
      <c r="I59" s="196">
        <v>5.85</v>
      </c>
      <c r="J59" s="196">
        <v>0</v>
      </c>
      <c r="K59" s="196">
        <v>87.26</v>
      </c>
      <c r="L59" s="196">
        <v>54.66</v>
      </c>
      <c r="M59" s="196">
        <v>0</v>
      </c>
      <c r="N59" s="196">
        <v>1.17</v>
      </c>
      <c r="O59" s="196">
        <v>1.95</v>
      </c>
      <c r="P59" s="196">
        <v>2.37</v>
      </c>
      <c r="Q59" s="196">
        <v>0.85</v>
      </c>
      <c r="R59" s="196">
        <v>5.96</v>
      </c>
      <c r="S59" s="196">
        <v>3.81</v>
      </c>
      <c r="T59" s="196">
        <v>0</v>
      </c>
      <c r="U59" s="196">
        <v>12.81</v>
      </c>
      <c r="V59" s="196">
        <v>4.6100000000000003</v>
      </c>
      <c r="W59" s="196">
        <v>0.34</v>
      </c>
      <c r="X59" s="196">
        <v>1.32</v>
      </c>
      <c r="Y59" s="196">
        <v>0</v>
      </c>
      <c r="Z59" s="196">
        <v>29.34</v>
      </c>
      <c r="AA59" s="196">
        <v>13.3</v>
      </c>
      <c r="AB59" s="196">
        <v>0</v>
      </c>
      <c r="AC59" s="196">
        <v>0</v>
      </c>
      <c r="AD59" s="196">
        <v>7.14</v>
      </c>
      <c r="AE59" s="196">
        <v>0</v>
      </c>
      <c r="AF59" s="196">
        <v>0</v>
      </c>
      <c r="AG59" s="196">
        <v>42.59</v>
      </c>
      <c r="AH59" s="196">
        <v>0</v>
      </c>
      <c r="AI59" s="196">
        <v>12.05</v>
      </c>
      <c r="AJ59" s="196">
        <v>0</v>
      </c>
      <c r="AK59" s="196">
        <v>9.01</v>
      </c>
      <c r="AL59" s="196">
        <v>0</v>
      </c>
      <c r="AM59" s="196">
        <v>0</v>
      </c>
      <c r="AN59" s="196">
        <v>0</v>
      </c>
      <c r="AO59" s="196">
        <v>227.25</v>
      </c>
      <c r="AP59" s="196">
        <v>0</v>
      </c>
      <c r="AQ59" s="196">
        <v>0</v>
      </c>
      <c r="AR59" s="196">
        <v>3.73</v>
      </c>
      <c r="AS59" s="196">
        <v>10.68</v>
      </c>
      <c r="AT59" s="196">
        <v>17.68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4.2699999999999996</v>
      </c>
      <c r="D60" s="196">
        <v>0</v>
      </c>
      <c r="E60" s="196">
        <v>0</v>
      </c>
      <c r="F60" s="196">
        <v>3.04</v>
      </c>
      <c r="G60" s="196">
        <v>0</v>
      </c>
      <c r="H60" s="196">
        <v>0</v>
      </c>
      <c r="I60" s="196">
        <v>5.85</v>
      </c>
      <c r="J60" s="196">
        <v>0</v>
      </c>
      <c r="K60" s="196">
        <v>87.26</v>
      </c>
      <c r="L60" s="196">
        <v>54.66</v>
      </c>
      <c r="M60" s="196">
        <v>0</v>
      </c>
      <c r="N60" s="196">
        <v>1.17</v>
      </c>
      <c r="O60" s="196">
        <v>1.95</v>
      </c>
      <c r="P60" s="196">
        <v>2.37</v>
      </c>
      <c r="Q60" s="196">
        <v>0.85</v>
      </c>
      <c r="R60" s="196">
        <v>5.96</v>
      </c>
      <c r="S60" s="196">
        <v>3.81</v>
      </c>
      <c r="T60" s="196">
        <v>0</v>
      </c>
      <c r="U60" s="196">
        <v>12.81</v>
      </c>
      <c r="V60" s="196">
        <v>4.6100000000000003</v>
      </c>
      <c r="W60" s="196">
        <v>0.34</v>
      </c>
      <c r="X60" s="196">
        <v>1.32</v>
      </c>
      <c r="Y60" s="196">
        <v>0</v>
      </c>
      <c r="Z60" s="196">
        <v>2.74</v>
      </c>
      <c r="AA60" s="196">
        <v>13.3</v>
      </c>
      <c r="AB60" s="196">
        <v>0</v>
      </c>
      <c r="AC60" s="196">
        <v>0</v>
      </c>
      <c r="AD60" s="196">
        <v>7.14</v>
      </c>
      <c r="AE60" s="196">
        <v>0</v>
      </c>
      <c r="AF60" s="196">
        <v>0</v>
      </c>
      <c r="AG60" s="196">
        <v>42.59</v>
      </c>
      <c r="AH60" s="196">
        <v>0</v>
      </c>
      <c r="AI60" s="196">
        <v>12.05</v>
      </c>
      <c r="AJ60" s="196">
        <v>0</v>
      </c>
      <c r="AK60" s="196">
        <v>9.01</v>
      </c>
      <c r="AL60" s="196">
        <v>0</v>
      </c>
      <c r="AM60" s="196">
        <v>0</v>
      </c>
      <c r="AN60" s="196">
        <v>0</v>
      </c>
      <c r="AO60" s="196">
        <v>227.25</v>
      </c>
      <c r="AP60" s="196">
        <v>0</v>
      </c>
      <c r="AQ60" s="196">
        <v>0</v>
      </c>
      <c r="AR60" s="196">
        <v>3.73</v>
      </c>
      <c r="AS60" s="196">
        <v>10.68</v>
      </c>
      <c r="AT60" s="196">
        <v>17.68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4.2699999999999996</v>
      </c>
      <c r="D61" s="196">
        <v>0</v>
      </c>
      <c r="E61" s="196">
        <v>0</v>
      </c>
      <c r="F61" s="196">
        <v>3.04</v>
      </c>
      <c r="G61" s="196">
        <v>0</v>
      </c>
      <c r="H61" s="196">
        <v>0</v>
      </c>
      <c r="I61" s="196">
        <v>5.85</v>
      </c>
      <c r="J61" s="196">
        <v>0</v>
      </c>
      <c r="K61" s="196">
        <v>87.26</v>
      </c>
      <c r="L61" s="196">
        <v>54.66</v>
      </c>
      <c r="M61" s="196">
        <v>0</v>
      </c>
      <c r="N61" s="196">
        <v>1.17</v>
      </c>
      <c r="O61" s="196">
        <v>1.95</v>
      </c>
      <c r="P61" s="196">
        <v>2.37</v>
      </c>
      <c r="Q61" s="196">
        <v>0.85</v>
      </c>
      <c r="R61" s="196">
        <v>5.96</v>
      </c>
      <c r="S61" s="196">
        <v>3.81</v>
      </c>
      <c r="T61" s="196">
        <v>0</v>
      </c>
      <c r="U61" s="196">
        <v>12.81</v>
      </c>
      <c r="V61" s="196">
        <v>4.6100000000000003</v>
      </c>
      <c r="W61" s="196">
        <v>0.34</v>
      </c>
      <c r="X61" s="196">
        <v>1.32</v>
      </c>
      <c r="Y61" s="196">
        <v>0</v>
      </c>
      <c r="Z61" s="196">
        <v>2.74</v>
      </c>
      <c r="AA61" s="196">
        <v>13.3</v>
      </c>
      <c r="AB61" s="196">
        <v>0</v>
      </c>
      <c r="AC61" s="196">
        <v>0</v>
      </c>
      <c r="AD61" s="196">
        <v>7.14</v>
      </c>
      <c r="AE61" s="196">
        <v>0</v>
      </c>
      <c r="AF61" s="196">
        <v>0</v>
      </c>
      <c r="AG61" s="196">
        <v>42.59</v>
      </c>
      <c r="AH61" s="196">
        <v>0</v>
      </c>
      <c r="AI61" s="196">
        <v>12.05</v>
      </c>
      <c r="AJ61" s="196">
        <v>0</v>
      </c>
      <c r="AK61" s="196">
        <v>9.01</v>
      </c>
      <c r="AL61" s="196">
        <v>0</v>
      </c>
      <c r="AM61" s="196">
        <v>0</v>
      </c>
      <c r="AN61" s="196">
        <v>0</v>
      </c>
      <c r="AO61" s="196">
        <v>227.25</v>
      </c>
      <c r="AP61" s="196">
        <v>0</v>
      </c>
      <c r="AQ61" s="196">
        <v>0</v>
      </c>
      <c r="AR61" s="196">
        <v>3.73</v>
      </c>
      <c r="AS61" s="196">
        <v>10.68</v>
      </c>
      <c r="AT61" s="196">
        <v>17.68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4.2699999999999996</v>
      </c>
      <c r="D62" s="196">
        <v>0</v>
      </c>
      <c r="E62" s="196">
        <v>0</v>
      </c>
      <c r="F62" s="196">
        <v>3.04</v>
      </c>
      <c r="G62" s="196">
        <v>0</v>
      </c>
      <c r="H62" s="196">
        <v>0</v>
      </c>
      <c r="I62" s="196">
        <v>5.85</v>
      </c>
      <c r="J62" s="196">
        <v>0</v>
      </c>
      <c r="K62" s="196">
        <v>87.26</v>
      </c>
      <c r="L62" s="196">
        <v>54.66</v>
      </c>
      <c r="M62" s="196">
        <v>0</v>
      </c>
      <c r="N62" s="196">
        <v>1.17</v>
      </c>
      <c r="O62" s="196">
        <v>1.95</v>
      </c>
      <c r="P62" s="196">
        <v>2.37</v>
      </c>
      <c r="Q62" s="196">
        <v>0.85</v>
      </c>
      <c r="R62" s="196">
        <v>5.96</v>
      </c>
      <c r="S62" s="196">
        <v>3.81</v>
      </c>
      <c r="T62" s="196">
        <v>0</v>
      </c>
      <c r="U62" s="196">
        <v>12.81</v>
      </c>
      <c r="V62" s="196">
        <v>4.6100000000000003</v>
      </c>
      <c r="W62" s="196">
        <v>0.34</v>
      </c>
      <c r="X62" s="196">
        <v>1.32</v>
      </c>
      <c r="Y62" s="196">
        <v>0</v>
      </c>
      <c r="Z62" s="196">
        <v>2.74</v>
      </c>
      <c r="AA62" s="196">
        <v>13.3</v>
      </c>
      <c r="AB62" s="196">
        <v>0</v>
      </c>
      <c r="AC62" s="196">
        <v>0</v>
      </c>
      <c r="AD62" s="196">
        <v>7.14</v>
      </c>
      <c r="AE62" s="196">
        <v>0</v>
      </c>
      <c r="AF62" s="196">
        <v>0</v>
      </c>
      <c r="AG62" s="196">
        <v>42.59</v>
      </c>
      <c r="AH62" s="196">
        <v>0</v>
      </c>
      <c r="AI62" s="196">
        <v>12.05</v>
      </c>
      <c r="AJ62" s="196">
        <v>0</v>
      </c>
      <c r="AK62" s="196">
        <v>9.01</v>
      </c>
      <c r="AL62" s="196">
        <v>0</v>
      </c>
      <c r="AM62" s="196">
        <v>0</v>
      </c>
      <c r="AN62" s="196">
        <v>0</v>
      </c>
      <c r="AO62" s="196">
        <v>227.25</v>
      </c>
      <c r="AP62" s="196">
        <v>0</v>
      </c>
      <c r="AQ62" s="196">
        <v>0</v>
      </c>
      <c r="AR62" s="196">
        <v>3.73</v>
      </c>
      <c r="AS62" s="196">
        <v>10.68</v>
      </c>
      <c r="AT62" s="196">
        <v>17.68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4.2699999999999996</v>
      </c>
      <c r="D63" s="196">
        <v>0</v>
      </c>
      <c r="E63" s="196">
        <v>0</v>
      </c>
      <c r="F63" s="196">
        <v>3.04</v>
      </c>
      <c r="G63" s="196">
        <v>0</v>
      </c>
      <c r="H63" s="196">
        <v>0</v>
      </c>
      <c r="I63" s="196">
        <v>5.85</v>
      </c>
      <c r="J63" s="196">
        <v>0</v>
      </c>
      <c r="K63" s="196">
        <v>87.26</v>
      </c>
      <c r="L63" s="196">
        <v>54.66</v>
      </c>
      <c r="M63" s="196">
        <v>0</v>
      </c>
      <c r="N63" s="196">
        <v>1.17</v>
      </c>
      <c r="O63" s="196">
        <v>1.95</v>
      </c>
      <c r="P63" s="196">
        <v>2.37</v>
      </c>
      <c r="Q63" s="196">
        <v>0.85</v>
      </c>
      <c r="R63" s="196">
        <v>5.96</v>
      </c>
      <c r="S63" s="196">
        <v>3.81</v>
      </c>
      <c r="T63" s="196">
        <v>0</v>
      </c>
      <c r="U63" s="196">
        <v>12.81</v>
      </c>
      <c r="V63" s="196">
        <v>0.18</v>
      </c>
      <c r="W63" s="196">
        <v>0.34</v>
      </c>
      <c r="X63" s="196">
        <v>1.32</v>
      </c>
      <c r="Y63" s="196">
        <v>0</v>
      </c>
      <c r="Z63" s="196">
        <v>2.74</v>
      </c>
      <c r="AA63" s="196">
        <v>13.3</v>
      </c>
      <c r="AB63" s="196">
        <v>0</v>
      </c>
      <c r="AC63" s="196">
        <v>0</v>
      </c>
      <c r="AD63" s="196">
        <v>7.14</v>
      </c>
      <c r="AE63" s="196">
        <v>0</v>
      </c>
      <c r="AF63" s="196">
        <v>0</v>
      </c>
      <c r="AG63" s="196">
        <v>42.59</v>
      </c>
      <c r="AH63" s="196">
        <v>0</v>
      </c>
      <c r="AI63" s="196">
        <v>12.05</v>
      </c>
      <c r="AJ63" s="196">
        <v>0</v>
      </c>
      <c r="AK63" s="196">
        <v>9.01</v>
      </c>
      <c r="AL63" s="196">
        <v>0</v>
      </c>
      <c r="AM63" s="196">
        <v>0</v>
      </c>
      <c r="AN63" s="196">
        <v>0</v>
      </c>
      <c r="AO63" s="196">
        <v>227.25</v>
      </c>
      <c r="AP63" s="196">
        <v>0</v>
      </c>
      <c r="AQ63" s="196">
        <v>0</v>
      </c>
      <c r="AR63" s="196">
        <v>3.73</v>
      </c>
      <c r="AS63" s="196">
        <v>10.68</v>
      </c>
      <c r="AT63" s="196">
        <v>17.68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4.2699999999999996</v>
      </c>
      <c r="D64" s="196">
        <v>0</v>
      </c>
      <c r="E64" s="196">
        <v>0</v>
      </c>
      <c r="F64" s="196">
        <v>3.04</v>
      </c>
      <c r="G64" s="196">
        <v>0</v>
      </c>
      <c r="H64" s="196">
        <v>0</v>
      </c>
      <c r="I64" s="196">
        <v>5.85</v>
      </c>
      <c r="J64" s="196">
        <v>0</v>
      </c>
      <c r="K64" s="196">
        <v>87.26</v>
      </c>
      <c r="L64" s="196">
        <v>54.66</v>
      </c>
      <c r="M64" s="196">
        <v>0</v>
      </c>
      <c r="N64" s="196">
        <v>1.17</v>
      </c>
      <c r="O64" s="196">
        <v>1.95</v>
      </c>
      <c r="P64" s="196">
        <v>2.37</v>
      </c>
      <c r="Q64" s="196">
        <v>0.85</v>
      </c>
      <c r="R64" s="196">
        <v>5.96</v>
      </c>
      <c r="S64" s="196">
        <v>3.81</v>
      </c>
      <c r="T64" s="196">
        <v>0</v>
      </c>
      <c r="U64" s="196">
        <v>12.81</v>
      </c>
      <c r="V64" s="196">
        <v>0.18</v>
      </c>
      <c r="W64" s="196">
        <v>0.34</v>
      </c>
      <c r="X64" s="196">
        <v>1.32</v>
      </c>
      <c r="Y64" s="196">
        <v>0</v>
      </c>
      <c r="Z64" s="196">
        <v>2.74</v>
      </c>
      <c r="AA64" s="196">
        <v>13.3</v>
      </c>
      <c r="AB64" s="196">
        <v>0</v>
      </c>
      <c r="AC64" s="196">
        <v>0</v>
      </c>
      <c r="AD64" s="196">
        <v>7.14</v>
      </c>
      <c r="AE64" s="196">
        <v>0</v>
      </c>
      <c r="AF64" s="196">
        <v>0</v>
      </c>
      <c r="AG64" s="196">
        <v>42.59</v>
      </c>
      <c r="AH64" s="196">
        <v>0</v>
      </c>
      <c r="AI64" s="196">
        <v>12.05</v>
      </c>
      <c r="AJ64" s="196">
        <v>0</v>
      </c>
      <c r="AK64" s="196">
        <v>9.01</v>
      </c>
      <c r="AL64" s="196">
        <v>0</v>
      </c>
      <c r="AM64" s="196">
        <v>0</v>
      </c>
      <c r="AN64" s="196">
        <v>0</v>
      </c>
      <c r="AO64" s="196">
        <v>227.25</v>
      </c>
      <c r="AP64" s="196">
        <v>0</v>
      </c>
      <c r="AQ64" s="196">
        <v>0</v>
      </c>
      <c r="AR64" s="196">
        <v>3.73</v>
      </c>
      <c r="AS64" s="196">
        <v>10.68</v>
      </c>
      <c r="AT64" s="196">
        <v>17.68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4.2699999999999996</v>
      </c>
      <c r="D65" s="196">
        <v>0</v>
      </c>
      <c r="E65" s="196">
        <v>0</v>
      </c>
      <c r="F65" s="196">
        <v>3.04</v>
      </c>
      <c r="G65" s="196">
        <v>0</v>
      </c>
      <c r="H65" s="196">
        <v>0</v>
      </c>
      <c r="I65" s="196">
        <v>5.85</v>
      </c>
      <c r="J65" s="196">
        <v>0</v>
      </c>
      <c r="K65" s="196">
        <v>87.26</v>
      </c>
      <c r="L65" s="196">
        <v>54.66</v>
      </c>
      <c r="M65" s="196">
        <v>0</v>
      </c>
      <c r="N65" s="196">
        <v>1.17</v>
      </c>
      <c r="O65" s="196">
        <v>1.95</v>
      </c>
      <c r="P65" s="196">
        <v>2.37</v>
      </c>
      <c r="Q65" s="196">
        <v>0.85</v>
      </c>
      <c r="R65" s="196">
        <v>5.96</v>
      </c>
      <c r="S65" s="196">
        <v>3.81</v>
      </c>
      <c r="T65" s="196">
        <v>0</v>
      </c>
      <c r="U65" s="196">
        <v>12.81</v>
      </c>
      <c r="V65" s="196">
        <v>0.18</v>
      </c>
      <c r="W65" s="196">
        <v>0.34</v>
      </c>
      <c r="X65" s="196">
        <v>1.32</v>
      </c>
      <c r="Y65" s="196">
        <v>0</v>
      </c>
      <c r="Z65" s="196">
        <v>2.74</v>
      </c>
      <c r="AA65" s="196">
        <v>13.3</v>
      </c>
      <c r="AB65" s="196">
        <v>0</v>
      </c>
      <c r="AC65" s="196">
        <v>0</v>
      </c>
      <c r="AD65" s="196">
        <v>7.14</v>
      </c>
      <c r="AE65" s="196">
        <v>0</v>
      </c>
      <c r="AF65" s="196">
        <v>0</v>
      </c>
      <c r="AG65" s="196">
        <v>42.59</v>
      </c>
      <c r="AH65" s="196">
        <v>0</v>
      </c>
      <c r="AI65" s="196">
        <v>12.05</v>
      </c>
      <c r="AJ65" s="196">
        <v>0</v>
      </c>
      <c r="AK65" s="196">
        <v>9.01</v>
      </c>
      <c r="AL65" s="196">
        <v>0</v>
      </c>
      <c r="AM65" s="196">
        <v>0</v>
      </c>
      <c r="AN65" s="196">
        <v>0</v>
      </c>
      <c r="AO65" s="196">
        <v>227.25</v>
      </c>
      <c r="AP65" s="196">
        <v>0</v>
      </c>
      <c r="AQ65" s="196">
        <v>0</v>
      </c>
      <c r="AR65" s="196">
        <v>3.73</v>
      </c>
      <c r="AS65" s="196">
        <v>10.68</v>
      </c>
      <c r="AT65" s="196">
        <v>17.68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4.2699999999999996</v>
      </c>
      <c r="D66" s="196">
        <v>0</v>
      </c>
      <c r="E66" s="196">
        <v>0</v>
      </c>
      <c r="F66" s="196">
        <v>3.04</v>
      </c>
      <c r="G66" s="196">
        <v>0</v>
      </c>
      <c r="H66" s="196">
        <v>0</v>
      </c>
      <c r="I66" s="196">
        <v>5.85</v>
      </c>
      <c r="J66" s="196">
        <v>0</v>
      </c>
      <c r="K66" s="196">
        <v>87.26</v>
      </c>
      <c r="L66" s="196">
        <v>54.66</v>
      </c>
      <c r="M66" s="196">
        <v>0</v>
      </c>
      <c r="N66" s="196">
        <v>1.17</v>
      </c>
      <c r="O66" s="196">
        <v>1.95</v>
      </c>
      <c r="P66" s="196">
        <v>2.37</v>
      </c>
      <c r="Q66" s="196">
        <v>0.85</v>
      </c>
      <c r="R66" s="196">
        <v>5.96</v>
      </c>
      <c r="S66" s="196">
        <v>3.81</v>
      </c>
      <c r="T66" s="196">
        <v>0</v>
      </c>
      <c r="U66" s="196">
        <v>12.81</v>
      </c>
      <c r="V66" s="196">
        <v>0.18</v>
      </c>
      <c r="W66" s="196">
        <v>0.34</v>
      </c>
      <c r="X66" s="196">
        <v>1.32</v>
      </c>
      <c r="Y66" s="196">
        <v>0</v>
      </c>
      <c r="Z66" s="196">
        <v>2.74</v>
      </c>
      <c r="AA66" s="196">
        <v>13.3</v>
      </c>
      <c r="AB66" s="196">
        <v>0</v>
      </c>
      <c r="AC66" s="196">
        <v>0</v>
      </c>
      <c r="AD66" s="196">
        <v>7.14</v>
      </c>
      <c r="AE66" s="196">
        <v>0</v>
      </c>
      <c r="AF66" s="196">
        <v>0</v>
      </c>
      <c r="AG66" s="196">
        <v>42.59</v>
      </c>
      <c r="AH66" s="196">
        <v>0</v>
      </c>
      <c r="AI66" s="196">
        <v>12.05</v>
      </c>
      <c r="AJ66" s="196">
        <v>0</v>
      </c>
      <c r="AK66" s="196">
        <v>9.01</v>
      </c>
      <c r="AL66" s="196">
        <v>0</v>
      </c>
      <c r="AM66" s="196">
        <v>0</v>
      </c>
      <c r="AN66" s="196">
        <v>0</v>
      </c>
      <c r="AO66" s="196">
        <v>227.25</v>
      </c>
      <c r="AP66" s="196">
        <v>0</v>
      </c>
      <c r="AQ66" s="196">
        <v>0</v>
      </c>
      <c r="AR66" s="196">
        <v>3.73</v>
      </c>
      <c r="AS66" s="196">
        <v>10.68</v>
      </c>
      <c r="AT66" s="196">
        <v>17.68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4.2699999999999996</v>
      </c>
      <c r="D67" s="196">
        <v>0</v>
      </c>
      <c r="E67" s="196">
        <v>0</v>
      </c>
      <c r="F67" s="196">
        <v>3.04</v>
      </c>
      <c r="G67" s="196">
        <v>0</v>
      </c>
      <c r="H67" s="196">
        <v>0</v>
      </c>
      <c r="I67" s="196">
        <v>5.85</v>
      </c>
      <c r="J67" s="196">
        <v>0</v>
      </c>
      <c r="K67" s="196">
        <v>89.85</v>
      </c>
      <c r="L67" s="196">
        <v>54.66</v>
      </c>
      <c r="M67" s="196">
        <v>0</v>
      </c>
      <c r="N67" s="196">
        <v>1.17</v>
      </c>
      <c r="O67" s="196">
        <v>1.95</v>
      </c>
      <c r="P67" s="196">
        <v>2.37</v>
      </c>
      <c r="Q67" s="196">
        <v>0.85</v>
      </c>
      <c r="R67" s="196">
        <v>5.96</v>
      </c>
      <c r="S67" s="196">
        <v>3.81</v>
      </c>
      <c r="T67" s="196">
        <v>0</v>
      </c>
      <c r="U67" s="196">
        <v>12.81</v>
      </c>
      <c r="V67" s="196">
        <v>0.18</v>
      </c>
      <c r="W67" s="196">
        <v>0.34</v>
      </c>
      <c r="X67" s="196">
        <v>1.32</v>
      </c>
      <c r="Y67" s="196">
        <v>0</v>
      </c>
      <c r="Z67" s="196">
        <v>2.74</v>
      </c>
      <c r="AA67" s="196">
        <v>13.3</v>
      </c>
      <c r="AB67" s="196">
        <v>0</v>
      </c>
      <c r="AC67" s="196">
        <v>0</v>
      </c>
      <c r="AD67" s="196">
        <v>7.14</v>
      </c>
      <c r="AE67" s="196">
        <v>0</v>
      </c>
      <c r="AF67" s="196">
        <v>0</v>
      </c>
      <c r="AG67" s="196">
        <v>42.59</v>
      </c>
      <c r="AH67" s="196">
        <v>0</v>
      </c>
      <c r="AI67" s="196">
        <v>12.05</v>
      </c>
      <c r="AJ67" s="196">
        <v>0</v>
      </c>
      <c r="AK67" s="196">
        <v>12.6</v>
      </c>
      <c r="AL67" s="196">
        <v>0</v>
      </c>
      <c r="AM67" s="196">
        <v>0</v>
      </c>
      <c r="AN67" s="196">
        <v>0</v>
      </c>
      <c r="AO67" s="196">
        <v>227.25</v>
      </c>
      <c r="AP67" s="196">
        <v>0</v>
      </c>
      <c r="AQ67" s="196">
        <v>0</v>
      </c>
      <c r="AR67" s="196">
        <v>3.73</v>
      </c>
      <c r="AS67" s="196">
        <v>10.68</v>
      </c>
      <c r="AT67" s="196">
        <v>17.68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4.2699999999999996</v>
      </c>
      <c r="D68" s="196">
        <v>0</v>
      </c>
      <c r="E68" s="196">
        <v>0</v>
      </c>
      <c r="F68" s="196">
        <v>3.04</v>
      </c>
      <c r="G68" s="196">
        <v>0</v>
      </c>
      <c r="H68" s="196">
        <v>0</v>
      </c>
      <c r="I68" s="196">
        <v>5.85</v>
      </c>
      <c r="J68" s="196">
        <v>0</v>
      </c>
      <c r="K68" s="196">
        <v>63.53</v>
      </c>
      <c r="L68" s="196">
        <v>43.2</v>
      </c>
      <c r="M68" s="196">
        <v>0</v>
      </c>
      <c r="N68" s="196">
        <v>1.17</v>
      </c>
      <c r="O68" s="196">
        <v>1.95</v>
      </c>
      <c r="P68" s="196">
        <v>2.37</v>
      </c>
      <c r="Q68" s="196">
        <v>0.85</v>
      </c>
      <c r="R68" s="196">
        <v>5.96</v>
      </c>
      <c r="S68" s="196">
        <v>3.81</v>
      </c>
      <c r="T68" s="196">
        <v>0</v>
      </c>
      <c r="U68" s="196">
        <v>12.81</v>
      </c>
      <c r="V68" s="196">
        <v>0.18</v>
      </c>
      <c r="W68" s="196">
        <v>0.34</v>
      </c>
      <c r="X68" s="196">
        <v>1.32</v>
      </c>
      <c r="Y68" s="196">
        <v>0</v>
      </c>
      <c r="Z68" s="196">
        <v>2.74</v>
      </c>
      <c r="AA68" s="196">
        <v>13.3</v>
      </c>
      <c r="AB68" s="196">
        <v>0</v>
      </c>
      <c r="AC68" s="196">
        <v>0</v>
      </c>
      <c r="AD68" s="196">
        <v>7.14</v>
      </c>
      <c r="AE68" s="196">
        <v>0</v>
      </c>
      <c r="AF68" s="196">
        <v>0</v>
      </c>
      <c r="AG68" s="196">
        <v>42.59</v>
      </c>
      <c r="AH68" s="196">
        <v>0</v>
      </c>
      <c r="AI68" s="196">
        <v>12.05</v>
      </c>
      <c r="AJ68" s="196">
        <v>0</v>
      </c>
      <c r="AK68" s="196">
        <v>12.6</v>
      </c>
      <c r="AL68" s="196">
        <v>0</v>
      </c>
      <c r="AM68" s="196">
        <v>0</v>
      </c>
      <c r="AN68" s="196">
        <v>0</v>
      </c>
      <c r="AO68" s="196">
        <v>227.25</v>
      </c>
      <c r="AP68" s="196">
        <v>0</v>
      </c>
      <c r="AQ68" s="196">
        <v>0</v>
      </c>
      <c r="AR68" s="196">
        <v>3.73</v>
      </c>
      <c r="AS68" s="196">
        <v>10.68</v>
      </c>
      <c r="AT68" s="196">
        <v>17.68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4.2699999999999996</v>
      </c>
      <c r="D69" s="196">
        <v>0</v>
      </c>
      <c r="E69" s="196">
        <v>0</v>
      </c>
      <c r="F69" s="196">
        <v>3.04</v>
      </c>
      <c r="G69" s="196">
        <v>0</v>
      </c>
      <c r="H69" s="196">
        <v>0</v>
      </c>
      <c r="I69" s="196">
        <v>5.85</v>
      </c>
      <c r="J69" s="196">
        <v>0</v>
      </c>
      <c r="K69" s="196">
        <v>58.42</v>
      </c>
      <c r="L69" s="196">
        <v>41.2</v>
      </c>
      <c r="M69" s="196">
        <v>0</v>
      </c>
      <c r="N69" s="196">
        <v>1.17</v>
      </c>
      <c r="O69" s="196">
        <v>1.95</v>
      </c>
      <c r="P69" s="196">
        <v>2.37</v>
      </c>
      <c r="Q69" s="196">
        <v>0.52</v>
      </c>
      <c r="R69" s="196">
        <v>1.1499999999999999</v>
      </c>
      <c r="S69" s="196">
        <v>2.67</v>
      </c>
      <c r="T69" s="196">
        <v>0</v>
      </c>
      <c r="U69" s="196">
        <v>12.81</v>
      </c>
      <c r="V69" s="196">
        <v>0.18</v>
      </c>
      <c r="W69" s="196">
        <v>0.34</v>
      </c>
      <c r="X69" s="196">
        <v>1.32</v>
      </c>
      <c r="Y69" s="196">
        <v>0</v>
      </c>
      <c r="Z69" s="196">
        <v>2.74</v>
      </c>
      <c r="AA69" s="196">
        <v>0.89</v>
      </c>
      <c r="AB69" s="196">
        <v>0</v>
      </c>
      <c r="AC69" s="196">
        <v>0</v>
      </c>
      <c r="AD69" s="196">
        <v>7.14</v>
      </c>
      <c r="AE69" s="196">
        <v>0</v>
      </c>
      <c r="AF69" s="196">
        <v>0</v>
      </c>
      <c r="AG69" s="196">
        <v>42.59</v>
      </c>
      <c r="AH69" s="196">
        <v>0</v>
      </c>
      <c r="AI69" s="196">
        <v>12.05</v>
      </c>
      <c r="AJ69" s="196">
        <v>0</v>
      </c>
      <c r="AK69" s="196">
        <v>12.6</v>
      </c>
      <c r="AL69" s="196">
        <v>0</v>
      </c>
      <c r="AM69" s="196">
        <v>0</v>
      </c>
      <c r="AN69" s="196">
        <v>0</v>
      </c>
      <c r="AO69" s="196">
        <v>227.25</v>
      </c>
      <c r="AP69" s="196">
        <v>0</v>
      </c>
      <c r="AQ69" s="196">
        <v>0</v>
      </c>
      <c r="AR69" s="196">
        <v>3.73</v>
      </c>
      <c r="AS69" s="196">
        <v>10.68</v>
      </c>
      <c r="AT69" s="196">
        <v>17.68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4.2699999999999996</v>
      </c>
      <c r="D70" s="196">
        <v>0</v>
      </c>
      <c r="E70" s="196">
        <v>0</v>
      </c>
      <c r="F70" s="196">
        <v>3.04</v>
      </c>
      <c r="G70" s="196">
        <v>0</v>
      </c>
      <c r="H70" s="196">
        <v>0</v>
      </c>
      <c r="I70" s="196">
        <v>5.85</v>
      </c>
      <c r="J70" s="196">
        <v>0</v>
      </c>
      <c r="K70" s="196">
        <v>29.58</v>
      </c>
      <c r="L70" s="196">
        <v>41.2</v>
      </c>
      <c r="M70" s="196">
        <v>0</v>
      </c>
      <c r="N70" s="196">
        <v>1.17</v>
      </c>
      <c r="O70" s="196">
        <v>1.95</v>
      </c>
      <c r="P70" s="196">
        <v>2.37</v>
      </c>
      <c r="Q70" s="196">
        <v>0.11</v>
      </c>
      <c r="R70" s="196">
        <v>0.42</v>
      </c>
      <c r="S70" s="196">
        <v>0.26</v>
      </c>
      <c r="T70" s="196">
        <v>0</v>
      </c>
      <c r="U70" s="196">
        <v>12.81</v>
      </c>
      <c r="V70" s="196">
        <v>0.18</v>
      </c>
      <c r="W70" s="196">
        <v>0.34</v>
      </c>
      <c r="X70" s="196">
        <v>1.32</v>
      </c>
      <c r="Y70" s="196">
        <v>0</v>
      </c>
      <c r="Z70" s="196">
        <v>2.74</v>
      </c>
      <c r="AA70" s="196">
        <v>0.89</v>
      </c>
      <c r="AB70" s="196">
        <v>0</v>
      </c>
      <c r="AC70" s="196">
        <v>0</v>
      </c>
      <c r="AD70" s="196">
        <v>7.14</v>
      </c>
      <c r="AE70" s="196">
        <v>0</v>
      </c>
      <c r="AF70" s="196">
        <v>0</v>
      </c>
      <c r="AG70" s="196">
        <v>42.59</v>
      </c>
      <c r="AH70" s="196">
        <v>0</v>
      </c>
      <c r="AI70" s="196">
        <v>12.05</v>
      </c>
      <c r="AJ70" s="196">
        <v>0</v>
      </c>
      <c r="AK70" s="196">
        <v>12.6</v>
      </c>
      <c r="AL70" s="196">
        <v>0</v>
      </c>
      <c r="AM70" s="196">
        <v>0</v>
      </c>
      <c r="AN70" s="196">
        <v>0</v>
      </c>
      <c r="AO70" s="196">
        <v>227.25</v>
      </c>
      <c r="AP70" s="196">
        <v>0</v>
      </c>
      <c r="AQ70" s="196">
        <v>0</v>
      </c>
      <c r="AR70" s="196">
        <v>3.73</v>
      </c>
      <c r="AS70" s="196">
        <v>10.68</v>
      </c>
      <c r="AT70" s="196">
        <v>17.68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4.2699999999999996</v>
      </c>
      <c r="D71" s="196">
        <v>0</v>
      </c>
      <c r="E71" s="196">
        <v>0</v>
      </c>
      <c r="F71" s="196">
        <v>3.04</v>
      </c>
      <c r="G71" s="196">
        <v>0</v>
      </c>
      <c r="H71" s="196">
        <v>0</v>
      </c>
      <c r="I71" s="196">
        <v>5.85</v>
      </c>
      <c r="J71" s="196">
        <v>0</v>
      </c>
      <c r="K71" s="196">
        <v>6.35</v>
      </c>
      <c r="L71" s="196">
        <v>41.2</v>
      </c>
      <c r="M71" s="196">
        <v>0</v>
      </c>
      <c r="N71" s="196">
        <v>1.17</v>
      </c>
      <c r="O71" s="196">
        <v>1.95</v>
      </c>
      <c r="P71" s="196">
        <v>2.37</v>
      </c>
      <c r="Q71" s="196">
        <v>0.11</v>
      </c>
      <c r="R71" s="196">
        <v>0.42</v>
      </c>
      <c r="S71" s="196">
        <v>0.26</v>
      </c>
      <c r="T71" s="196">
        <v>0</v>
      </c>
      <c r="U71" s="196">
        <v>12.81</v>
      </c>
      <c r="V71" s="196">
        <v>0.18</v>
      </c>
      <c r="W71" s="196">
        <v>0.34</v>
      </c>
      <c r="X71" s="196">
        <v>1.32</v>
      </c>
      <c r="Y71" s="196">
        <v>0</v>
      </c>
      <c r="Z71" s="196">
        <v>2.74</v>
      </c>
      <c r="AA71" s="196">
        <v>0.89</v>
      </c>
      <c r="AB71" s="196">
        <v>0</v>
      </c>
      <c r="AC71" s="196">
        <v>0</v>
      </c>
      <c r="AD71" s="196">
        <v>7.14</v>
      </c>
      <c r="AE71" s="196">
        <v>0</v>
      </c>
      <c r="AF71" s="196">
        <v>0</v>
      </c>
      <c r="AG71" s="196">
        <v>42.59</v>
      </c>
      <c r="AH71" s="196">
        <v>0</v>
      </c>
      <c r="AI71" s="196">
        <v>12.05</v>
      </c>
      <c r="AJ71" s="196">
        <v>0</v>
      </c>
      <c r="AK71" s="196">
        <v>2.6</v>
      </c>
      <c r="AL71" s="196">
        <v>0</v>
      </c>
      <c r="AM71" s="196">
        <v>0</v>
      </c>
      <c r="AN71" s="196">
        <v>0</v>
      </c>
      <c r="AO71" s="196">
        <v>227.25</v>
      </c>
      <c r="AP71" s="196">
        <v>0</v>
      </c>
      <c r="AQ71" s="196">
        <v>0</v>
      </c>
      <c r="AR71" s="196">
        <v>3.87</v>
      </c>
      <c r="AS71" s="196">
        <v>10.68</v>
      </c>
      <c r="AT71" s="196">
        <v>17.68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4.2699999999999996</v>
      </c>
      <c r="D72" s="196">
        <v>0</v>
      </c>
      <c r="E72" s="196">
        <v>0</v>
      </c>
      <c r="F72" s="196">
        <v>3.04</v>
      </c>
      <c r="G72" s="196">
        <v>0</v>
      </c>
      <c r="H72" s="196">
        <v>0</v>
      </c>
      <c r="I72" s="196">
        <v>5.85</v>
      </c>
      <c r="J72" s="196">
        <v>0</v>
      </c>
      <c r="K72" s="196">
        <v>6.35</v>
      </c>
      <c r="L72" s="196">
        <v>41.2</v>
      </c>
      <c r="M72" s="196">
        <v>0</v>
      </c>
      <c r="N72" s="196">
        <v>1.17</v>
      </c>
      <c r="O72" s="196">
        <v>1.95</v>
      </c>
      <c r="P72" s="196">
        <v>2.37</v>
      </c>
      <c r="Q72" s="196">
        <v>0.11</v>
      </c>
      <c r="R72" s="196">
        <v>0.42</v>
      </c>
      <c r="S72" s="196">
        <v>0.26</v>
      </c>
      <c r="T72" s="196">
        <v>0</v>
      </c>
      <c r="U72" s="196">
        <v>12.81</v>
      </c>
      <c r="V72" s="196">
        <v>0.18</v>
      </c>
      <c r="W72" s="196">
        <v>0.34</v>
      </c>
      <c r="X72" s="196">
        <v>1.32</v>
      </c>
      <c r="Y72" s="196">
        <v>0</v>
      </c>
      <c r="Z72" s="196">
        <v>2.74</v>
      </c>
      <c r="AA72" s="196">
        <v>0.89</v>
      </c>
      <c r="AB72" s="196">
        <v>0</v>
      </c>
      <c r="AC72" s="196">
        <v>0</v>
      </c>
      <c r="AD72" s="196">
        <v>7.14</v>
      </c>
      <c r="AE72" s="196">
        <v>0</v>
      </c>
      <c r="AF72" s="196">
        <v>0</v>
      </c>
      <c r="AG72" s="196">
        <v>42.59</v>
      </c>
      <c r="AH72" s="196">
        <v>0</v>
      </c>
      <c r="AI72" s="196">
        <v>12.05</v>
      </c>
      <c r="AJ72" s="196">
        <v>0</v>
      </c>
      <c r="AK72" s="196">
        <v>2.6</v>
      </c>
      <c r="AL72" s="196">
        <v>0</v>
      </c>
      <c r="AM72" s="196">
        <v>0</v>
      </c>
      <c r="AN72" s="196">
        <v>0</v>
      </c>
      <c r="AO72" s="196">
        <v>227.25</v>
      </c>
      <c r="AP72" s="196">
        <v>0</v>
      </c>
      <c r="AQ72" s="196">
        <v>0</v>
      </c>
      <c r="AR72" s="196">
        <v>3.87</v>
      </c>
      <c r="AS72" s="196">
        <v>10.68</v>
      </c>
      <c r="AT72" s="196">
        <v>17.68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4.2699999999999996</v>
      </c>
      <c r="D73" s="196">
        <v>0</v>
      </c>
      <c r="E73" s="196">
        <v>0</v>
      </c>
      <c r="F73" s="196">
        <v>3.04</v>
      </c>
      <c r="G73" s="196">
        <v>0</v>
      </c>
      <c r="H73" s="196">
        <v>0</v>
      </c>
      <c r="I73" s="196">
        <v>5.85</v>
      </c>
      <c r="J73" s="196">
        <v>0</v>
      </c>
      <c r="K73" s="196">
        <v>6.35</v>
      </c>
      <c r="L73" s="196">
        <v>24.86</v>
      </c>
      <c r="M73" s="196">
        <v>0</v>
      </c>
      <c r="N73" s="196">
        <v>1.17</v>
      </c>
      <c r="O73" s="196">
        <v>1.95</v>
      </c>
      <c r="P73" s="196">
        <v>2.37</v>
      </c>
      <c r="Q73" s="196">
        <v>0.11</v>
      </c>
      <c r="R73" s="196">
        <v>0.42</v>
      </c>
      <c r="S73" s="196">
        <v>0.26</v>
      </c>
      <c r="T73" s="196">
        <v>0</v>
      </c>
      <c r="U73" s="196">
        <v>12.81</v>
      </c>
      <c r="V73" s="196">
        <v>0.18</v>
      </c>
      <c r="W73" s="196">
        <v>0.34</v>
      </c>
      <c r="X73" s="196">
        <v>1.32</v>
      </c>
      <c r="Y73" s="196">
        <v>0</v>
      </c>
      <c r="Z73" s="196">
        <v>2.74</v>
      </c>
      <c r="AA73" s="196">
        <v>0.89</v>
      </c>
      <c r="AB73" s="196">
        <v>0</v>
      </c>
      <c r="AC73" s="196">
        <v>0</v>
      </c>
      <c r="AD73" s="196">
        <v>7.14</v>
      </c>
      <c r="AE73" s="196">
        <v>0</v>
      </c>
      <c r="AF73" s="196">
        <v>0</v>
      </c>
      <c r="AG73" s="196">
        <v>42.59</v>
      </c>
      <c r="AH73" s="196">
        <v>0</v>
      </c>
      <c r="AI73" s="196">
        <v>12.05</v>
      </c>
      <c r="AJ73" s="196">
        <v>0</v>
      </c>
      <c r="AK73" s="196">
        <v>4.32</v>
      </c>
      <c r="AL73" s="196">
        <v>0</v>
      </c>
      <c r="AM73" s="196">
        <v>0</v>
      </c>
      <c r="AN73" s="196">
        <v>0</v>
      </c>
      <c r="AO73" s="196">
        <v>227.25</v>
      </c>
      <c r="AP73" s="196">
        <v>0</v>
      </c>
      <c r="AQ73" s="196">
        <v>0</v>
      </c>
      <c r="AR73" s="196">
        <v>3.87</v>
      </c>
      <c r="AS73" s="196">
        <v>10.68</v>
      </c>
      <c r="AT73" s="196">
        <v>17.68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4.2699999999999996</v>
      </c>
      <c r="D74" s="196">
        <v>0</v>
      </c>
      <c r="E74" s="196">
        <v>0</v>
      </c>
      <c r="F74" s="196">
        <v>3.04</v>
      </c>
      <c r="G74" s="196">
        <v>0</v>
      </c>
      <c r="H74" s="196">
        <v>0</v>
      </c>
      <c r="I74" s="196">
        <v>5.85</v>
      </c>
      <c r="J74" s="196">
        <v>0</v>
      </c>
      <c r="K74" s="196">
        <v>6.35</v>
      </c>
      <c r="L74" s="196">
        <v>24.86</v>
      </c>
      <c r="M74" s="196">
        <v>0</v>
      </c>
      <c r="N74" s="196">
        <v>1.17</v>
      </c>
      <c r="O74" s="196">
        <v>1.95</v>
      </c>
      <c r="P74" s="196">
        <v>2.37</v>
      </c>
      <c r="Q74" s="196">
        <v>0.11</v>
      </c>
      <c r="R74" s="196">
        <v>0.42</v>
      </c>
      <c r="S74" s="196">
        <v>0.26</v>
      </c>
      <c r="T74" s="196">
        <v>0</v>
      </c>
      <c r="U74" s="196">
        <v>12.81</v>
      </c>
      <c r="V74" s="196">
        <v>0.18</v>
      </c>
      <c r="W74" s="196">
        <v>0.34</v>
      </c>
      <c r="X74" s="196">
        <v>1.32</v>
      </c>
      <c r="Y74" s="196">
        <v>0</v>
      </c>
      <c r="Z74" s="196">
        <v>2.74</v>
      </c>
      <c r="AA74" s="196">
        <v>0.89</v>
      </c>
      <c r="AB74" s="196">
        <v>0</v>
      </c>
      <c r="AC74" s="196">
        <v>0</v>
      </c>
      <c r="AD74" s="196">
        <v>7.14</v>
      </c>
      <c r="AE74" s="196">
        <v>0</v>
      </c>
      <c r="AF74" s="196">
        <v>0</v>
      </c>
      <c r="AG74" s="196">
        <v>42.59</v>
      </c>
      <c r="AH74" s="196">
        <v>0</v>
      </c>
      <c r="AI74" s="196">
        <v>12.05</v>
      </c>
      <c r="AJ74" s="196">
        <v>0</v>
      </c>
      <c r="AK74" s="196">
        <v>4.32</v>
      </c>
      <c r="AL74" s="196">
        <v>0</v>
      </c>
      <c r="AM74" s="196">
        <v>0</v>
      </c>
      <c r="AN74" s="196">
        <v>0</v>
      </c>
      <c r="AO74" s="196">
        <v>227.25</v>
      </c>
      <c r="AP74" s="196">
        <v>0</v>
      </c>
      <c r="AQ74" s="196">
        <v>0</v>
      </c>
      <c r="AR74" s="196">
        <v>3.87</v>
      </c>
      <c r="AS74" s="196">
        <v>10.68</v>
      </c>
      <c r="AT74" s="196">
        <v>17.68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4.2699999999999996</v>
      </c>
      <c r="D75" s="196">
        <v>0</v>
      </c>
      <c r="E75" s="196">
        <v>0</v>
      </c>
      <c r="F75" s="196">
        <v>3.04</v>
      </c>
      <c r="G75" s="196">
        <v>0</v>
      </c>
      <c r="H75" s="196">
        <v>0</v>
      </c>
      <c r="I75" s="196">
        <v>5.85</v>
      </c>
      <c r="J75" s="196">
        <v>0</v>
      </c>
      <c r="K75" s="196">
        <v>6.35</v>
      </c>
      <c r="L75" s="196">
        <v>24.86</v>
      </c>
      <c r="M75" s="196">
        <v>0</v>
      </c>
      <c r="N75" s="196">
        <v>1.17</v>
      </c>
      <c r="O75" s="196">
        <v>1.95</v>
      </c>
      <c r="P75" s="196">
        <v>2.37</v>
      </c>
      <c r="Q75" s="196">
        <v>0.11</v>
      </c>
      <c r="R75" s="196">
        <v>0.42</v>
      </c>
      <c r="S75" s="196">
        <v>0.26</v>
      </c>
      <c r="T75" s="196">
        <v>0</v>
      </c>
      <c r="U75" s="196">
        <v>12.81</v>
      </c>
      <c r="V75" s="196">
        <v>0.31</v>
      </c>
      <c r="W75" s="196">
        <v>0.34</v>
      </c>
      <c r="X75" s="196">
        <v>1.32</v>
      </c>
      <c r="Y75" s="196">
        <v>0</v>
      </c>
      <c r="Z75" s="196">
        <v>2.74</v>
      </c>
      <c r="AA75" s="196">
        <v>0.89</v>
      </c>
      <c r="AB75" s="196">
        <v>0</v>
      </c>
      <c r="AC75" s="196">
        <v>1.2</v>
      </c>
      <c r="AD75" s="196">
        <v>6.82</v>
      </c>
      <c r="AE75" s="196">
        <v>0</v>
      </c>
      <c r="AF75" s="196">
        <v>0</v>
      </c>
      <c r="AG75" s="196">
        <v>42.59</v>
      </c>
      <c r="AH75" s="196">
        <v>0</v>
      </c>
      <c r="AI75" s="196">
        <v>12.05</v>
      </c>
      <c r="AJ75" s="196">
        <v>0</v>
      </c>
      <c r="AK75" s="196">
        <v>3.46</v>
      </c>
      <c r="AL75" s="196">
        <v>0</v>
      </c>
      <c r="AM75" s="196">
        <v>0</v>
      </c>
      <c r="AN75" s="196">
        <v>0</v>
      </c>
      <c r="AO75" s="196">
        <v>231.75</v>
      </c>
      <c r="AP75" s="196">
        <v>0</v>
      </c>
      <c r="AQ75" s="196">
        <v>0</v>
      </c>
      <c r="AR75" s="196">
        <v>3.87</v>
      </c>
      <c r="AS75" s="196">
        <v>10.68</v>
      </c>
      <c r="AT75" s="196">
        <v>17.68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4.2699999999999996</v>
      </c>
      <c r="D76" s="196">
        <v>0</v>
      </c>
      <c r="E76" s="196">
        <v>0</v>
      </c>
      <c r="F76" s="196">
        <v>3.04</v>
      </c>
      <c r="G76" s="196">
        <v>0</v>
      </c>
      <c r="H76" s="196">
        <v>0</v>
      </c>
      <c r="I76" s="196">
        <v>5.88</v>
      </c>
      <c r="J76" s="196">
        <v>0</v>
      </c>
      <c r="K76" s="196">
        <v>6.35</v>
      </c>
      <c r="L76" s="196">
        <v>41.2</v>
      </c>
      <c r="M76" s="196">
        <v>0</v>
      </c>
      <c r="N76" s="196">
        <v>1.17</v>
      </c>
      <c r="O76" s="196">
        <v>1.95</v>
      </c>
      <c r="P76" s="196">
        <v>2.37</v>
      </c>
      <c r="Q76" s="196">
        <v>0.11</v>
      </c>
      <c r="R76" s="196">
        <v>0.42</v>
      </c>
      <c r="S76" s="196">
        <v>0.26</v>
      </c>
      <c r="T76" s="196">
        <v>0</v>
      </c>
      <c r="U76" s="196">
        <v>12.81</v>
      </c>
      <c r="V76" s="196">
        <v>0.31</v>
      </c>
      <c r="W76" s="196">
        <v>0.34</v>
      </c>
      <c r="X76" s="196">
        <v>1.32</v>
      </c>
      <c r="Y76" s="196">
        <v>0</v>
      </c>
      <c r="Z76" s="196">
        <v>2.74</v>
      </c>
      <c r="AA76" s="196">
        <v>0.89</v>
      </c>
      <c r="AB76" s="196">
        <v>0</v>
      </c>
      <c r="AC76" s="196">
        <v>1.2</v>
      </c>
      <c r="AD76" s="196">
        <v>6.82</v>
      </c>
      <c r="AE76" s="196">
        <v>0</v>
      </c>
      <c r="AF76" s="196">
        <v>0</v>
      </c>
      <c r="AG76" s="196">
        <v>42.59</v>
      </c>
      <c r="AH76" s="196">
        <v>0</v>
      </c>
      <c r="AI76" s="196">
        <v>12.05</v>
      </c>
      <c r="AJ76" s="196">
        <v>0</v>
      </c>
      <c r="AK76" s="196">
        <v>3.46</v>
      </c>
      <c r="AL76" s="196">
        <v>0</v>
      </c>
      <c r="AM76" s="196">
        <v>0</v>
      </c>
      <c r="AN76" s="196">
        <v>0</v>
      </c>
      <c r="AO76" s="196">
        <v>231.75</v>
      </c>
      <c r="AP76" s="196">
        <v>0</v>
      </c>
      <c r="AQ76" s="196">
        <v>0</v>
      </c>
      <c r="AR76" s="196">
        <v>3.87</v>
      </c>
      <c r="AS76" s="196">
        <v>10.68</v>
      </c>
      <c r="AT76" s="196">
        <v>17.649999999999999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4.2699999999999996</v>
      </c>
      <c r="D77" s="196">
        <v>0</v>
      </c>
      <c r="E77" s="196">
        <v>0</v>
      </c>
      <c r="F77" s="196">
        <v>3.04</v>
      </c>
      <c r="G77" s="196">
        <v>0</v>
      </c>
      <c r="H77" s="196">
        <v>0</v>
      </c>
      <c r="I77" s="196">
        <v>5.88</v>
      </c>
      <c r="J77" s="196">
        <v>0</v>
      </c>
      <c r="K77" s="196">
        <v>6.35</v>
      </c>
      <c r="L77" s="196">
        <v>41.2</v>
      </c>
      <c r="M77" s="196">
        <v>0</v>
      </c>
      <c r="N77" s="196">
        <v>1.17</v>
      </c>
      <c r="O77" s="196">
        <v>1.95</v>
      </c>
      <c r="P77" s="196">
        <v>2.37</v>
      </c>
      <c r="Q77" s="196">
        <v>0.11</v>
      </c>
      <c r="R77" s="196">
        <v>0.42</v>
      </c>
      <c r="S77" s="196">
        <v>0.26</v>
      </c>
      <c r="T77" s="196">
        <v>0</v>
      </c>
      <c r="U77" s="196">
        <v>12.81</v>
      </c>
      <c r="V77" s="196">
        <v>0.31</v>
      </c>
      <c r="W77" s="196">
        <v>0.34</v>
      </c>
      <c r="X77" s="196">
        <v>3.37</v>
      </c>
      <c r="Y77" s="196">
        <v>0</v>
      </c>
      <c r="Z77" s="196">
        <v>2.74</v>
      </c>
      <c r="AA77" s="196">
        <v>0.89</v>
      </c>
      <c r="AB77" s="196">
        <v>0</v>
      </c>
      <c r="AC77" s="196">
        <v>1.2</v>
      </c>
      <c r="AD77" s="196">
        <v>6.82</v>
      </c>
      <c r="AE77" s="196">
        <v>0</v>
      </c>
      <c r="AF77" s="196">
        <v>0</v>
      </c>
      <c r="AG77" s="196">
        <v>42.59</v>
      </c>
      <c r="AH77" s="196">
        <v>0</v>
      </c>
      <c r="AI77" s="196">
        <v>12.05</v>
      </c>
      <c r="AJ77" s="196">
        <v>0</v>
      </c>
      <c r="AK77" s="196">
        <v>3.46</v>
      </c>
      <c r="AL77" s="196">
        <v>0</v>
      </c>
      <c r="AM77" s="196">
        <v>0</v>
      </c>
      <c r="AN77" s="196">
        <v>0</v>
      </c>
      <c r="AO77" s="196">
        <v>231.75</v>
      </c>
      <c r="AP77" s="196">
        <v>0</v>
      </c>
      <c r="AQ77" s="196">
        <v>0</v>
      </c>
      <c r="AR77" s="196">
        <v>3.87</v>
      </c>
      <c r="AS77" s="196">
        <v>10.68</v>
      </c>
      <c r="AT77" s="196">
        <v>17.649999999999999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4.2699999999999996</v>
      </c>
      <c r="D78" s="196">
        <v>0</v>
      </c>
      <c r="E78" s="196">
        <v>0</v>
      </c>
      <c r="F78" s="196">
        <v>3.04</v>
      </c>
      <c r="G78" s="196">
        <v>0</v>
      </c>
      <c r="H78" s="196">
        <v>0</v>
      </c>
      <c r="I78" s="196">
        <v>5.88</v>
      </c>
      <c r="J78" s="196">
        <v>0</v>
      </c>
      <c r="K78" s="196">
        <v>6.35</v>
      </c>
      <c r="L78" s="196">
        <v>41.2</v>
      </c>
      <c r="M78" s="196">
        <v>0</v>
      </c>
      <c r="N78" s="196">
        <v>1.17</v>
      </c>
      <c r="O78" s="196">
        <v>1.95</v>
      </c>
      <c r="P78" s="196">
        <v>2.37</v>
      </c>
      <c r="Q78" s="196">
        <v>0.11</v>
      </c>
      <c r="R78" s="196">
        <v>0.42</v>
      </c>
      <c r="S78" s="196">
        <v>0.26</v>
      </c>
      <c r="T78" s="196">
        <v>0</v>
      </c>
      <c r="U78" s="196">
        <v>12.81</v>
      </c>
      <c r="V78" s="196">
        <v>0.31</v>
      </c>
      <c r="W78" s="196">
        <v>0.34</v>
      </c>
      <c r="X78" s="196">
        <v>3.37</v>
      </c>
      <c r="Y78" s="196">
        <v>0</v>
      </c>
      <c r="Z78" s="196">
        <v>2.74</v>
      </c>
      <c r="AA78" s="196">
        <v>0.89</v>
      </c>
      <c r="AB78" s="196">
        <v>0</v>
      </c>
      <c r="AC78" s="196">
        <v>1.2</v>
      </c>
      <c r="AD78" s="196">
        <v>6.82</v>
      </c>
      <c r="AE78" s="196">
        <v>0</v>
      </c>
      <c r="AF78" s="196">
        <v>0</v>
      </c>
      <c r="AG78" s="196">
        <v>42.59</v>
      </c>
      <c r="AH78" s="196">
        <v>0</v>
      </c>
      <c r="AI78" s="196">
        <v>12.05</v>
      </c>
      <c r="AJ78" s="196">
        <v>0</v>
      </c>
      <c r="AK78" s="196">
        <v>3.46</v>
      </c>
      <c r="AL78" s="196">
        <v>0</v>
      </c>
      <c r="AM78" s="196">
        <v>0</v>
      </c>
      <c r="AN78" s="196">
        <v>0</v>
      </c>
      <c r="AO78" s="196">
        <v>231.75</v>
      </c>
      <c r="AP78" s="196">
        <v>0</v>
      </c>
      <c r="AQ78" s="196">
        <v>0</v>
      </c>
      <c r="AR78" s="196">
        <v>3.87</v>
      </c>
      <c r="AS78" s="196">
        <v>10.68</v>
      </c>
      <c r="AT78" s="196">
        <v>17.649999999999999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4.4000000000000004</v>
      </c>
      <c r="D79" s="196">
        <v>0</v>
      </c>
      <c r="E79" s="196">
        <v>0</v>
      </c>
      <c r="F79" s="196">
        <v>3.04</v>
      </c>
      <c r="G79" s="196">
        <v>0</v>
      </c>
      <c r="H79" s="196">
        <v>0</v>
      </c>
      <c r="I79" s="196">
        <v>5.88</v>
      </c>
      <c r="J79" s="196">
        <v>0</v>
      </c>
      <c r="K79" s="196">
        <v>6.35</v>
      </c>
      <c r="L79" s="196">
        <v>41.2</v>
      </c>
      <c r="M79" s="196">
        <v>0</v>
      </c>
      <c r="N79" s="196">
        <v>1.17</v>
      </c>
      <c r="O79" s="196">
        <v>1.46</v>
      </c>
      <c r="P79" s="196">
        <v>2.37</v>
      </c>
      <c r="Q79" s="196">
        <v>0.11</v>
      </c>
      <c r="R79" s="196">
        <v>0.42</v>
      </c>
      <c r="S79" s="196">
        <v>0.26</v>
      </c>
      <c r="T79" s="196">
        <v>0</v>
      </c>
      <c r="U79" s="196">
        <v>12.81</v>
      </c>
      <c r="V79" s="196">
        <v>0.31</v>
      </c>
      <c r="W79" s="196">
        <v>0.34</v>
      </c>
      <c r="X79" s="196">
        <v>4.6900000000000004</v>
      </c>
      <c r="Y79" s="196">
        <v>0</v>
      </c>
      <c r="Z79" s="196">
        <v>2.74</v>
      </c>
      <c r="AA79" s="196">
        <v>0.89</v>
      </c>
      <c r="AB79" s="196">
        <v>0</v>
      </c>
      <c r="AC79" s="196">
        <v>0.96</v>
      </c>
      <c r="AD79" s="196">
        <v>6.82</v>
      </c>
      <c r="AE79" s="196">
        <v>0</v>
      </c>
      <c r="AF79" s="196">
        <v>0</v>
      </c>
      <c r="AG79" s="196">
        <v>42.59</v>
      </c>
      <c r="AH79" s="196">
        <v>0</v>
      </c>
      <c r="AI79" s="196">
        <v>12.05</v>
      </c>
      <c r="AJ79" s="196">
        <v>0</v>
      </c>
      <c r="AK79" s="196">
        <v>2.6</v>
      </c>
      <c r="AL79" s="196">
        <v>0</v>
      </c>
      <c r="AM79" s="196">
        <v>0</v>
      </c>
      <c r="AN79" s="196">
        <v>0</v>
      </c>
      <c r="AO79" s="196">
        <v>231.75</v>
      </c>
      <c r="AP79" s="196">
        <v>0</v>
      </c>
      <c r="AQ79" s="196">
        <v>0</v>
      </c>
      <c r="AR79" s="196">
        <v>3.87</v>
      </c>
      <c r="AS79" s="196">
        <v>10.78</v>
      </c>
      <c r="AT79" s="196">
        <v>17.649999999999999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4.4000000000000004</v>
      </c>
      <c r="D80" s="196">
        <v>0</v>
      </c>
      <c r="E80" s="196">
        <v>0</v>
      </c>
      <c r="F80" s="196">
        <v>3.04</v>
      </c>
      <c r="G80" s="196">
        <v>0</v>
      </c>
      <c r="H80" s="196">
        <v>0</v>
      </c>
      <c r="I80" s="196">
        <v>5.88</v>
      </c>
      <c r="J80" s="196">
        <v>0</v>
      </c>
      <c r="K80" s="196">
        <v>6.35</v>
      </c>
      <c r="L80" s="196">
        <v>41.2</v>
      </c>
      <c r="M80" s="196">
        <v>0</v>
      </c>
      <c r="N80" s="196">
        <v>1.17</v>
      </c>
      <c r="O80" s="196">
        <v>1.46</v>
      </c>
      <c r="P80" s="196">
        <v>2.37</v>
      </c>
      <c r="Q80" s="196">
        <v>0.11</v>
      </c>
      <c r="R80" s="196">
        <v>0.42</v>
      </c>
      <c r="S80" s="196">
        <v>0.26</v>
      </c>
      <c r="T80" s="196">
        <v>0</v>
      </c>
      <c r="U80" s="196">
        <v>12.81</v>
      </c>
      <c r="V80" s="196">
        <v>0.31</v>
      </c>
      <c r="W80" s="196">
        <v>0.34</v>
      </c>
      <c r="X80" s="196">
        <v>4.6900000000000004</v>
      </c>
      <c r="Y80" s="196">
        <v>0</v>
      </c>
      <c r="Z80" s="196">
        <v>2.74</v>
      </c>
      <c r="AA80" s="196">
        <v>0.89</v>
      </c>
      <c r="AB80" s="196">
        <v>0</v>
      </c>
      <c r="AC80" s="196">
        <v>0.96</v>
      </c>
      <c r="AD80" s="196">
        <v>6.82</v>
      </c>
      <c r="AE80" s="196">
        <v>0</v>
      </c>
      <c r="AF80" s="196">
        <v>0</v>
      </c>
      <c r="AG80" s="196">
        <v>42.59</v>
      </c>
      <c r="AH80" s="196">
        <v>0</v>
      </c>
      <c r="AI80" s="196">
        <v>12.05</v>
      </c>
      <c r="AJ80" s="196">
        <v>0</v>
      </c>
      <c r="AK80" s="196">
        <v>2.6</v>
      </c>
      <c r="AL80" s="196">
        <v>0</v>
      </c>
      <c r="AM80" s="196">
        <v>0</v>
      </c>
      <c r="AN80" s="196">
        <v>0</v>
      </c>
      <c r="AO80" s="196">
        <v>231.75</v>
      </c>
      <c r="AP80" s="196">
        <v>0</v>
      </c>
      <c r="AQ80" s="196">
        <v>0</v>
      </c>
      <c r="AR80" s="196">
        <v>3.87</v>
      </c>
      <c r="AS80" s="196">
        <v>10.78</v>
      </c>
      <c r="AT80" s="196">
        <v>17.649999999999999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4.4000000000000004</v>
      </c>
      <c r="D81" s="196">
        <v>0</v>
      </c>
      <c r="E81" s="196">
        <v>0</v>
      </c>
      <c r="F81" s="196">
        <v>3.04</v>
      </c>
      <c r="G81" s="196">
        <v>0</v>
      </c>
      <c r="H81" s="196">
        <v>0</v>
      </c>
      <c r="I81" s="196">
        <v>5.88</v>
      </c>
      <c r="J81" s="196">
        <v>0</v>
      </c>
      <c r="K81" s="196">
        <v>33.42</v>
      </c>
      <c r="L81" s="196">
        <v>41.2</v>
      </c>
      <c r="M81" s="196">
        <v>0</v>
      </c>
      <c r="N81" s="196">
        <v>1.17</v>
      </c>
      <c r="O81" s="196">
        <v>1.46</v>
      </c>
      <c r="P81" s="196">
        <v>2.37</v>
      </c>
      <c r="Q81" s="196">
        <v>0.11</v>
      </c>
      <c r="R81" s="196">
        <v>0.42</v>
      </c>
      <c r="S81" s="196">
        <v>0.26</v>
      </c>
      <c r="T81" s="196">
        <v>0</v>
      </c>
      <c r="U81" s="196">
        <v>12.81</v>
      </c>
      <c r="V81" s="196">
        <v>0.35</v>
      </c>
      <c r="W81" s="196">
        <v>0.34</v>
      </c>
      <c r="X81" s="196">
        <v>4.6900000000000004</v>
      </c>
      <c r="Y81" s="196">
        <v>0</v>
      </c>
      <c r="Z81" s="196">
        <v>2.74</v>
      </c>
      <c r="AA81" s="196">
        <v>0.89</v>
      </c>
      <c r="AB81" s="196">
        <v>0</v>
      </c>
      <c r="AC81" s="196">
        <v>1.44</v>
      </c>
      <c r="AD81" s="196">
        <v>6.82</v>
      </c>
      <c r="AE81" s="196">
        <v>0</v>
      </c>
      <c r="AF81" s="196">
        <v>0</v>
      </c>
      <c r="AG81" s="196">
        <v>42.59</v>
      </c>
      <c r="AH81" s="196">
        <v>0</v>
      </c>
      <c r="AI81" s="196">
        <v>12.05</v>
      </c>
      <c r="AJ81" s="196">
        <v>0</v>
      </c>
      <c r="AK81" s="196">
        <v>12.6</v>
      </c>
      <c r="AL81" s="196">
        <v>0</v>
      </c>
      <c r="AM81" s="196">
        <v>0</v>
      </c>
      <c r="AN81" s="196">
        <v>0</v>
      </c>
      <c r="AO81" s="196">
        <v>231.75</v>
      </c>
      <c r="AP81" s="196">
        <v>0</v>
      </c>
      <c r="AQ81" s="196">
        <v>0</v>
      </c>
      <c r="AR81" s="196">
        <v>3.87</v>
      </c>
      <c r="AS81" s="196">
        <v>10.78</v>
      </c>
      <c r="AT81" s="196">
        <v>17.649999999999999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4.4000000000000004</v>
      </c>
      <c r="D82" s="196">
        <v>0</v>
      </c>
      <c r="E82" s="196">
        <v>0</v>
      </c>
      <c r="F82" s="196">
        <v>3.04</v>
      </c>
      <c r="G82" s="196">
        <v>0</v>
      </c>
      <c r="H82" s="196">
        <v>0</v>
      </c>
      <c r="I82" s="196">
        <v>5.88</v>
      </c>
      <c r="J82" s="196">
        <v>0</v>
      </c>
      <c r="K82" s="196">
        <v>46.88</v>
      </c>
      <c r="L82" s="196">
        <v>41.2</v>
      </c>
      <c r="M82" s="196">
        <v>0</v>
      </c>
      <c r="N82" s="196">
        <v>1.17</v>
      </c>
      <c r="O82" s="196">
        <v>1.46</v>
      </c>
      <c r="P82" s="196">
        <v>2.37</v>
      </c>
      <c r="Q82" s="196">
        <v>0.11</v>
      </c>
      <c r="R82" s="196">
        <v>0.42</v>
      </c>
      <c r="S82" s="196">
        <v>0.26</v>
      </c>
      <c r="T82" s="196">
        <v>0</v>
      </c>
      <c r="U82" s="196">
        <v>12.81</v>
      </c>
      <c r="V82" s="196">
        <v>0.35</v>
      </c>
      <c r="W82" s="196">
        <v>0.34</v>
      </c>
      <c r="X82" s="196">
        <v>4.6900000000000004</v>
      </c>
      <c r="Y82" s="196">
        <v>0</v>
      </c>
      <c r="Z82" s="196">
        <v>2.74</v>
      </c>
      <c r="AA82" s="196">
        <v>0.89</v>
      </c>
      <c r="AB82" s="196">
        <v>0</v>
      </c>
      <c r="AC82" s="196">
        <v>1.44</v>
      </c>
      <c r="AD82" s="196">
        <v>6.82</v>
      </c>
      <c r="AE82" s="196">
        <v>0</v>
      </c>
      <c r="AF82" s="196">
        <v>0</v>
      </c>
      <c r="AG82" s="196">
        <v>42.59</v>
      </c>
      <c r="AH82" s="196">
        <v>0</v>
      </c>
      <c r="AI82" s="196">
        <v>12.05</v>
      </c>
      <c r="AJ82" s="196">
        <v>0</v>
      </c>
      <c r="AK82" s="196">
        <v>12.6</v>
      </c>
      <c r="AL82" s="196">
        <v>0</v>
      </c>
      <c r="AM82" s="196">
        <v>0</v>
      </c>
      <c r="AN82" s="196">
        <v>0</v>
      </c>
      <c r="AO82" s="196">
        <v>231.75</v>
      </c>
      <c r="AP82" s="196">
        <v>0</v>
      </c>
      <c r="AQ82" s="196">
        <v>0</v>
      </c>
      <c r="AR82" s="196">
        <v>3.87</v>
      </c>
      <c r="AS82" s="196">
        <v>10.78</v>
      </c>
      <c r="AT82" s="196">
        <v>17.649999999999999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4.4000000000000004</v>
      </c>
      <c r="D83" s="196">
        <v>0</v>
      </c>
      <c r="E83" s="196">
        <v>0</v>
      </c>
      <c r="F83" s="196">
        <v>3.04</v>
      </c>
      <c r="G83" s="196">
        <v>0</v>
      </c>
      <c r="H83" s="196">
        <v>0</v>
      </c>
      <c r="I83" s="196">
        <v>5.88</v>
      </c>
      <c r="J83" s="196">
        <v>0</v>
      </c>
      <c r="K83" s="196">
        <v>89.18</v>
      </c>
      <c r="L83" s="196">
        <v>55.07</v>
      </c>
      <c r="M83" s="196">
        <v>0</v>
      </c>
      <c r="N83" s="196">
        <v>1.17</v>
      </c>
      <c r="O83" s="196">
        <v>1.46</v>
      </c>
      <c r="P83" s="196">
        <v>2.37</v>
      </c>
      <c r="Q83" s="196">
        <v>0.85</v>
      </c>
      <c r="R83" s="196">
        <v>0.42</v>
      </c>
      <c r="S83" s="196">
        <v>3.81</v>
      </c>
      <c r="T83" s="196">
        <v>0</v>
      </c>
      <c r="U83" s="196">
        <v>12.81</v>
      </c>
      <c r="V83" s="196">
        <v>0.35</v>
      </c>
      <c r="W83" s="196">
        <v>0.34</v>
      </c>
      <c r="X83" s="196">
        <v>4.6900000000000004</v>
      </c>
      <c r="Y83" s="196">
        <v>0</v>
      </c>
      <c r="Z83" s="196">
        <v>2.74</v>
      </c>
      <c r="AA83" s="196">
        <v>13.3</v>
      </c>
      <c r="AB83" s="196">
        <v>0</v>
      </c>
      <c r="AC83" s="196">
        <v>1.44</v>
      </c>
      <c r="AD83" s="196">
        <v>6.82</v>
      </c>
      <c r="AE83" s="196">
        <v>0</v>
      </c>
      <c r="AF83" s="196">
        <v>0</v>
      </c>
      <c r="AG83" s="196">
        <v>42.59</v>
      </c>
      <c r="AH83" s="196">
        <v>0</v>
      </c>
      <c r="AI83" s="196">
        <v>12.05</v>
      </c>
      <c r="AJ83" s="196">
        <v>0</v>
      </c>
      <c r="AK83" s="196">
        <v>12.6</v>
      </c>
      <c r="AL83" s="196">
        <v>0</v>
      </c>
      <c r="AM83" s="196">
        <v>0</v>
      </c>
      <c r="AN83" s="196">
        <v>0</v>
      </c>
      <c r="AO83" s="196">
        <v>231.75</v>
      </c>
      <c r="AP83" s="196">
        <v>0</v>
      </c>
      <c r="AQ83" s="196">
        <v>0</v>
      </c>
      <c r="AR83" s="196">
        <v>3.87</v>
      </c>
      <c r="AS83" s="196">
        <v>10.78</v>
      </c>
      <c r="AT83" s="196">
        <v>17.649999999999999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4.4000000000000004</v>
      </c>
      <c r="D84" s="196">
        <v>0</v>
      </c>
      <c r="E84" s="196">
        <v>0</v>
      </c>
      <c r="F84" s="196">
        <v>3.04</v>
      </c>
      <c r="G84" s="196">
        <v>0</v>
      </c>
      <c r="H84" s="196">
        <v>0</v>
      </c>
      <c r="I84" s="196">
        <v>5.88</v>
      </c>
      <c r="J84" s="196">
        <v>0</v>
      </c>
      <c r="K84" s="196">
        <v>89.18</v>
      </c>
      <c r="L84" s="196">
        <v>55.07</v>
      </c>
      <c r="M84" s="196">
        <v>0</v>
      </c>
      <c r="N84" s="196">
        <v>1.17</v>
      </c>
      <c r="O84" s="196">
        <v>1.46</v>
      </c>
      <c r="P84" s="196">
        <v>2.37</v>
      </c>
      <c r="Q84" s="196">
        <v>0.85</v>
      </c>
      <c r="R84" s="196">
        <v>0.42</v>
      </c>
      <c r="S84" s="196">
        <v>3.81</v>
      </c>
      <c r="T84" s="196">
        <v>0</v>
      </c>
      <c r="U84" s="196">
        <v>12.81</v>
      </c>
      <c r="V84" s="196">
        <v>0.35</v>
      </c>
      <c r="W84" s="196">
        <v>0.34</v>
      </c>
      <c r="X84" s="196">
        <v>4.6900000000000004</v>
      </c>
      <c r="Y84" s="196">
        <v>0</v>
      </c>
      <c r="Z84" s="196">
        <v>2.74</v>
      </c>
      <c r="AA84" s="196">
        <v>13.3</v>
      </c>
      <c r="AB84" s="196">
        <v>0</v>
      </c>
      <c r="AC84" s="196">
        <v>1.44</v>
      </c>
      <c r="AD84" s="196">
        <v>6.82</v>
      </c>
      <c r="AE84" s="196">
        <v>0</v>
      </c>
      <c r="AF84" s="196">
        <v>0</v>
      </c>
      <c r="AG84" s="196">
        <v>42.59</v>
      </c>
      <c r="AH84" s="196">
        <v>0</v>
      </c>
      <c r="AI84" s="196">
        <v>12.05</v>
      </c>
      <c r="AJ84" s="196">
        <v>0</v>
      </c>
      <c r="AK84" s="196">
        <v>12.6</v>
      </c>
      <c r="AL84" s="196">
        <v>0</v>
      </c>
      <c r="AM84" s="196">
        <v>0</v>
      </c>
      <c r="AN84" s="196">
        <v>0</v>
      </c>
      <c r="AO84" s="196">
        <v>231.75</v>
      </c>
      <c r="AP84" s="196">
        <v>0</v>
      </c>
      <c r="AQ84" s="196">
        <v>0</v>
      </c>
      <c r="AR84" s="196">
        <v>3.87</v>
      </c>
      <c r="AS84" s="196">
        <v>10.78</v>
      </c>
      <c r="AT84" s="196">
        <v>17.649999999999999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4.4000000000000004</v>
      </c>
      <c r="D85" s="196">
        <v>0</v>
      </c>
      <c r="E85" s="196">
        <v>0</v>
      </c>
      <c r="F85" s="196">
        <v>3.04</v>
      </c>
      <c r="G85" s="196">
        <v>0</v>
      </c>
      <c r="H85" s="196">
        <v>0</v>
      </c>
      <c r="I85" s="196">
        <v>5.88</v>
      </c>
      <c r="J85" s="196">
        <v>0</v>
      </c>
      <c r="K85" s="196">
        <v>89.18</v>
      </c>
      <c r="L85" s="196">
        <v>55.07</v>
      </c>
      <c r="M85" s="196">
        <v>0</v>
      </c>
      <c r="N85" s="196">
        <v>1.17</v>
      </c>
      <c r="O85" s="196">
        <v>1.46</v>
      </c>
      <c r="P85" s="196">
        <v>2.37</v>
      </c>
      <c r="Q85" s="196">
        <v>0.85</v>
      </c>
      <c r="R85" s="196">
        <v>5</v>
      </c>
      <c r="S85" s="196">
        <v>3.81</v>
      </c>
      <c r="T85" s="196">
        <v>0</v>
      </c>
      <c r="U85" s="196">
        <v>12.81</v>
      </c>
      <c r="V85" s="196">
        <v>0.18</v>
      </c>
      <c r="W85" s="196">
        <v>0.34</v>
      </c>
      <c r="X85" s="196">
        <v>1.45</v>
      </c>
      <c r="Y85" s="196">
        <v>0</v>
      </c>
      <c r="Z85" s="196">
        <v>2.74</v>
      </c>
      <c r="AA85" s="196">
        <v>13.3</v>
      </c>
      <c r="AB85" s="196">
        <v>0</v>
      </c>
      <c r="AC85" s="196">
        <v>1.44</v>
      </c>
      <c r="AD85" s="196">
        <v>6.82</v>
      </c>
      <c r="AE85" s="196">
        <v>0</v>
      </c>
      <c r="AF85" s="196">
        <v>0</v>
      </c>
      <c r="AG85" s="196">
        <v>42.59</v>
      </c>
      <c r="AH85" s="196">
        <v>0</v>
      </c>
      <c r="AI85" s="196">
        <v>12.05</v>
      </c>
      <c r="AJ85" s="196">
        <v>0</v>
      </c>
      <c r="AK85" s="196">
        <v>12.6</v>
      </c>
      <c r="AL85" s="196">
        <v>0</v>
      </c>
      <c r="AM85" s="196">
        <v>0</v>
      </c>
      <c r="AN85" s="196">
        <v>0</v>
      </c>
      <c r="AO85" s="196">
        <v>231.75</v>
      </c>
      <c r="AP85" s="196">
        <v>0</v>
      </c>
      <c r="AQ85" s="196">
        <v>0</v>
      </c>
      <c r="AR85" s="196">
        <v>3.87</v>
      </c>
      <c r="AS85" s="196">
        <v>10.78</v>
      </c>
      <c r="AT85" s="196">
        <v>17.649999999999999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4.4000000000000004</v>
      </c>
      <c r="D86" s="196">
        <v>0</v>
      </c>
      <c r="E86" s="196">
        <v>0</v>
      </c>
      <c r="F86" s="196">
        <v>3.04</v>
      </c>
      <c r="G86" s="196">
        <v>0</v>
      </c>
      <c r="H86" s="196">
        <v>0</v>
      </c>
      <c r="I86" s="196">
        <v>5.88</v>
      </c>
      <c r="J86" s="196">
        <v>0</v>
      </c>
      <c r="K86" s="196">
        <v>89.18</v>
      </c>
      <c r="L86" s="196">
        <v>55.07</v>
      </c>
      <c r="M86" s="196">
        <v>0</v>
      </c>
      <c r="N86" s="196">
        <v>1.17</v>
      </c>
      <c r="O86" s="196">
        <v>1.46</v>
      </c>
      <c r="P86" s="196">
        <v>2.37</v>
      </c>
      <c r="Q86" s="196">
        <v>0.85</v>
      </c>
      <c r="R86" s="196">
        <v>5</v>
      </c>
      <c r="S86" s="196">
        <v>3.81</v>
      </c>
      <c r="T86" s="196">
        <v>0</v>
      </c>
      <c r="U86" s="196">
        <v>12.81</v>
      </c>
      <c r="V86" s="196">
        <v>0.18</v>
      </c>
      <c r="W86" s="196">
        <v>0.34</v>
      </c>
      <c r="X86" s="196">
        <v>1.45</v>
      </c>
      <c r="Y86" s="196">
        <v>0</v>
      </c>
      <c r="Z86" s="196">
        <v>2.74</v>
      </c>
      <c r="AA86" s="196">
        <v>13.3</v>
      </c>
      <c r="AB86" s="196">
        <v>0</v>
      </c>
      <c r="AC86" s="196">
        <v>1.44</v>
      </c>
      <c r="AD86" s="196">
        <v>6.82</v>
      </c>
      <c r="AE86" s="196">
        <v>0</v>
      </c>
      <c r="AF86" s="196">
        <v>0</v>
      </c>
      <c r="AG86" s="196">
        <v>42.59</v>
      </c>
      <c r="AH86" s="196">
        <v>0</v>
      </c>
      <c r="AI86" s="196">
        <v>12.05</v>
      </c>
      <c r="AJ86" s="196">
        <v>0</v>
      </c>
      <c r="AK86" s="196">
        <v>12.6</v>
      </c>
      <c r="AL86" s="196">
        <v>0</v>
      </c>
      <c r="AM86" s="196">
        <v>0</v>
      </c>
      <c r="AN86" s="196">
        <v>0</v>
      </c>
      <c r="AO86" s="196">
        <v>231.75</v>
      </c>
      <c r="AP86" s="196">
        <v>0</v>
      </c>
      <c r="AQ86" s="196">
        <v>0</v>
      </c>
      <c r="AR86" s="196">
        <v>3.87</v>
      </c>
      <c r="AS86" s="196">
        <v>10.78</v>
      </c>
      <c r="AT86" s="196">
        <v>17.649999999999999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4.4000000000000004</v>
      </c>
      <c r="D87" s="196">
        <v>0</v>
      </c>
      <c r="E87" s="196">
        <v>0</v>
      </c>
      <c r="F87" s="196">
        <v>3.04</v>
      </c>
      <c r="G87" s="196">
        <v>0</v>
      </c>
      <c r="H87" s="196">
        <v>0</v>
      </c>
      <c r="I87" s="196">
        <v>5.88</v>
      </c>
      <c r="J87" s="196">
        <v>0</v>
      </c>
      <c r="K87" s="196">
        <v>89.18</v>
      </c>
      <c r="L87" s="196">
        <v>55.07</v>
      </c>
      <c r="M87" s="196">
        <v>0</v>
      </c>
      <c r="N87" s="196">
        <v>1.17</v>
      </c>
      <c r="O87" s="196">
        <v>9.5500000000000007</v>
      </c>
      <c r="P87" s="196">
        <v>2.37</v>
      </c>
      <c r="Q87" s="196">
        <v>0.85</v>
      </c>
      <c r="R87" s="196">
        <v>5</v>
      </c>
      <c r="S87" s="196">
        <v>3.81</v>
      </c>
      <c r="T87" s="196">
        <v>0</v>
      </c>
      <c r="U87" s="196">
        <v>12.81</v>
      </c>
      <c r="V87" s="196">
        <v>4.6100000000000003</v>
      </c>
      <c r="W87" s="196">
        <v>0.34</v>
      </c>
      <c r="X87" s="196">
        <v>1.45</v>
      </c>
      <c r="Y87" s="196">
        <v>0</v>
      </c>
      <c r="Z87" s="196">
        <v>17.809999999999999</v>
      </c>
      <c r="AA87" s="196">
        <v>13.3</v>
      </c>
      <c r="AB87" s="196">
        <v>0</v>
      </c>
      <c r="AC87" s="196">
        <v>1.44</v>
      </c>
      <c r="AD87" s="196">
        <v>6.82</v>
      </c>
      <c r="AE87" s="196">
        <v>0</v>
      </c>
      <c r="AF87" s="196">
        <v>0</v>
      </c>
      <c r="AG87" s="196">
        <v>42.59</v>
      </c>
      <c r="AH87" s="196">
        <v>0</v>
      </c>
      <c r="AI87" s="196">
        <v>12.05</v>
      </c>
      <c r="AJ87" s="196">
        <v>0</v>
      </c>
      <c r="AK87" s="196">
        <v>12.6</v>
      </c>
      <c r="AL87" s="196">
        <v>0</v>
      </c>
      <c r="AM87" s="196">
        <v>0</v>
      </c>
      <c r="AN87" s="196">
        <v>0</v>
      </c>
      <c r="AO87" s="196">
        <v>231.75</v>
      </c>
      <c r="AP87" s="196">
        <v>0</v>
      </c>
      <c r="AQ87" s="196">
        <v>0</v>
      </c>
      <c r="AR87" s="196">
        <v>3.87</v>
      </c>
      <c r="AS87" s="196">
        <v>10.78</v>
      </c>
      <c r="AT87" s="196">
        <v>17.649999999999999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4.4000000000000004</v>
      </c>
      <c r="D88" s="196">
        <v>0</v>
      </c>
      <c r="E88" s="196">
        <v>0</v>
      </c>
      <c r="F88" s="196">
        <v>3.04</v>
      </c>
      <c r="G88" s="196">
        <v>0</v>
      </c>
      <c r="H88" s="196">
        <v>0</v>
      </c>
      <c r="I88" s="196">
        <v>5.88</v>
      </c>
      <c r="J88" s="196">
        <v>0</v>
      </c>
      <c r="K88" s="196">
        <v>89.18</v>
      </c>
      <c r="L88" s="196">
        <v>55.07</v>
      </c>
      <c r="M88" s="196">
        <v>0</v>
      </c>
      <c r="N88" s="196">
        <v>1.17</v>
      </c>
      <c r="O88" s="196">
        <v>12.6</v>
      </c>
      <c r="P88" s="196">
        <v>2.37</v>
      </c>
      <c r="Q88" s="196">
        <v>0.85</v>
      </c>
      <c r="R88" s="196">
        <v>5</v>
      </c>
      <c r="S88" s="196">
        <v>3.81</v>
      </c>
      <c r="T88" s="196">
        <v>0</v>
      </c>
      <c r="U88" s="196">
        <v>12.81</v>
      </c>
      <c r="V88" s="196">
        <v>4.6100000000000003</v>
      </c>
      <c r="W88" s="196">
        <v>0.34</v>
      </c>
      <c r="X88" s="196">
        <v>1.45</v>
      </c>
      <c r="Y88" s="196">
        <v>0</v>
      </c>
      <c r="Z88" s="196">
        <v>27.42</v>
      </c>
      <c r="AA88" s="196">
        <v>13.3</v>
      </c>
      <c r="AB88" s="196">
        <v>0</v>
      </c>
      <c r="AC88" s="196">
        <v>1.44</v>
      </c>
      <c r="AD88" s="196">
        <v>6.82</v>
      </c>
      <c r="AE88" s="196">
        <v>0</v>
      </c>
      <c r="AF88" s="196">
        <v>0</v>
      </c>
      <c r="AG88" s="196">
        <v>42.59</v>
      </c>
      <c r="AH88" s="196">
        <v>0</v>
      </c>
      <c r="AI88" s="196">
        <v>12.05</v>
      </c>
      <c r="AJ88" s="196">
        <v>0</v>
      </c>
      <c r="AK88" s="196">
        <v>12.6</v>
      </c>
      <c r="AL88" s="196">
        <v>0</v>
      </c>
      <c r="AM88" s="196">
        <v>0</v>
      </c>
      <c r="AN88" s="196">
        <v>0</v>
      </c>
      <c r="AO88" s="196">
        <v>231.75</v>
      </c>
      <c r="AP88" s="196">
        <v>0</v>
      </c>
      <c r="AQ88" s="196">
        <v>0</v>
      </c>
      <c r="AR88" s="196">
        <v>3.87</v>
      </c>
      <c r="AS88" s="196">
        <v>10.78</v>
      </c>
      <c r="AT88" s="196">
        <v>17.649999999999999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4.4000000000000004</v>
      </c>
      <c r="D89" s="196">
        <v>0</v>
      </c>
      <c r="E89" s="196">
        <v>0</v>
      </c>
      <c r="F89" s="196">
        <v>3.04</v>
      </c>
      <c r="G89" s="196">
        <v>0</v>
      </c>
      <c r="H89" s="196">
        <v>0</v>
      </c>
      <c r="I89" s="196">
        <v>5.88</v>
      </c>
      <c r="J89" s="196">
        <v>0</v>
      </c>
      <c r="K89" s="196">
        <v>89.18</v>
      </c>
      <c r="L89" s="196">
        <v>55.07</v>
      </c>
      <c r="M89" s="196">
        <v>0</v>
      </c>
      <c r="N89" s="196">
        <v>1.17</v>
      </c>
      <c r="O89" s="196">
        <v>4.83</v>
      </c>
      <c r="P89" s="196">
        <v>2.37</v>
      </c>
      <c r="Q89" s="196">
        <v>0.85</v>
      </c>
      <c r="R89" s="196">
        <v>5</v>
      </c>
      <c r="S89" s="196">
        <v>3.81</v>
      </c>
      <c r="T89" s="196">
        <v>0</v>
      </c>
      <c r="U89" s="196">
        <v>12.81</v>
      </c>
      <c r="V89" s="196">
        <v>4.6100000000000003</v>
      </c>
      <c r="W89" s="196">
        <v>0.34</v>
      </c>
      <c r="X89" s="196">
        <v>1.45</v>
      </c>
      <c r="Y89" s="196">
        <v>0</v>
      </c>
      <c r="Z89" s="196">
        <v>27.42</v>
      </c>
      <c r="AA89" s="196">
        <v>13.3</v>
      </c>
      <c r="AB89" s="196">
        <v>0</v>
      </c>
      <c r="AC89" s="196">
        <v>1.44</v>
      </c>
      <c r="AD89" s="196">
        <v>6.82</v>
      </c>
      <c r="AE89" s="196">
        <v>0</v>
      </c>
      <c r="AF89" s="196">
        <v>0</v>
      </c>
      <c r="AG89" s="196">
        <v>42.59</v>
      </c>
      <c r="AH89" s="196">
        <v>0</v>
      </c>
      <c r="AI89" s="196">
        <v>12.05</v>
      </c>
      <c r="AJ89" s="196">
        <v>0</v>
      </c>
      <c r="AK89" s="196">
        <v>12.6</v>
      </c>
      <c r="AL89" s="196">
        <v>0</v>
      </c>
      <c r="AM89" s="196">
        <v>0</v>
      </c>
      <c r="AN89" s="196">
        <v>0</v>
      </c>
      <c r="AO89" s="196">
        <v>231.75</v>
      </c>
      <c r="AP89" s="196">
        <v>0</v>
      </c>
      <c r="AQ89" s="196">
        <v>0</v>
      </c>
      <c r="AR89" s="196">
        <v>3.87</v>
      </c>
      <c r="AS89" s="196">
        <v>10.81</v>
      </c>
      <c r="AT89" s="196">
        <v>17.649999999999999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4.4000000000000004</v>
      </c>
      <c r="D90" s="196">
        <v>0</v>
      </c>
      <c r="E90" s="196">
        <v>0</v>
      </c>
      <c r="F90" s="196">
        <v>3.04</v>
      </c>
      <c r="G90" s="196">
        <v>0</v>
      </c>
      <c r="H90" s="196">
        <v>0</v>
      </c>
      <c r="I90" s="196">
        <v>5.88</v>
      </c>
      <c r="J90" s="196">
        <v>0</v>
      </c>
      <c r="K90" s="196">
        <v>89.18</v>
      </c>
      <c r="L90" s="196">
        <v>55.07</v>
      </c>
      <c r="M90" s="196">
        <v>0</v>
      </c>
      <c r="N90" s="196">
        <v>1.17</v>
      </c>
      <c r="O90" s="196">
        <v>4.79</v>
      </c>
      <c r="P90" s="196">
        <v>2.37</v>
      </c>
      <c r="Q90" s="196">
        <v>0.85</v>
      </c>
      <c r="R90" s="196">
        <v>5</v>
      </c>
      <c r="S90" s="196">
        <v>3.81</v>
      </c>
      <c r="T90" s="196">
        <v>0</v>
      </c>
      <c r="U90" s="196">
        <v>12.81</v>
      </c>
      <c r="V90" s="196">
        <v>4.6100000000000003</v>
      </c>
      <c r="W90" s="196">
        <v>0.34</v>
      </c>
      <c r="X90" s="196">
        <v>1.45</v>
      </c>
      <c r="Y90" s="196">
        <v>0</v>
      </c>
      <c r="Z90" s="196">
        <v>27.42</v>
      </c>
      <c r="AA90" s="196">
        <v>13.3</v>
      </c>
      <c r="AB90" s="196">
        <v>0</v>
      </c>
      <c r="AC90" s="196">
        <v>1.44</v>
      </c>
      <c r="AD90" s="196">
        <v>6.82</v>
      </c>
      <c r="AE90" s="196">
        <v>0</v>
      </c>
      <c r="AF90" s="196">
        <v>0</v>
      </c>
      <c r="AG90" s="196">
        <v>42.59</v>
      </c>
      <c r="AH90" s="196">
        <v>0</v>
      </c>
      <c r="AI90" s="196">
        <v>12.05</v>
      </c>
      <c r="AJ90" s="196">
        <v>0</v>
      </c>
      <c r="AK90" s="196">
        <v>12.6</v>
      </c>
      <c r="AL90" s="196">
        <v>0</v>
      </c>
      <c r="AM90" s="196">
        <v>0</v>
      </c>
      <c r="AN90" s="196">
        <v>0</v>
      </c>
      <c r="AO90" s="196">
        <v>231.75</v>
      </c>
      <c r="AP90" s="196">
        <v>0</v>
      </c>
      <c r="AQ90" s="196">
        <v>0</v>
      </c>
      <c r="AR90" s="196">
        <v>3.87</v>
      </c>
      <c r="AS90" s="196">
        <v>10.81</v>
      </c>
      <c r="AT90" s="196">
        <v>17.649999999999999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4.4000000000000004</v>
      </c>
      <c r="D91" s="196">
        <v>0</v>
      </c>
      <c r="E91" s="196">
        <v>0</v>
      </c>
      <c r="F91" s="196">
        <v>3.04</v>
      </c>
      <c r="G91" s="196">
        <v>0</v>
      </c>
      <c r="H91" s="196">
        <v>0</v>
      </c>
      <c r="I91" s="196">
        <v>5.88</v>
      </c>
      <c r="J91" s="196">
        <v>0</v>
      </c>
      <c r="K91" s="196">
        <v>89.18</v>
      </c>
      <c r="L91" s="196">
        <v>55.07</v>
      </c>
      <c r="M91" s="196">
        <v>0</v>
      </c>
      <c r="N91" s="196">
        <v>1.17</v>
      </c>
      <c r="O91" s="196">
        <v>4.79</v>
      </c>
      <c r="P91" s="196">
        <v>2.37</v>
      </c>
      <c r="Q91" s="196">
        <v>0.85</v>
      </c>
      <c r="R91" s="196">
        <v>5</v>
      </c>
      <c r="S91" s="196">
        <v>3.81</v>
      </c>
      <c r="T91" s="196">
        <v>0</v>
      </c>
      <c r="U91" s="196">
        <v>12.81</v>
      </c>
      <c r="V91" s="196">
        <v>4.6100000000000003</v>
      </c>
      <c r="W91" s="196">
        <v>3.07</v>
      </c>
      <c r="X91" s="196">
        <v>20.170000000000002</v>
      </c>
      <c r="Y91" s="196">
        <v>0</v>
      </c>
      <c r="Z91" s="196">
        <v>38.96</v>
      </c>
      <c r="AA91" s="196">
        <v>13.3</v>
      </c>
      <c r="AB91" s="196">
        <v>0</v>
      </c>
      <c r="AC91" s="196">
        <v>1.44</v>
      </c>
      <c r="AD91" s="196">
        <v>6.82</v>
      </c>
      <c r="AE91" s="196">
        <v>0</v>
      </c>
      <c r="AF91" s="196">
        <v>0</v>
      </c>
      <c r="AG91" s="196">
        <v>42.59</v>
      </c>
      <c r="AH91" s="196">
        <v>0</v>
      </c>
      <c r="AI91" s="196">
        <v>12.05</v>
      </c>
      <c r="AJ91" s="196">
        <v>0</v>
      </c>
      <c r="AK91" s="196">
        <v>12.6</v>
      </c>
      <c r="AL91" s="196">
        <v>0</v>
      </c>
      <c r="AM91" s="196">
        <v>0</v>
      </c>
      <c r="AN91" s="196">
        <v>0</v>
      </c>
      <c r="AO91" s="196">
        <v>231.75</v>
      </c>
      <c r="AP91" s="196">
        <v>0</v>
      </c>
      <c r="AQ91" s="196">
        <v>0</v>
      </c>
      <c r="AR91" s="196">
        <v>3.87</v>
      </c>
      <c r="AS91" s="196">
        <v>10.81</v>
      </c>
      <c r="AT91" s="196">
        <v>17.649999999999999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4.4000000000000004</v>
      </c>
      <c r="D92" s="196">
        <v>0</v>
      </c>
      <c r="E92" s="196">
        <v>0</v>
      </c>
      <c r="F92" s="196">
        <v>3.04</v>
      </c>
      <c r="G92" s="196">
        <v>0</v>
      </c>
      <c r="H92" s="196">
        <v>0</v>
      </c>
      <c r="I92" s="196">
        <v>5.88</v>
      </c>
      <c r="J92" s="196">
        <v>0</v>
      </c>
      <c r="K92" s="196">
        <v>89.18</v>
      </c>
      <c r="L92" s="196">
        <v>55.07</v>
      </c>
      <c r="M92" s="196">
        <v>0</v>
      </c>
      <c r="N92" s="196">
        <v>1.17</v>
      </c>
      <c r="O92" s="196">
        <v>4.79</v>
      </c>
      <c r="P92" s="196">
        <v>2.37</v>
      </c>
      <c r="Q92" s="196">
        <v>0.85</v>
      </c>
      <c r="R92" s="196">
        <v>5</v>
      </c>
      <c r="S92" s="196">
        <v>3.81</v>
      </c>
      <c r="T92" s="196">
        <v>0</v>
      </c>
      <c r="U92" s="196">
        <v>12.81</v>
      </c>
      <c r="V92" s="196">
        <v>4.6100000000000003</v>
      </c>
      <c r="W92" s="196">
        <v>3.07</v>
      </c>
      <c r="X92" s="196">
        <v>20.170000000000002</v>
      </c>
      <c r="Y92" s="196">
        <v>0</v>
      </c>
      <c r="Z92" s="196">
        <v>38.96</v>
      </c>
      <c r="AA92" s="196">
        <v>13.3</v>
      </c>
      <c r="AB92" s="196">
        <v>0</v>
      </c>
      <c r="AC92" s="196">
        <v>1.44</v>
      </c>
      <c r="AD92" s="196">
        <v>6.82</v>
      </c>
      <c r="AE92" s="196">
        <v>0</v>
      </c>
      <c r="AF92" s="196">
        <v>0</v>
      </c>
      <c r="AG92" s="196">
        <v>42.59</v>
      </c>
      <c r="AH92" s="196">
        <v>0</v>
      </c>
      <c r="AI92" s="196">
        <v>12.05</v>
      </c>
      <c r="AJ92" s="196">
        <v>0</v>
      </c>
      <c r="AK92" s="196">
        <v>12.6</v>
      </c>
      <c r="AL92" s="196">
        <v>0</v>
      </c>
      <c r="AM92" s="196">
        <v>0</v>
      </c>
      <c r="AN92" s="196">
        <v>0</v>
      </c>
      <c r="AO92" s="196">
        <v>231.75</v>
      </c>
      <c r="AP92" s="196">
        <v>0</v>
      </c>
      <c r="AQ92" s="196">
        <v>0</v>
      </c>
      <c r="AR92" s="196">
        <v>3.87</v>
      </c>
      <c r="AS92" s="196">
        <v>10.81</v>
      </c>
      <c r="AT92" s="196">
        <v>17.649999999999999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4.53</v>
      </c>
      <c r="D93" s="196">
        <v>0</v>
      </c>
      <c r="E93" s="196">
        <v>0</v>
      </c>
      <c r="F93" s="196">
        <v>3.04</v>
      </c>
      <c r="G93" s="196">
        <v>0</v>
      </c>
      <c r="H93" s="196">
        <v>0</v>
      </c>
      <c r="I93" s="196">
        <v>5.88</v>
      </c>
      <c r="J93" s="196">
        <v>0</v>
      </c>
      <c r="K93" s="196">
        <v>89.18</v>
      </c>
      <c r="L93" s="196">
        <v>55.07</v>
      </c>
      <c r="M93" s="196">
        <v>0</v>
      </c>
      <c r="N93" s="196">
        <v>1.17</v>
      </c>
      <c r="O93" s="196">
        <v>4.79</v>
      </c>
      <c r="P93" s="196">
        <v>2.37</v>
      </c>
      <c r="Q93" s="196">
        <v>0.85</v>
      </c>
      <c r="R93" s="196">
        <v>5</v>
      </c>
      <c r="S93" s="196">
        <v>3.81</v>
      </c>
      <c r="T93" s="196">
        <v>0</v>
      </c>
      <c r="U93" s="196">
        <v>12.81</v>
      </c>
      <c r="V93" s="196">
        <v>4.6100000000000003</v>
      </c>
      <c r="W93" s="196">
        <v>3.07</v>
      </c>
      <c r="X93" s="196">
        <v>20.170000000000002</v>
      </c>
      <c r="Y93" s="196">
        <v>0</v>
      </c>
      <c r="Z93" s="196">
        <v>38.96</v>
      </c>
      <c r="AA93" s="196">
        <v>13.3</v>
      </c>
      <c r="AB93" s="196">
        <v>0</v>
      </c>
      <c r="AC93" s="196">
        <v>1.44</v>
      </c>
      <c r="AD93" s="196">
        <v>6.82</v>
      </c>
      <c r="AE93" s="196">
        <v>0</v>
      </c>
      <c r="AF93" s="196">
        <v>0</v>
      </c>
      <c r="AG93" s="196">
        <v>42.59</v>
      </c>
      <c r="AH93" s="196">
        <v>0</v>
      </c>
      <c r="AI93" s="196">
        <v>12.05</v>
      </c>
      <c r="AJ93" s="196">
        <v>0</v>
      </c>
      <c r="AK93" s="196">
        <v>9.2799999999999994</v>
      </c>
      <c r="AL93" s="196">
        <v>0</v>
      </c>
      <c r="AM93" s="196">
        <v>0</v>
      </c>
      <c r="AN93" s="196">
        <v>0</v>
      </c>
      <c r="AO93" s="196">
        <v>231.75</v>
      </c>
      <c r="AP93" s="196">
        <v>0</v>
      </c>
      <c r="AQ93" s="196">
        <v>0</v>
      </c>
      <c r="AR93" s="196">
        <v>3.87</v>
      </c>
      <c r="AS93" s="196">
        <v>10.81</v>
      </c>
      <c r="AT93" s="196">
        <v>17.649999999999999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4.53</v>
      </c>
      <c r="D94" s="196">
        <v>0</v>
      </c>
      <c r="E94" s="196">
        <v>0</v>
      </c>
      <c r="F94" s="196">
        <v>3.04</v>
      </c>
      <c r="G94" s="196">
        <v>0</v>
      </c>
      <c r="H94" s="196">
        <v>0</v>
      </c>
      <c r="I94" s="196">
        <v>5.88</v>
      </c>
      <c r="J94" s="196">
        <v>0</v>
      </c>
      <c r="K94" s="196">
        <v>89.18</v>
      </c>
      <c r="L94" s="196">
        <v>55.07</v>
      </c>
      <c r="M94" s="196">
        <v>0</v>
      </c>
      <c r="N94" s="196">
        <v>1.17</v>
      </c>
      <c r="O94" s="196">
        <v>4.79</v>
      </c>
      <c r="P94" s="196">
        <v>2.37</v>
      </c>
      <c r="Q94" s="196">
        <v>0.85</v>
      </c>
      <c r="R94" s="196">
        <v>5</v>
      </c>
      <c r="S94" s="196">
        <v>3.81</v>
      </c>
      <c r="T94" s="196">
        <v>0</v>
      </c>
      <c r="U94" s="196">
        <v>12.81</v>
      </c>
      <c r="V94" s="196">
        <v>4.6100000000000003</v>
      </c>
      <c r="W94" s="196">
        <v>3.07</v>
      </c>
      <c r="X94" s="196">
        <v>20.170000000000002</v>
      </c>
      <c r="Y94" s="196">
        <v>0</v>
      </c>
      <c r="Z94" s="196">
        <v>38.96</v>
      </c>
      <c r="AA94" s="196">
        <v>13.3</v>
      </c>
      <c r="AB94" s="196">
        <v>0</v>
      </c>
      <c r="AC94" s="196">
        <v>1.44</v>
      </c>
      <c r="AD94" s="196">
        <v>6.82</v>
      </c>
      <c r="AE94" s="196">
        <v>0</v>
      </c>
      <c r="AF94" s="196">
        <v>0</v>
      </c>
      <c r="AG94" s="196">
        <v>42.59</v>
      </c>
      <c r="AH94" s="196">
        <v>0</v>
      </c>
      <c r="AI94" s="196">
        <v>12.05</v>
      </c>
      <c r="AJ94" s="196">
        <v>0</v>
      </c>
      <c r="AK94" s="196">
        <v>9.2799999999999994</v>
      </c>
      <c r="AL94" s="196">
        <v>0</v>
      </c>
      <c r="AM94" s="196">
        <v>0</v>
      </c>
      <c r="AN94" s="196">
        <v>0</v>
      </c>
      <c r="AO94" s="196">
        <v>231.75</v>
      </c>
      <c r="AP94" s="196">
        <v>0</v>
      </c>
      <c r="AQ94" s="196">
        <v>0</v>
      </c>
      <c r="AR94" s="196">
        <v>3.87</v>
      </c>
      <c r="AS94" s="196">
        <v>10.81</v>
      </c>
      <c r="AT94" s="196">
        <v>17.649999999999999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4.53</v>
      </c>
      <c r="D95" s="196">
        <v>0</v>
      </c>
      <c r="E95" s="196">
        <v>0</v>
      </c>
      <c r="F95" s="196">
        <v>3.04</v>
      </c>
      <c r="G95" s="196">
        <v>0</v>
      </c>
      <c r="H95" s="196">
        <v>0</v>
      </c>
      <c r="I95" s="196">
        <v>5.88</v>
      </c>
      <c r="J95" s="196">
        <v>0</v>
      </c>
      <c r="K95" s="196">
        <v>89.18</v>
      </c>
      <c r="L95" s="196">
        <v>55.07</v>
      </c>
      <c r="M95" s="196">
        <v>0</v>
      </c>
      <c r="N95" s="196">
        <v>1.17</v>
      </c>
      <c r="O95" s="196">
        <v>4.79</v>
      </c>
      <c r="P95" s="196">
        <v>2.37</v>
      </c>
      <c r="Q95" s="196">
        <v>0.85</v>
      </c>
      <c r="R95" s="196">
        <v>5</v>
      </c>
      <c r="S95" s="196">
        <v>3.81</v>
      </c>
      <c r="T95" s="196">
        <v>0</v>
      </c>
      <c r="U95" s="196">
        <v>12.81</v>
      </c>
      <c r="V95" s="196">
        <v>4.6100000000000003</v>
      </c>
      <c r="W95" s="196">
        <v>3.07</v>
      </c>
      <c r="X95" s="196">
        <v>20.170000000000002</v>
      </c>
      <c r="Y95" s="196">
        <v>0</v>
      </c>
      <c r="Z95" s="196">
        <v>38.96</v>
      </c>
      <c r="AA95" s="196">
        <v>13.3</v>
      </c>
      <c r="AB95" s="196">
        <v>0</v>
      </c>
      <c r="AC95" s="196">
        <v>1.44</v>
      </c>
      <c r="AD95" s="196">
        <v>6.82</v>
      </c>
      <c r="AE95" s="196">
        <v>0</v>
      </c>
      <c r="AF95" s="196">
        <v>0</v>
      </c>
      <c r="AG95" s="196">
        <v>42.59</v>
      </c>
      <c r="AH95" s="196">
        <v>0</v>
      </c>
      <c r="AI95" s="196">
        <v>12.05</v>
      </c>
      <c r="AJ95" s="196">
        <v>0</v>
      </c>
      <c r="AK95" s="196">
        <v>9.2799999999999994</v>
      </c>
      <c r="AL95" s="196">
        <v>0</v>
      </c>
      <c r="AM95" s="196">
        <v>0</v>
      </c>
      <c r="AN95" s="196">
        <v>0</v>
      </c>
      <c r="AO95" s="196">
        <v>231.75</v>
      </c>
      <c r="AP95" s="196">
        <v>0</v>
      </c>
      <c r="AQ95" s="196">
        <v>0</v>
      </c>
      <c r="AR95" s="196">
        <v>3.87</v>
      </c>
      <c r="AS95" s="196">
        <v>10.81</v>
      </c>
      <c r="AT95" s="196">
        <v>17.649999999999999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4.53</v>
      </c>
      <c r="D96" s="196">
        <v>0</v>
      </c>
      <c r="E96" s="196">
        <v>0</v>
      </c>
      <c r="F96" s="196">
        <v>3.04</v>
      </c>
      <c r="G96" s="196">
        <v>0</v>
      </c>
      <c r="H96" s="196">
        <v>0</v>
      </c>
      <c r="I96" s="196">
        <v>5.88</v>
      </c>
      <c r="J96" s="196">
        <v>0</v>
      </c>
      <c r="K96" s="196">
        <v>89.18</v>
      </c>
      <c r="L96" s="196">
        <v>55.07</v>
      </c>
      <c r="M96" s="196">
        <v>0</v>
      </c>
      <c r="N96" s="196">
        <v>1.17</v>
      </c>
      <c r="O96" s="196">
        <v>4.79</v>
      </c>
      <c r="P96" s="196">
        <v>2.37</v>
      </c>
      <c r="Q96" s="196">
        <v>0.85</v>
      </c>
      <c r="R96" s="196">
        <v>5</v>
      </c>
      <c r="S96" s="196">
        <v>3.81</v>
      </c>
      <c r="T96" s="196">
        <v>0</v>
      </c>
      <c r="U96" s="196">
        <v>12.81</v>
      </c>
      <c r="V96" s="196">
        <v>4.6100000000000003</v>
      </c>
      <c r="W96" s="196">
        <v>3.07</v>
      </c>
      <c r="X96" s="196">
        <v>20.170000000000002</v>
      </c>
      <c r="Y96" s="196">
        <v>0</v>
      </c>
      <c r="Z96" s="196">
        <v>38.96</v>
      </c>
      <c r="AA96" s="196">
        <v>13.3</v>
      </c>
      <c r="AB96" s="196">
        <v>0</v>
      </c>
      <c r="AC96" s="196">
        <v>1.44</v>
      </c>
      <c r="AD96" s="196">
        <v>6.82</v>
      </c>
      <c r="AE96" s="196">
        <v>0</v>
      </c>
      <c r="AF96" s="196">
        <v>0</v>
      </c>
      <c r="AG96" s="196">
        <v>42.59</v>
      </c>
      <c r="AH96" s="196">
        <v>0</v>
      </c>
      <c r="AI96" s="196">
        <v>12.05</v>
      </c>
      <c r="AJ96" s="196">
        <v>0</v>
      </c>
      <c r="AK96" s="196">
        <v>9.2799999999999994</v>
      </c>
      <c r="AL96" s="196">
        <v>0</v>
      </c>
      <c r="AM96" s="196">
        <v>0</v>
      </c>
      <c r="AN96" s="196">
        <v>0</v>
      </c>
      <c r="AO96" s="196">
        <v>231.75</v>
      </c>
      <c r="AP96" s="196">
        <v>0</v>
      </c>
      <c r="AQ96" s="196">
        <v>0</v>
      </c>
      <c r="AR96" s="196">
        <v>3.87</v>
      </c>
      <c r="AS96" s="196">
        <v>10.81</v>
      </c>
      <c r="AT96" s="196">
        <v>17.649999999999999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4.53</v>
      </c>
      <c r="D97" s="196">
        <v>0</v>
      </c>
      <c r="E97" s="196">
        <v>0</v>
      </c>
      <c r="F97" s="196">
        <v>3.04</v>
      </c>
      <c r="G97" s="196">
        <v>0</v>
      </c>
      <c r="H97" s="196">
        <v>0</v>
      </c>
      <c r="I97" s="196">
        <v>5.88</v>
      </c>
      <c r="J97" s="196">
        <v>0</v>
      </c>
      <c r="K97" s="196">
        <v>89.18</v>
      </c>
      <c r="L97" s="196">
        <v>55.07</v>
      </c>
      <c r="M97" s="196">
        <v>0</v>
      </c>
      <c r="N97" s="196">
        <v>1.17</v>
      </c>
      <c r="O97" s="196">
        <v>4.79</v>
      </c>
      <c r="P97" s="196">
        <v>2.37</v>
      </c>
      <c r="Q97" s="196">
        <v>0.85</v>
      </c>
      <c r="R97" s="196">
        <v>5</v>
      </c>
      <c r="S97" s="196">
        <v>3.81</v>
      </c>
      <c r="T97" s="196">
        <v>0</v>
      </c>
      <c r="U97" s="196">
        <v>12.81</v>
      </c>
      <c r="V97" s="196">
        <v>4.6100000000000003</v>
      </c>
      <c r="W97" s="196">
        <v>3.07</v>
      </c>
      <c r="X97" s="196">
        <v>20.170000000000002</v>
      </c>
      <c r="Y97" s="196">
        <v>0</v>
      </c>
      <c r="Z97" s="196">
        <v>38.96</v>
      </c>
      <c r="AA97" s="196">
        <v>13.3</v>
      </c>
      <c r="AB97" s="196">
        <v>0</v>
      </c>
      <c r="AC97" s="196">
        <v>1.44</v>
      </c>
      <c r="AD97" s="196">
        <v>6.82</v>
      </c>
      <c r="AE97" s="196">
        <v>0</v>
      </c>
      <c r="AF97" s="196">
        <v>0</v>
      </c>
      <c r="AG97" s="196">
        <v>42.59</v>
      </c>
      <c r="AH97" s="196">
        <v>0</v>
      </c>
      <c r="AI97" s="196">
        <v>12.05</v>
      </c>
      <c r="AJ97" s="196">
        <v>0</v>
      </c>
      <c r="AK97" s="196">
        <v>9.2799999999999994</v>
      </c>
      <c r="AL97" s="196">
        <v>0</v>
      </c>
      <c r="AM97" s="196">
        <v>0</v>
      </c>
      <c r="AN97" s="196">
        <v>0</v>
      </c>
      <c r="AO97" s="196">
        <v>231.75</v>
      </c>
      <c r="AP97" s="196">
        <v>0</v>
      </c>
      <c r="AQ97" s="196">
        <v>0</v>
      </c>
      <c r="AR97" s="196">
        <v>3.87</v>
      </c>
      <c r="AS97" s="196">
        <v>10.81</v>
      </c>
      <c r="AT97" s="196">
        <v>17.649999999999999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2.4</v>
      </c>
      <c r="D98" s="196">
        <v>0</v>
      </c>
      <c r="E98" s="196">
        <v>0</v>
      </c>
      <c r="F98" s="196">
        <v>3.04</v>
      </c>
      <c r="G98" s="196">
        <v>0</v>
      </c>
      <c r="H98" s="196">
        <v>0</v>
      </c>
      <c r="I98" s="196">
        <v>5.88</v>
      </c>
      <c r="J98" s="196">
        <v>0</v>
      </c>
      <c r="K98" s="196">
        <v>89.18</v>
      </c>
      <c r="L98" s="196">
        <v>55.07</v>
      </c>
      <c r="M98" s="196">
        <v>0</v>
      </c>
      <c r="N98" s="196">
        <v>1.17</v>
      </c>
      <c r="O98" s="196">
        <v>4.79</v>
      </c>
      <c r="P98" s="196">
        <v>2.37</v>
      </c>
      <c r="Q98" s="196">
        <v>0.85</v>
      </c>
      <c r="R98" s="196">
        <v>5</v>
      </c>
      <c r="S98" s="196">
        <v>3.81</v>
      </c>
      <c r="T98" s="196">
        <v>0</v>
      </c>
      <c r="U98" s="196">
        <v>12.81</v>
      </c>
      <c r="V98" s="196">
        <v>4.6100000000000003</v>
      </c>
      <c r="W98" s="196">
        <v>3.07</v>
      </c>
      <c r="X98" s="196">
        <v>20.170000000000002</v>
      </c>
      <c r="Y98" s="196">
        <v>0</v>
      </c>
      <c r="Z98" s="196">
        <v>38.96</v>
      </c>
      <c r="AA98" s="196">
        <v>13.3</v>
      </c>
      <c r="AB98" s="196">
        <v>0</v>
      </c>
      <c r="AC98" s="196">
        <v>1.44</v>
      </c>
      <c r="AD98" s="196">
        <v>6.82</v>
      </c>
      <c r="AE98" s="196">
        <v>0</v>
      </c>
      <c r="AF98" s="196">
        <v>0</v>
      </c>
      <c r="AG98" s="196">
        <v>42.59</v>
      </c>
      <c r="AH98" s="196">
        <v>0</v>
      </c>
      <c r="AI98" s="196">
        <v>12.05</v>
      </c>
      <c r="AJ98" s="196">
        <v>0</v>
      </c>
      <c r="AK98" s="196">
        <v>9.2799999999999994</v>
      </c>
      <c r="AL98" s="196">
        <v>0</v>
      </c>
      <c r="AM98" s="196">
        <v>0</v>
      </c>
      <c r="AN98" s="196">
        <v>0</v>
      </c>
      <c r="AO98" s="196">
        <v>231.75</v>
      </c>
      <c r="AP98" s="196">
        <v>0</v>
      </c>
      <c r="AQ98" s="196">
        <v>0</v>
      </c>
      <c r="AR98" s="196">
        <v>2.4</v>
      </c>
      <c r="AS98" s="196">
        <v>10.81</v>
      </c>
      <c r="AT98" s="196">
        <v>17.649999999999999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0.10448249999999987</v>
      </c>
      <c r="D99">
        <f t="shared" si="0"/>
        <v>0</v>
      </c>
      <c r="E99">
        <f t="shared" si="0"/>
        <v>0</v>
      </c>
      <c r="F99">
        <f t="shared" si="0"/>
        <v>7.2960000000000011E-2</v>
      </c>
      <c r="G99">
        <f t="shared" si="0"/>
        <v>0</v>
      </c>
      <c r="H99">
        <f t="shared" si="0"/>
        <v>0</v>
      </c>
      <c r="I99">
        <f t="shared" si="0"/>
        <v>0.1405725000000001</v>
      </c>
      <c r="J99">
        <f t="shared" si="0"/>
        <v>0</v>
      </c>
      <c r="K99">
        <f t="shared" si="0"/>
        <v>1.7400500000000036</v>
      </c>
      <c r="L99">
        <f t="shared" si="0"/>
        <v>1.2195099999999974</v>
      </c>
      <c r="M99">
        <f t="shared" si="0"/>
        <v>0</v>
      </c>
      <c r="N99">
        <f t="shared" si="0"/>
        <v>2.8080000000000035E-2</v>
      </c>
      <c r="O99">
        <f t="shared" si="0"/>
        <v>5.7492500000000009E-2</v>
      </c>
      <c r="P99">
        <f t="shared" si="0"/>
        <v>5.6880000000000069E-2</v>
      </c>
      <c r="Q99">
        <f t="shared" si="0"/>
        <v>1.5667500000000015E-2</v>
      </c>
      <c r="R99">
        <f t="shared" si="0"/>
        <v>0.10144249999999998</v>
      </c>
      <c r="S99">
        <f t="shared" si="0"/>
        <v>6.8985000000000019E-2</v>
      </c>
      <c r="T99">
        <f t="shared" si="0"/>
        <v>0</v>
      </c>
      <c r="U99">
        <f t="shared" si="0"/>
        <v>0.30743999999999927</v>
      </c>
      <c r="V99">
        <f t="shared" si="0"/>
        <v>5.7200000000000133E-2</v>
      </c>
      <c r="W99">
        <f t="shared" si="0"/>
        <v>3.5760000000000049E-2</v>
      </c>
      <c r="X99">
        <f t="shared" si="0"/>
        <v>0.18907500000000046</v>
      </c>
      <c r="Y99">
        <f t="shared" si="0"/>
        <v>0</v>
      </c>
      <c r="Z99">
        <f t="shared" si="0"/>
        <v>0.43345000000000011</v>
      </c>
      <c r="AA99">
        <f t="shared" si="0"/>
        <v>0.23853499999999964</v>
      </c>
      <c r="AB99">
        <f t="shared" si="0"/>
        <v>0</v>
      </c>
      <c r="AC99">
        <f t="shared" si="0"/>
        <v>8.1600000000000023E-3</v>
      </c>
      <c r="AD99">
        <f t="shared" si="0"/>
        <v>0.17125250000000011</v>
      </c>
      <c r="AE99">
        <f t="shared" si="0"/>
        <v>0</v>
      </c>
      <c r="AF99">
        <f t="shared" si="0"/>
        <v>0</v>
      </c>
      <c r="AG99">
        <f t="shared" si="0"/>
        <v>1.0221600000000013</v>
      </c>
      <c r="AH99">
        <f t="shared" si="0"/>
        <v>0</v>
      </c>
      <c r="AI99">
        <f t="shared" si="0"/>
        <v>0.28919999999999946</v>
      </c>
      <c r="AJ99">
        <f t="shared" si="0"/>
        <v>0</v>
      </c>
      <c r="AK99">
        <f t="shared" si="0"/>
        <v>0.21670000000000006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5.5350000000000001</v>
      </c>
      <c r="AP99">
        <f t="shared" si="0"/>
        <v>0</v>
      </c>
      <c r="AQ99">
        <f t="shared" si="0"/>
        <v>0</v>
      </c>
      <c r="AR99">
        <f t="shared" si="0"/>
        <v>9.0132499999999949E-2</v>
      </c>
      <c r="AS99">
        <f t="shared" si="0"/>
        <v>0.25824499999999939</v>
      </c>
      <c r="AT99">
        <f t="shared" si="0"/>
        <v>0.42414750000000045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5">
        <f>Allocation_SG!A1</f>
        <v>45269</v>
      </c>
      <c r="B1" s="96" t="s">
        <v>270</v>
      </c>
      <c r="C1" s="96"/>
      <c r="D1" s="96"/>
      <c r="E1" s="96"/>
      <c r="F1" s="96"/>
      <c r="G1" s="97"/>
    </row>
    <row r="2" spans="1:7" ht="13.5" thickBot="1">
      <c r="A2" s="100"/>
      <c r="B2" s="104" t="s">
        <v>145</v>
      </c>
      <c r="C2" s="104" t="s">
        <v>146</v>
      </c>
      <c r="D2" s="104" t="s">
        <v>147</v>
      </c>
      <c r="E2" s="104" t="s">
        <v>148</v>
      </c>
      <c r="F2" s="104" t="s">
        <v>149</v>
      </c>
      <c r="G2" s="105"/>
    </row>
    <row r="3" spans="1:7">
      <c r="A3" s="101" t="s">
        <v>45</v>
      </c>
      <c r="B3" s="102">
        <f>'IDT-1 Calculation'!DF3</f>
        <v>0</v>
      </c>
      <c r="C3" s="102">
        <f>'IDT-1 Calculation'!DG3</f>
        <v>0</v>
      </c>
      <c r="D3" s="102">
        <f>'IDT-1 Calculation'!DH3</f>
        <v>0</v>
      </c>
      <c r="E3" s="102">
        <f>'IDT-1 Calculation'!DI3</f>
        <v>0</v>
      </c>
      <c r="F3" s="102">
        <f>'IDT-1 Calculation'!DJ3</f>
        <v>0</v>
      </c>
      <c r="G3" s="103">
        <f>SUM(B3:F3)</f>
        <v>0</v>
      </c>
    </row>
    <row r="4" spans="1:7">
      <c r="A4" s="98" t="s">
        <v>46</v>
      </c>
      <c r="B4" s="94">
        <f>'IDT-1 Calculation'!DF4</f>
        <v>0</v>
      </c>
      <c r="C4" s="94">
        <f>'IDT-1 Calculation'!DG4</f>
        <v>0</v>
      </c>
      <c r="D4" s="94">
        <f>'IDT-1 Calculation'!DH4</f>
        <v>0</v>
      </c>
      <c r="E4" s="94">
        <f>'IDT-1 Calculation'!DI4</f>
        <v>0</v>
      </c>
      <c r="F4" s="94">
        <f>'IDT-1 Calculation'!DJ4</f>
        <v>0</v>
      </c>
      <c r="G4" s="99">
        <f t="shared" ref="G4:G67" si="0">SUM(B4:F4)</f>
        <v>0</v>
      </c>
    </row>
    <row r="5" spans="1:7">
      <c r="A5" s="98" t="s">
        <v>47</v>
      </c>
      <c r="B5" s="94">
        <f>'IDT-1 Calculation'!DF5</f>
        <v>0</v>
      </c>
      <c r="C5" s="94">
        <f>'IDT-1 Calculation'!DG5</f>
        <v>0</v>
      </c>
      <c r="D5" s="94">
        <f>'IDT-1 Calculation'!DH5</f>
        <v>0</v>
      </c>
      <c r="E5" s="94">
        <f>'IDT-1 Calculation'!DI5</f>
        <v>0</v>
      </c>
      <c r="F5" s="94">
        <f>'IDT-1 Calculation'!DJ5</f>
        <v>0</v>
      </c>
      <c r="G5" s="99">
        <f t="shared" si="0"/>
        <v>0</v>
      </c>
    </row>
    <row r="6" spans="1:7">
      <c r="A6" s="98" t="s">
        <v>48</v>
      </c>
      <c r="B6" s="94">
        <f>'IDT-1 Calculation'!DF6</f>
        <v>0</v>
      </c>
      <c r="C6" s="94">
        <f>'IDT-1 Calculation'!DG6</f>
        <v>0</v>
      </c>
      <c r="D6" s="94">
        <f>'IDT-1 Calculation'!DH6</f>
        <v>0</v>
      </c>
      <c r="E6" s="94">
        <f>'IDT-1 Calculation'!DI6</f>
        <v>0</v>
      </c>
      <c r="F6" s="94">
        <f>'IDT-1 Calculation'!DJ6</f>
        <v>0</v>
      </c>
      <c r="G6" s="99">
        <f t="shared" si="0"/>
        <v>0</v>
      </c>
    </row>
    <row r="7" spans="1:7">
      <c r="A7" s="98" t="s">
        <v>49</v>
      </c>
      <c r="B7" s="94">
        <f>'IDT-1 Calculation'!DF7</f>
        <v>0</v>
      </c>
      <c r="C7" s="94">
        <f>'IDT-1 Calculation'!DG7</f>
        <v>0</v>
      </c>
      <c r="D7" s="94">
        <f>'IDT-1 Calculation'!DH7</f>
        <v>0</v>
      </c>
      <c r="E7" s="94">
        <f>'IDT-1 Calculation'!DI7</f>
        <v>0</v>
      </c>
      <c r="F7" s="94">
        <f>'IDT-1 Calculation'!DJ7</f>
        <v>0</v>
      </c>
      <c r="G7" s="99">
        <f t="shared" si="0"/>
        <v>0</v>
      </c>
    </row>
    <row r="8" spans="1:7">
      <c r="A8" s="98" t="s">
        <v>50</v>
      </c>
      <c r="B8" s="94">
        <f>'IDT-1 Calculation'!DF8</f>
        <v>0</v>
      </c>
      <c r="C8" s="94">
        <f>'IDT-1 Calculation'!DG8</f>
        <v>0</v>
      </c>
      <c r="D8" s="94">
        <f>'IDT-1 Calculation'!DH8</f>
        <v>0</v>
      </c>
      <c r="E8" s="94">
        <f>'IDT-1 Calculation'!DI8</f>
        <v>0</v>
      </c>
      <c r="F8" s="94">
        <f>'IDT-1 Calculation'!DJ8</f>
        <v>0</v>
      </c>
      <c r="G8" s="99">
        <f t="shared" si="0"/>
        <v>0</v>
      </c>
    </row>
    <row r="9" spans="1:7">
      <c r="A9" s="98" t="s">
        <v>51</v>
      </c>
      <c r="B9" s="94">
        <f>'IDT-1 Calculation'!DF9</f>
        <v>0</v>
      </c>
      <c r="C9" s="94">
        <f>'IDT-1 Calculation'!DG9</f>
        <v>0</v>
      </c>
      <c r="D9" s="94">
        <f>'IDT-1 Calculation'!DH9</f>
        <v>0</v>
      </c>
      <c r="E9" s="94">
        <f>'IDT-1 Calculation'!DI9</f>
        <v>0</v>
      </c>
      <c r="F9" s="94">
        <f>'IDT-1 Calculation'!DJ9</f>
        <v>0</v>
      </c>
      <c r="G9" s="99">
        <f t="shared" si="0"/>
        <v>0</v>
      </c>
    </row>
    <row r="10" spans="1:7">
      <c r="A10" s="98" t="s">
        <v>52</v>
      </c>
      <c r="B10" s="94">
        <f>'IDT-1 Calculation'!DF10</f>
        <v>0</v>
      </c>
      <c r="C10" s="94">
        <f>'IDT-1 Calculation'!DG10</f>
        <v>0</v>
      </c>
      <c r="D10" s="94">
        <f>'IDT-1 Calculation'!DH10</f>
        <v>0</v>
      </c>
      <c r="E10" s="94">
        <f>'IDT-1 Calculation'!DI10</f>
        <v>0</v>
      </c>
      <c r="F10" s="94">
        <f>'IDT-1 Calculation'!DJ10</f>
        <v>0</v>
      </c>
      <c r="G10" s="99">
        <f t="shared" si="0"/>
        <v>0</v>
      </c>
    </row>
    <row r="11" spans="1:7">
      <c r="A11" s="98" t="s">
        <v>53</v>
      </c>
      <c r="B11" s="94">
        <f>'IDT-1 Calculation'!DF11</f>
        <v>0</v>
      </c>
      <c r="C11" s="94">
        <f>'IDT-1 Calculation'!DG11</f>
        <v>0</v>
      </c>
      <c r="D11" s="94">
        <f>'IDT-1 Calculation'!DH11</f>
        <v>0</v>
      </c>
      <c r="E11" s="94">
        <f>'IDT-1 Calculation'!DI11</f>
        <v>0</v>
      </c>
      <c r="F11" s="94">
        <f>'IDT-1 Calculation'!DJ11</f>
        <v>0</v>
      </c>
      <c r="G11" s="99">
        <f t="shared" si="0"/>
        <v>0</v>
      </c>
    </row>
    <row r="12" spans="1:7">
      <c r="A12" s="98" t="s">
        <v>54</v>
      </c>
      <c r="B12" s="94">
        <f>'IDT-1 Calculation'!DF12</f>
        <v>0</v>
      </c>
      <c r="C12" s="94">
        <f>'IDT-1 Calculation'!DG12</f>
        <v>0</v>
      </c>
      <c r="D12" s="94">
        <f>'IDT-1 Calculation'!DH12</f>
        <v>0</v>
      </c>
      <c r="E12" s="94">
        <f>'IDT-1 Calculation'!DI12</f>
        <v>0</v>
      </c>
      <c r="F12" s="94">
        <f>'IDT-1 Calculation'!DJ12</f>
        <v>0</v>
      </c>
      <c r="G12" s="99">
        <f t="shared" si="0"/>
        <v>0</v>
      </c>
    </row>
    <row r="13" spans="1:7">
      <c r="A13" s="98" t="s">
        <v>55</v>
      </c>
      <c r="B13" s="94">
        <f>'IDT-1 Calculation'!DF13</f>
        <v>0</v>
      </c>
      <c r="C13" s="94">
        <f>'IDT-1 Calculation'!DG13</f>
        <v>0</v>
      </c>
      <c r="D13" s="94">
        <f>'IDT-1 Calculation'!DH13</f>
        <v>0</v>
      </c>
      <c r="E13" s="94">
        <f>'IDT-1 Calculation'!DI13</f>
        <v>0</v>
      </c>
      <c r="F13" s="94">
        <f>'IDT-1 Calculation'!DJ13</f>
        <v>0</v>
      </c>
      <c r="G13" s="99">
        <f t="shared" si="0"/>
        <v>0</v>
      </c>
    </row>
    <row r="14" spans="1:7">
      <c r="A14" s="98" t="s">
        <v>56</v>
      </c>
      <c r="B14" s="94">
        <f>'IDT-1 Calculation'!DF14</f>
        <v>0</v>
      </c>
      <c r="C14" s="94">
        <f>'IDT-1 Calculation'!DG14</f>
        <v>0</v>
      </c>
      <c r="D14" s="94">
        <f>'IDT-1 Calculation'!DH14</f>
        <v>0</v>
      </c>
      <c r="E14" s="94">
        <f>'IDT-1 Calculation'!DI14</f>
        <v>0</v>
      </c>
      <c r="F14" s="94">
        <f>'IDT-1 Calculation'!DJ14</f>
        <v>0</v>
      </c>
      <c r="G14" s="99">
        <f t="shared" si="0"/>
        <v>0</v>
      </c>
    </row>
    <row r="15" spans="1:7">
      <c r="A15" s="98" t="s">
        <v>57</v>
      </c>
      <c r="B15" s="94">
        <f>'IDT-1 Calculation'!DF15</f>
        <v>0</v>
      </c>
      <c r="C15" s="94">
        <f>'IDT-1 Calculation'!DG15</f>
        <v>0</v>
      </c>
      <c r="D15" s="94">
        <f>'IDT-1 Calculation'!DH15</f>
        <v>0</v>
      </c>
      <c r="E15" s="94">
        <f>'IDT-1 Calculation'!DI15</f>
        <v>0</v>
      </c>
      <c r="F15" s="94">
        <f>'IDT-1 Calculation'!DJ15</f>
        <v>0</v>
      </c>
      <c r="G15" s="99">
        <f t="shared" si="0"/>
        <v>0</v>
      </c>
    </row>
    <row r="16" spans="1:7">
      <c r="A16" s="98" t="s">
        <v>58</v>
      </c>
      <c r="B16" s="94">
        <f>'IDT-1 Calculation'!DF16</f>
        <v>0</v>
      </c>
      <c r="C16" s="94">
        <f>'IDT-1 Calculation'!DG16</f>
        <v>0</v>
      </c>
      <c r="D16" s="94">
        <f>'IDT-1 Calculation'!DH16</f>
        <v>0</v>
      </c>
      <c r="E16" s="94">
        <f>'IDT-1 Calculation'!DI16</f>
        <v>0</v>
      </c>
      <c r="F16" s="94">
        <f>'IDT-1 Calculation'!DJ16</f>
        <v>0</v>
      </c>
      <c r="G16" s="99">
        <f t="shared" si="0"/>
        <v>0</v>
      </c>
    </row>
    <row r="17" spans="1:7">
      <c r="A17" s="98" t="s">
        <v>59</v>
      </c>
      <c r="B17" s="94">
        <f>'IDT-1 Calculation'!DF17</f>
        <v>0</v>
      </c>
      <c r="C17" s="94">
        <f>'IDT-1 Calculation'!DG17</f>
        <v>0</v>
      </c>
      <c r="D17" s="94">
        <f>'IDT-1 Calculation'!DH17</f>
        <v>0</v>
      </c>
      <c r="E17" s="94">
        <f>'IDT-1 Calculation'!DI17</f>
        <v>0</v>
      </c>
      <c r="F17" s="94">
        <f>'IDT-1 Calculation'!DJ17</f>
        <v>0</v>
      </c>
      <c r="G17" s="99">
        <f t="shared" si="0"/>
        <v>0</v>
      </c>
    </row>
    <row r="18" spans="1:7">
      <c r="A18" s="98" t="s">
        <v>60</v>
      </c>
      <c r="B18" s="94">
        <f>'IDT-1 Calculation'!DF18</f>
        <v>0</v>
      </c>
      <c r="C18" s="94">
        <f>'IDT-1 Calculation'!DG18</f>
        <v>0</v>
      </c>
      <c r="D18" s="94">
        <f>'IDT-1 Calculation'!DH18</f>
        <v>0</v>
      </c>
      <c r="E18" s="94">
        <f>'IDT-1 Calculation'!DI18</f>
        <v>0</v>
      </c>
      <c r="F18" s="94">
        <f>'IDT-1 Calculation'!DJ18</f>
        <v>0</v>
      </c>
      <c r="G18" s="99">
        <f t="shared" si="0"/>
        <v>0</v>
      </c>
    </row>
    <row r="19" spans="1:7">
      <c r="A19" s="98" t="s">
        <v>61</v>
      </c>
      <c r="B19" s="94">
        <f>'IDT-1 Calculation'!DF19</f>
        <v>0</v>
      </c>
      <c r="C19" s="94">
        <f>'IDT-1 Calculation'!DG19</f>
        <v>0</v>
      </c>
      <c r="D19" s="94">
        <f>'IDT-1 Calculation'!DH19</f>
        <v>0</v>
      </c>
      <c r="E19" s="94">
        <f>'IDT-1 Calculation'!DI19</f>
        <v>0</v>
      </c>
      <c r="F19" s="94">
        <f>'IDT-1 Calculation'!DJ19</f>
        <v>0</v>
      </c>
      <c r="G19" s="99">
        <f t="shared" si="0"/>
        <v>0</v>
      </c>
    </row>
    <row r="20" spans="1:7">
      <c r="A20" s="98" t="s">
        <v>62</v>
      </c>
      <c r="B20" s="94">
        <f>'IDT-1 Calculation'!DF20</f>
        <v>0</v>
      </c>
      <c r="C20" s="94">
        <f>'IDT-1 Calculation'!DG20</f>
        <v>0</v>
      </c>
      <c r="D20" s="94">
        <f>'IDT-1 Calculation'!DH20</f>
        <v>0</v>
      </c>
      <c r="E20" s="94">
        <f>'IDT-1 Calculation'!DI20</f>
        <v>0</v>
      </c>
      <c r="F20" s="94">
        <f>'IDT-1 Calculation'!DJ20</f>
        <v>0</v>
      </c>
      <c r="G20" s="99">
        <f t="shared" si="0"/>
        <v>0</v>
      </c>
    </row>
    <row r="21" spans="1:7">
      <c r="A21" s="98" t="s">
        <v>63</v>
      </c>
      <c r="B21" s="94">
        <f>'IDT-1 Calculation'!DF21</f>
        <v>0</v>
      </c>
      <c r="C21" s="94">
        <f>'IDT-1 Calculation'!DG21</f>
        <v>0</v>
      </c>
      <c r="D21" s="94">
        <f>'IDT-1 Calculation'!DH21</f>
        <v>0</v>
      </c>
      <c r="E21" s="94">
        <f>'IDT-1 Calculation'!DI21</f>
        <v>0</v>
      </c>
      <c r="F21" s="94">
        <f>'IDT-1 Calculation'!DJ21</f>
        <v>0</v>
      </c>
      <c r="G21" s="99">
        <f t="shared" si="0"/>
        <v>0</v>
      </c>
    </row>
    <row r="22" spans="1:7">
      <c r="A22" s="98" t="s">
        <v>64</v>
      </c>
      <c r="B22" s="94">
        <f>'IDT-1 Calculation'!DF22</f>
        <v>0</v>
      </c>
      <c r="C22" s="94">
        <f>'IDT-1 Calculation'!DG22</f>
        <v>0</v>
      </c>
      <c r="D22" s="94">
        <f>'IDT-1 Calculation'!DH22</f>
        <v>0</v>
      </c>
      <c r="E22" s="94">
        <f>'IDT-1 Calculation'!DI22</f>
        <v>0</v>
      </c>
      <c r="F22" s="94">
        <f>'IDT-1 Calculation'!DJ22</f>
        <v>0</v>
      </c>
      <c r="G22" s="99">
        <f t="shared" si="0"/>
        <v>0</v>
      </c>
    </row>
    <row r="23" spans="1:7">
      <c r="A23" s="98" t="s">
        <v>65</v>
      </c>
      <c r="B23" s="94">
        <f>'IDT-1 Calculation'!DF23</f>
        <v>0</v>
      </c>
      <c r="C23" s="94">
        <f>'IDT-1 Calculation'!DG23</f>
        <v>0</v>
      </c>
      <c r="D23" s="94">
        <f>'IDT-1 Calculation'!DH23</f>
        <v>0</v>
      </c>
      <c r="E23" s="94">
        <f>'IDT-1 Calculation'!DI23</f>
        <v>0</v>
      </c>
      <c r="F23" s="94">
        <f>'IDT-1 Calculation'!DJ23</f>
        <v>0</v>
      </c>
      <c r="G23" s="99">
        <f t="shared" si="0"/>
        <v>0</v>
      </c>
    </row>
    <row r="24" spans="1:7">
      <c r="A24" s="98" t="s">
        <v>66</v>
      </c>
      <c r="B24" s="94">
        <f>'IDT-1 Calculation'!DF24</f>
        <v>0</v>
      </c>
      <c r="C24" s="94">
        <f>'IDT-1 Calculation'!DG24</f>
        <v>0</v>
      </c>
      <c r="D24" s="94">
        <f>'IDT-1 Calculation'!DH24</f>
        <v>0</v>
      </c>
      <c r="E24" s="94">
        <f>'IDT-1 Calculation'!DI24</f>
        <v>0</v>
      </c>
      <c r="F24" s="94">
        <f>'IDT-1 Calculation'!DJ24</f>
        <v>0</v>
      </c>
      <c r="G24" s="99">
        <f t="shared" si="0"/>
        <v>0</v>
      </c>
    </row>
    <row r="25" spans="1:7">
      <c r="A25" s="98" t="s">
        <v>67</v>
      </c>
      <c r="B25" s="94">
        <f>'IDT-1 Calculation'!DF25</f>
        <v>0</v>
      </c>
      <c r="C25" s="94">
        <f>'IDT-1 Calculation'!DG25</f>
        <v>0</v>
      </c>
      <c r="D25" s="94">
        <f>'IDT-1 Calculation'!DH25</f>
        <v>0</v>
      </c>
      <c r="E25" s="94">
        <f>'IDT-1 Calculation'!DI25</f>
        <v>0</v>
      </c>
      <c r="F25" s="94">
        <f>'IDT-1 Calculation'!DJ25</f>
        <v>0</v>
      </c>
      <c r="G25" s="99">
        <f t="shared" si="0"/>
        <v>0</v>
      </c>
    </row>
    <row r="26" spans="1:7">
      <c r="A26" s="98" t="s">
        <v>68</v>
      </c>
      <c r="B26" s="94">
        <f>'IDT-1 Calculation'!DF26</f>
        <v>0</v>
      </c>
      <c r="C26" s="94">
        <f>'IDT-1 Calculation'!DG26</f>
        <v>0</v>
      </c>
      <c r="D26" s="94">
        <f>'IDT-1 Calculation'!DH26</f>
        <v>0</v>
      </c>
      <c r="E26" s="94">
        <f>'IDT-1 Calculation'!DI26</f>
        <v>0</v>
      </c>
      <c r="F26" s="94">
        <f>'IDT-1 Calculation'!DJ26</f>
        <v>0</v>
      </c>
      <c r="G26" s="99">
        <f t="shared" si="0"/>
        <v>0</v>
      </c>
    </row>
    <row r="27" spans="1:7">
      <c r="A27" s="98" t="s">
        <v>69</v>
      </c>
      <c r="B27" s="94">
        <f>'IDT-1 Calculation'!DF27</f>
        <v>0</v>
      </c>
      <c r="C27" s="94">
        <f>'IDT-1 Calculation'!DG27</f>
        <v>0</v>
      </c>
      <c r="D27" s="94">
        <f>'IDT-1 Calculation'!DH27</f>
        <v>0</v>
      </c>
      <c r="E27" s="94">
        <f>'IDT-1 Calculation'!DI27</f>
        <v>0</v>
      </c>
      <c r="F27" s="94">
        <f>'IDT-1 Calculation'!DJ27</f>
        <v>0</v>
      </c>
      <c r="G27" s="99">
        <f t="shared" si="0"/>
        <v>0</v>
      </c>
    </row>
    <row r="28" spans="1:7">
      <c r="A28" s="98" t="s">
        <v>70</v>
      </c>
      <c r="B28" s="94">
        <f>'IDT-1 Calculation'!DF28</f>
        <v>0</v>
      </c>
      <c r="C28" s="94">
        <f>'IDT-1 Calculation'!DG28</f>
        <v>0</v>
      </c>
      <c r="D28" s="94">
        <f>'IDT-1 Calculation'!DH28</f>
        <v>0</v>
      </c>
      <c r="E28" s="94">
        <f>'IDT-1 Calculation'!DI28</f>
        <v>0</v>
      </c>
      <c r="F28" s="94">
        <f>'IDT-1 Calculation'!DJ28</f>
        <v>0</v>
      </c>
      <c r="G28" s="99">
        <f t="shared" si="0"/>
        <v>0</v>
      </c>
    </row>
    <row r="29" spans="1:7">
      <c r="A29" s="98" t="s">
        <v>71</v>
      </c>
      <c r="B29" s="94">
        <f>'IDT-1 Calculation'!DF29</f>
        <v>24.382000000000001</v>
      </c>
      <c r="C29" s="94">
        <f>'IDT-1 Calculation'!DG29</f>
        <v>0</v>
      </c>
      <c r="D29" s="94">
        <f>'IDT-1 Calculation'!DH29</f>
        <v>0</v>
      </c>
      <c r="E29" s="94">
        <f>'IDT-1 Calculation'!DI29</f>
        <v>0</v>
      </c>
      <c r="F29" s="94">
        <f>'IDT-1 Calculation'!DJ29</f>
        <v>-24.382000000000001</v>
      </c>
      <c r="G29" s="99">
        <f t="shared" si="0"/>
        <v>0</v>
      </c>
    </row>
    <row r="30" spans="1:7">
      <c r="A30" s="98" t="s">
        <v>72</v>
      </c>
      <c r="B30" s="94">
        <f>'IDT-1 Calculation'!DF30</f>
        <v>117</v>
      </c>
      <c r="C30" s="94">
        <f>'IDT-1 Calculation'!DG30</f>
        <v>0</v>
      </c>
      <c r="D30" s="94">
        <f>'IDT-1 Calculation'!DH30</f>
        <v>0</v>
      </c>
      <c r="E30" s="94">
        <f>'IDT-1 Calculation'!DI30</f>
        <v>0</v>
      </c>
      <c r="F30" s="94">
        <f>'IDT-1 Calculation'!DJ30</f>
        <v>-117</v>
      </c>
      <c r="G30" s="99">
        <f t="shared" si="0"/>
        <v>0</v>
      </c>
    </row>
    <row r="31" spans="1:7">
      <c r="A31" s="98" t="s">
        <v>73</v>
      </c>
      <c r="B31" s="94">
        <f>'IDT-1 Calculation'!DF31</f>
        <v>135</v>
      </c>
      <c r="C31" s="94">
        <f>'IDT-1 Calculation'!DG31</f>
        <v>-40</v>
      </c>
      <c r="D31" s="94">
        <f>'IDT-1 Calculation'!DH31</f>
        <v>0</v>
      </c>
      <c r="E31" s="94">
        <f>'IDT-1 Calculation'!DI31</f>
        <v>0</v>
      </c>
      <c r="F31" s="94">
        <f>'IDT-1 Calculation'!DJ31</f>
        <v>-95</v>
      </c>
      <c r="G31" s="99">
        <f t="shared" si="0"/>
        <v>0</v>
      </c>
    </row>
    <row r="32" spans="1:7">
      <c r="A32" s="98" t="s">
        <v>74</v>
      </c>
      <c r="B32" s="94">
        <f>'IDT-1 Calculation'!DF32</f>
        <v>112.36799999999999</v>
      </c>
      <c r="C32" s="94">
        <f>'IDT-1 Calculation'!DG32</f>
        <v>-15</v>
      </c>
      <c r="D32" s="94">
        <f>'IDT-1 Calculation'!DH32</f>
        <v>0</v>
      </c>
      <c r="E32" s="94">
        <f>'IDT-1 Calculation'!DI32</f>
        <v>0</v>
      </c>
      <c r="F32" s="94">
        <f>'IDT-1 Calculation'!DJ32</f>
        <v>-97.367999999999995</v>
      </c>
      <c r="G32" s="99">
        <f t="shared" si="0"/>
        <v>0</v>
      </c>
    </row>
    <row r="33" spans="1:7">
      <c r="A33" s="98" t="s">
        <v>75</v>
      </c>
      <c r="B33" s="94">
        <f>'IDT-1 Calculation'!DF33</f>
        <v>92.335999999999999</v>
      </c>
      <c r="C33" s="94">
        <f>'IDT-1 Calculation'!DG33</f>
        <v>0</v>
      </c>
      <c r="D33" s="94">
        <f>'IDT-1 Calculation'!DH33</f>
        <v>0</v>
      </c>
      <c r="E33" s="94">
        <f>'IDT-1 Calculation'!DI33</f>
        <v>0</v>
      </c>
      <c r="F33" s="94">
        <f>'IDT-1 Calculation'!DJ33</f>
        <v>-92.335999999999999</v>
      </c>
      <c r="G33" s="99">
        <f t="shared" si="0"/>
        <v>0</v>
      </c>
    </row>
    <row r="34" spans="1:7">
      <c r="A34" s="98" t="s">
        <v>76</v>
      </c>
      <c r="B34" s="94">
        <f>'IDT-1 Calculation'!DF34</f>
        <v>59.655000000000001</v>
      </c>
      <c r="C34" s="94">
        <f>'IDT-1 Calculation'!DG34</f>
        <v>0</v>
      </c>
      <c r="D34" s="94">
        <f>'IDT-1 Calculation'!DH34</f>
        <v>0</v>
      </c>
      <c r="E34" s="94">
        <f>'IDT-1 Calculation'!DI34</f>
        <v>0</v>
      </c>
      <c r="F34" s="94">
        <f>'IDT-1 Calculation'!DJ34</f>
        <v>-59.655000000000001</v>
      </c>
      <c r="G34" s="99">
        <f t="shared" si="0"/>
        <v>0</v>
      </c>
    </row>
    <row r="35" spans="1:7">
      <c r="A35" s="98" t="s">
        <v>77</v>
      </c>
      <c r="B35" s="94">
        <f>'IDT-1 Calculation'!DF35</f>
        <v>67.733000000000004</v>
      </c>
      <c r="C35" s="94">
        <f>'IDT-1 Calculation'!DG35</f>
        <v>-20</v>
      </c>
      <c r="D35" s="94">
        <f>'IDT-1 Calculation'!DH35</f>
        <v>0</v>
      </c>
      <c r="E35" s="94">
        <f>'IDT-1 Calculation'!DI35</f>
        <v>0</v>
      </c>
      <c r="F35" s="94">
        <f>'IDT-1 Calculation'!DJ35</f>
        <v>-47.732999999999997</v>
      </c>
      <c r="G35" s="99">
        <f t="shared" si="0"/>
        <v>0</v>
      </c>
    </row>
    <row r="36" spans="1:7">
      <c r="A36" s="98" t="s">
        <v>78</v>
      </c>
      <c r="B36" s="94">
        <f>'IDT-1 Calculation'!DF36</f>
        <v>61.073</v>
      </c>
      <c r="C36" s="94">
        <f>'IDT-1 Calculation'!DG36</f>
        <v>-25</v>
      </c>
      <c r="D36" s="94">
        <f>'IDT-1 Calculation'!DH36</f>
        <v>0</v>
      </c>
      <c r="E36" s="94">
        <f>'IDT-1 Calculation'!DI36</f>
        <v>0</v>
      </c>
      <c r="F36" s="94">
        <f>'IDT-1 Calculation'!DJ36</f>
        <v>-36.073</v>
      </c>
      <c r="G36" s="99">
        <f t="shared" si="0"/>
        <v>0</v>
      </c>
    </row>
    <row r="37" spans="1:7">
      <c r="A37" s="98" t="s">
        <v>79</v>
      </c>
      <c r="B37" s="94">
        <f>'IDT-1 Calculation'!DF37</f>
        <v>99.265000000000001</v>
      </c>
      <c r="C37" s="94">
        <f>'IDT-1 Calculation'!DG37</f>
        <v>-55</v>
      </c>
      <c r="D37" s="94">
        <f>'IDT-1 Calculation'!DH37</f>
        <v>0</v>
      </c>
      <c r="E37" s="94">
        <f>'IDT-1 Calculation'!DI37</f>
        <v>0</v>
      </c>
      <c r="F37" s="94">
        <f>'IDT-1 Calculation'!DJ37</f>
        <v>-44.265000000000001</v>
      </c>
      <c r="G37" s="99">
        <f t="shared" si="0"/>
        <v>0</v>
      </c>
    </row>
    <row r="38" spans="1:7">
      <c r="A38" s="98" t="s">
        <v>80</v>
      </c>
      <c r="B38" s="94">
        <f>'IDT-1 Calculation'!DF38</f>
        <v>131.74600000000001</v>
      </c>
      <c r="C38" s="94">
        <f>'IDT-1 Calculation'!DG38</f>
        <v>-70</v>
      </c>
      <c r="D38" s="94">
        <f>'IDT-1 Calculation'!DH38</f>
        <v>0</v>
      </c>
      <c r="E38" s="94">
        <f>'IDT-1 Calculation'!DI38</f>
        <v>0</v>
      </c>
      <c r="F38" s="94">
        <f>'IDT-1 Calculation'!DJ38</f>
        <v>-61.746000000000002</v>
      </c>
      <c r="G38" s="99">
        <f t="shared" si="0"/>
        <v>0</v>
      </c>
    </row>
    <row r="39" spans="1:7">
      <c r="A39" s="98" t="s">
        <v>81</v>
      </c>
      <c r="B39" s="94">
        <f>'IDT-1 Calculation'!DF39</f>
        <v>169</v>
      </c>
      <c r="C39" s="94">
        <f>'IDT-1 Calculation'!DG39</f>
        <v>-87.009</v>
      </c>
      <c r="D39" s="94">
        <f>'IDT-1 Calculation'!DH39</f>
        <v>0</v>
      </c>
      <c r="E39" s="94">
        <f>'IDT-1 Calculation'!DI39</f>
        <v>0</v>
      </c>
      <c r="F39" s="94">
        <f>'IDT-1 Calculation'!DJ39</f>
        <v>-81.991</v>
      </c>
      <c r="G39" s="99">
        <f t="shared" si="0"/>
        <v>0</v>
      </c>
    </row>
    <row r="40" spans="1:7">
      <c r="A40" s="98" t="s">
        <v>82</v>
      </c>
      <c r="B40" s="94">
        <f>'IDT-1 Calculation'!DF40</f>
        <v>129</v>
      </c>
      <c r="C40" s="94">
        <f>'IDT-1 Calculation'!DG40</f>
        <v>-87.778000000000006</v>
      </c>
      <c r="D40" s="94">
        <f>'IDT-1 Calculation'!DH40</f>
        <v>0</v>
      </c>
      <c r="E40" s="94">
        <f>'IDT-1 Calculation'!DI40</f>
        <v>0</v>
      </c>
      <c r="F40" s="94">
        <f>'IDT-1 Calculation'!DJ40</f>
        <v>-41.222000000000001</v>
      </c>
      <c r="G40" s="99">
        <f t="shared" si="0"/>
        <v>0</v>
      </c>
    </row>
    <row r="41" spans="1:7">
      <c r="A41" s="98" t="s">
        <v>83</v>
      </c>
      <c r="B41" s="94">
        <f>'IDT-1 Calculation'!DF41</f>
        <v>120.50700000000001</v>
      </c>
      <c r="C41" s="94">
        <f>'IDT-1 Calculation'!DG41</f>
        <v>-100</v>
      </c>
      <c r="D41" s="94">
        <f>'IDT-1 Calculation'!DH41</f>
        <v>0</v>
      </c>
      <c r="E41" s="94">
        <f>'IDT-1 Calculation'!DI41</f>
        <v>0</v>
      </c>
      <c r="F41" s="94">
        <f>'IDT-1 Calculation'!DJ41</f>
        <v>-20.507000000000001</v>
      </c>
      <c r="G41" s="99">
        <f t="shared" si="0"/>
        <v>0</v>
      </c>
    </row>
    <row r="42" spans="1:7">
      <c r="A42" s="98" t="s">
        <v>84</v>
      </c>
      <c r="B42" s="94">
        <f>'IDT-1 Calculation'!DF42</f>
        <v>121.68600000000001</v>
      </c>
      <c r="C42" s="94">
        <f>'IDT-1 Calculation'!DG42</f>
        <v>-105</v>
      </c>
      <c r="D42" s="94">
        <f>'IDT-1 Calculation'!DH42</f>
        <v>0</v>
      </c>
      <c r="E42" s="94">
        <f>'IDT-1 Calculation'!DI42</f>
        <v>0</v>
      </c>
      <c r="F42" s="94">
        <f>'IDT-1 Calculation'!DJ42</f>
        <v>-16.686</v>
      </c>
      <c r="G42" s="99">
        <f t="shared" si="0"/>
        <v>0</v>
      </c>
    </row>
    <row r="43" spans="1:7">
      <c r="A43" s="98" t="s">
        <v>85</v>
      </c>
      <c r="B43" s="94">
        <f>'IDT-1 Calculation'!DF43</f>
        <v>15</v>
      </c>
      <c r="C43" s="94">
        <f>'IDT-1 Calculation'!DG43</f>
        <v>-15</v>
      </c>
      <c r="D43" s="94">
        <f>'IDT-1 Calculation'!DH43</f>
        <v>0</v>
      </c>
      <c r="E43" s="94">
        <f>'IDT-1 Calculation'!DI43</f>
        <v>0</v>
      </c>
      <c r="F43" s="94">
        <f>'IDT-1 Calculation'!DJ43</f>
        <v>0</v>
      </c>
      <c r="G43" s="99">
        <f t="shared" si="0"/>
        <v>0</v>
      </c>
    </row>
    <row r="44" spans="1:7">
      <c r="A44" s="98" t="s">
        <v>86</v>
      </c>
      <c r="B44" s="94">
        <f>'IDT-1 Calculation'!DF44</f>
        <v>20</v>
      </c>
      <c r="C44" s="94">
        <f>'IDT-1 Calculation'!DG44</f>
        <v>-20</v>
      </c>
      <c r="D44" s="94">
        <f>'IDT-1 Calculation'!DH44</f>
        <v>0</v>
      </c>
      <c r="E44" s="94">
        <f>'IDT-1 Calculation'!DI44</f>
        <v>0</v>
      </c>
      <c r="F44" s="94">
        <f>'IDT-1 Calculation'!DJ44</f>
        <v>0</v>
      </c>
      <c r="G44" s="99">
        <f t="shared" si="0"/>
        <v>0</v>
      </c>
    </row>
    <row r="45" spans="1:7">
      <c r="A45" s="98" t="s">
        <v>87</v>
      </c>
      <c r="B45" s="94">
        <f>'IDT-1 Calculation'!DF45</f>
        <v>25</v>
      </c>
      <c r="C45" s="94">
        <f>'IDT-1 Calculation'!DG45</f>
        <v>-25</v>
      </c>
      <c r="D45" s="94">
        <f>'IDT-1 Calculation'!DH45</f>
        <v>0</v>
      </c>
      <c r="E45" s="94">
        <f>'IDT-1 Calculation'!DI45</f>
        <v>0</v>
      </c>
      <c r="F45" s="94">
        <f>'IDT-1 Calculation'!DJ45</f>
        <v>0</v>
      </c>
      <c r="G45" s="99">
        <f t="shared" si="0"/>
        <v>0</v>
      </c>
    </row>
    <row r="46" spans="1:7">
      <c r="A46" s="98" t="s">
        <v>88</v>
      </c>
      <c r="B46" s="94">
        <f>'IDT-1 Calculation'!DF46</f>
        <v>9</v>
      </c>
      <c r="C46" s="94">
        <f>'IDT-1 Calculation'!DG46</f>
        <v>-9</v>
      </c>
      <c r="D46" s="94">
        <f>'IDT-1 Calculation'!DH46</f>
        <v>0</v>
      </c>
      <c r="E46" s="94">
        <f>'IDT-1 Calculation'!DI46</f>
        <v>0</v>
      </c>
      <c r="F46" s="94">
        <f>'IDT-1 Calculation'!DJ46</f>
        <v>0</v>
      </c>
      <c r="G46" s="99">
        <f t="shared" si="0"/>
        <v>0</v>
      </c>
    </row>
    <row r="47" spans="1:7">
      <c r="A47" s="98" t="s">
        <v>89</v>
      </c>
      <c r="B47" s="94">
        <f>'IDT-1 Calculation'!DF47</f>
        <v>0</v>
      </c>
      <c r="C47" s="94">
        <f>'IDT-1 Calculation'!DG47</f>
        <v>0</v>
      </c>
      <c r="D47" s="94">
        <f>'IDT-1 Calculation'!DH47</f>
        <v>0</v>
      </c>
      <c r="E47" s="94">
        <f>'IDT-1 Calculation'!DI47</f>
        <v>0</v>
      </c>
      <c r="F47" s="94">
        <f>'IDT-1 Calculation'!DJ47</f>
        <v>0</v>
      </c>
      <c r="G47" s="99">
        <f t="shared" si="0"/>
        <v>0</v>
      </c>
    </row>
    <row r="48" spans="1:7">
      <c r="A48" s="98" t="s">
        <v>90</v>
      </c>
      <c r="B48" s="94">
        <f>'IDT-1 Calculation'!DF48</f>
        <v>0</v>
      </c>
      <c r="C48" s="94">
        <f>'IDT-1 Calculation'!DG48</f>
        <v>0</v>
      </c>
      <c r="D48" s="94">
        <f>'IDT-1 Calculation'!DH48</f>
        <v>0</v>
      </c>
      <c r="E48" s="94">
        <f>'IDT-1 Calculation'!DI48</f>
        <v>0</v>
      </c>
      <c r="F48" s="94">
        <f>'IDT-1 Calculation'!DJ48</f>
        <v>0</v>
      </c>
      <c r="G48" s="99">
        <f t="shared" si="0"/>
        <v>0</v>
      </c>
    </row>
    <row r="49" spans="1:7">
      <c r="A49" s="98" t="s">
        <v>91</v>
      </c>
      <c r="B49" s="94">
        <f>'IDT-1 Calculation'!DF49</f>
        <v>0</v>
      </c>
      <c r="C49" s="94">
        <f>'IDT-1 Calculation'!DG49</f>
        <v>0</v>
      </c>
      <c r="D49" s="94">
        <f>'IDT-1 Calculation'!DH49</f>
        <v>0</v>
      </c>
      <c r="E49" s="94">
        <f>'IDT-1 Calculation'!DI49</f>
        <v>0</v>
      </c>
      <c r="F49" s="94">
        <f>'IDT-1 Calculation'!DJ49</f>
        <v>0</v>
      </c>
      <c r="G49" s="99">
        <f t="shared" si="0"/>
        <v>0</v>
      </c>
    </row>
    <row r="50" spans="1:7">
      <c r="A50" s="98" t="s">
        <v>92</v>
      </c>
      <c r="B50" s="94">
        <f>'IDT-1 Calculation'!DF50</f>
        <v>0</v>
      </c>
      <c r="C50" s="94">
        <f>'IDT-1 Calculation'!DG50</f>
        <v>0</v>
      </c>
      <c r="D50" s="94">
        <f>'IDT-1 Calculation'!DH50</f>
        <v>0</v>
      </c>
      <c r="E50" s="94">
        <f>'IDT-1 Calculation'!DI50</f>
        <v>0</v>
      </c>
      <c r="F50" s="94">
        <f>'IDT-1 Calculation'!DJ50</f>
        <v>0</v>
      </c>
      <c r="G50" s="99">
        <f t="shared" si="0"/>
        <v>0</v>
      </c>
    </row>
    <row r="51" spans="1:7">
      <c r="A51" s="98" t="s">
        <v>93</v>
      </c>
      <c r="B51" s="94">
        <f>'IDT-1 Calculation'!DF51</f>
        <v>0</v>
      </c>
      <c r="C51" s="94">
        <f>'IDT-1 Calculation'!DG51</f>
        <v>0</v>
      </c>
      <c r="D51" s="94">
        <f>'IDT-1 Calculation'!DH51</f>
        <v>0</v>
      </c>
      <c r="E51" s="94">
        <f>'IDT-1 Calculation'!DI51</f>
        <v>0</v>
      </c>
      <c r="F51" s="94">
        <f>'IDT-1 Calculation'!DJ51</f>
        <v>0</v>
      </c>
      <c r="G51" s="99">
        <f t="shared" si="0"/>
        <v>0</v>
      </c>
    </row>
    <row r="52" spans="1:7">
      <c r="A52" s="98" t="s">
        <v>94</v>
      </c>
      <c r="B52" s="94">
        <f>'IDT-1 Calculation'!DF52</f>
        <v>0</v>
      </c>
      <c r="C52" s="94">
        <f>'IDT-1 Calculation'!DG52</f>
        <v>0</v>
      </c>
      <c r="D52" s="94">
        <f>'IDT-1 Calculation'!DH52</f>
        <v>0</v>
      </c>
      <c r="E52" s="94">
        <f>'IDT-1 Calculation'!DI52</f>
        <v>0</v>
      </c>
      <c r="F52" s="94">
        <f>'IDT-1 Calculation'!DJ52</f>
        <v>0</v>
      </c>
      <c r="G52" s="99">
        <f t="shared" si="0"/>
        <v>0</v>
      </c>
    </row>
    <row r="53" spans="1:7">
      <c r="A53" s="98" t="s">
        <v>95</v>
      </c>
      <c r="B53" s="94">
        <f>'IDT-1 Calculation'!DF53</f>
        <v>0</v>
      </c>
      <c r="C53" s="94">
        <f>'IDT-1 Calculation'!DG53</f>
        <v>0</v>
      </c>
      <c r="D53" s="94">
        <f>'IDT-1 Calculation'!DH53</f>
        <v>0</v>
      </c>
      <c r="E53" s="94">
        <f>'IDT-1 Calculation'!DI53</f>
        <v>0</v>
      </c>
      <c r="F53" s="94">
        <f>'IDT-1 Calculation'!DJ53</f>
        <v>0</v>
      </c>
      <c r="G53" s="99">
        <f t="shared" si="0"/>
        <v>0</v>
      </c>
    </row>
    <row r="54" spans="1:7">
      <c r="A54" s="98" t="s">
        <v>96</v>
      </c>
      <c r="B54" s="94">
        <f>'IDT-1 Calculation'!DF54</f>
        <v>0</v>
      </c>
      <c r="C54" s="94">
        <f>'IDT-1 Calculation'!DG54</f>
        <v>0</v>
      </c>
      <c r="D54" s="94">
        <f>'IDT-1 Calculation'!DH54</f>
        <v>0</v>
      </c>
      <c r="E54" s="94">
        <f>'IDT-1 Calculation'!DI54</f>
        <v>0</v>
      </c>
      <c r="F54" s="94">
        <f>'IDT-1 Calculation'!DJ54</f>
        <v>0</v>
      </c>
      <c r="G54" s="99">
        <f t="shared" si="0"/>
        <v>0</v>
      </c>
    </row>
    <row r="55" spans="1:7">
      <c r="A55" s="98" t="s">
        <v>97</v>
      </c>
      <c r="B55" s="94">
        <f>'IDT-1 Calculation'!DF55</f>
        <v>0</v>
      </c>
      <c r="C55" s="94">
        <f>'IDT-1 Calculation'!DG55</f>
        <v>0</v>
      </c>
      <c r="D55" s="94">
        <f>'IDT-1 Calculation'!DH55</f>
        <v>0</v>
      </c>
      <c r="E55" s="94">
        <f>'IDT-1 Calculation'!DI55</f>
        <v>0</v>
      </c>
      <c r="F55" s="94">
        <f>'IDT-1 Calculation'!DJ55</f>
        <v>0</v>
      </c>
      <c r="G55" s="99">
        <f t="shared" si="0"/>
        <v>0</v>
      </c>
    </row>
    <row r="56" spans="1:7">
      <c r="A56" s="98" t="s">
        <v>98</v>
      </c>
      <c r="B56" s="94">
        <f>'IDT-1 Calculation'!DF56</f>
        <v>0</v>
      </c>
      <c r="C56" s="94">
        <f>'IDT-1 Calculation'!DG56</f>
        <v>0</v>
      </c>
      <c r="D56" s="94">
        <f>'IDT-1 Calculation'!DH56</f>
        <v>0</v>
      </c>
      <c r="E56" s="94">
        <f>'IDT-1 Calculation'!DI56</f>
        <v>0</v>
      </c>
      <c r="F56" s="94">
        <f>'IDT-1 Calculation'!DJ56</f>
        <v>0</v>
      </c>
      <c r="G56" s="99">
        <f t="shared" si="0"/>
        <v>0</v>
      </c>
    </row>
    <row r="57" spans="1:7">
      <c r="A57" s="98" t="s">
        <v>99</v>
      </c>
      <c r="B57" s="94">
        <f>'IDT-1 Calculation'!DF57</f>
        <v>0</v>
      </c>
      <c r="C57" s="94">
        <f>'IDT-1 Calculation'!DG57</f>
        <v>0</v>
      </c>
      <c r="D57" s="94">
        <f>'IDT-1 Calculation'!DH57</f>
        <v>0</v>
      </c>
      <c r="E57" s="94">
        <f>'IDT-1 Calculation'!DI57</f>
        <v>0</v>
      </c>
      <c r="F57" s="94">
        <f>'IDT-1 Calculation'!DJ57</f>
        <v>0</v>
      </c>
      <c r="G57" s="99">
        <f t="shared" si="0"/>
        <v>0</v>
      </c>
    </row>
    <row r="58" spans="1:7">
      <c r="A58" s="98" t="s">
        <v>100</v>
      </c>
      <c r="B58" s="94">
        <f>'IDT-1 Calculation'!DF58</f>
        <v>0</v>
      </c>
      <c r="C58" s="94">
        <f>'IDT-1 Calculation'!DG58</f>
        <v>0</v>
      </c>
      <c r="D58" s="94">
        <f>'IDT-1 Calculation'!DH58</f>
        <v>0</v>
      </c>
      <c r="E58" s="94">
        <f>'IDT-1 Calculation'!DI58</f>
        <v>0</v>
      </c>
      <c r="F58" s="94">
        <f>'IDT-1 Calculation'!DJ58</f>
        <v>0</v>
      </c>
      <c r="G58" s="99">
        <f t="shared" si="0"/>
        <v>0</v>
      </c>
    </row>
    <row r="59" spans="1:7">
      <c r="A59" s="98" t="s">
        <v>101</v>
      </c>
      <c r="B59" s="94">
        <f>'IDT-1 Calculation'!DF59</f>
        <v>0</v>
      </c>
      <c r="C59" s="94">
        <f>'IDT-1 Calculation'!DG59</f>
        <v>0</v>
      </c>
      <c r="D59" s="94">
        <f>'IDT-1 Calculation'!DH59</f>
        <v>0</v>
      </c>
      <c r="E59" s="94">
        <f>'IDT-1 Calculation'!DI59</f>
        <v>0</v>
      </c>
      <c r="F59" s="94">
        <f>'IDT-1 Calculation'!DJ59</f>
        <v>0</v>
      </c>
      <c r="G59" s="99">
        <f t="shared" si="0"/>
        <v>0</v>
      </c>
    </row>
    <row r="60" spans="1:7">
      <c r="A60" s="98" t="s">
        <v>102</v>
      </c>
      <c r="B60" s="94">
        <f>'IDT-1 Calculation'!DF60</f>
        <v>0</v>
      </c>
      <c r="C60" s="94">
        <f>'IDT-1 Calculation'!DG60</f>
        <v>0</v>
      </c>
      <c r="D60" s="94">
        <f>'IDT-1 Calculation'!DH60</f>
        <v>0</v>
      </c>
      <c r="E60" s="94">
        <f>'IDT-1 Calculation'!DI60</f>
        <v>0</v>
      </c>
      <c r="F60" s="94">
        <f>'IDT-1 Calculation'!DJ60</f>
        <v>0</v>
      </c>
      <c r="G60" s="99">
        <f t="shared" si="0"/>
        <v>0</v>
      </c>
    </row>
    <row r="61" spans="1:7">
      <c r="A61" s="98" t="s">
        <v>103</v>
      </c>
      <c r="B61" s="94">
        <f>'IDT-1 Calculation'!DF61</f>
        <v>0</v>
      </c>
      <c r="C61" s="94">
        <f>'IDT-1 Calculation'!DG61</f>
        <v>0</v>
      </c>
      <c r="D61" s="94">
        <f>'IDT-1 Calculation'!DH61</f>
        <v>0</v>
      </c>
      <c r="E61" s="94">
        <f>'IDT-1 Calculation'!DI61</f>
        <v>0</v>
      </c>
      <c r="F61" s="94">
        <f>'IDT-1 Calculation'!DJ61</f>
        <v>0</v>
      </c>
      <c r="G61" s="99">
        <f t="shared" si="0"/>
        <v>0</v>
      </c>
    </row>
    <row r="62" spans="1:7">
      <c r="A62" s="98" t="s">
        <v>104</v>
      </c>
      <c r="B62" s="94">
        <f>'IDT-1 Calculation'!DF62</f>
        <v>0</v>
      </c>
      <c r="C62" s="94">
        <f>'IDT-1 Calculation'!DG62</f>
        <v>0</v>
      </c>
      <c r="D62" s="94">
        <f>'IDT-1 Calculation'!DH62</f>
        <v>0</v>
      </c>
      <c r="E62" s="94">
        <f>'IDT-1 Calculation'!DI62</f>
        <v>0</v>
      </c>
      <c r="F62" s="94">
        <f>'IDT-1 Calculation'!DJ62</f>
        <v>0</v>
      </c>
      <c r="G62" s="99">
        <f t="shared" si="0"/>
        <v>0</v>
      </c>
    </row>
    <row r="63" spans="1:7">
      <c r="A63" s="98" t="s">
        <v>105</v>
      </c>
      <c r="B63" s="94">
        <f>'IDT-1 Calculation'!DF63</f>
        <v>0</v>
      </c>
      <c r="C63" s="94">
        <f>'IDT-1 Calculation'!DG63</f>
        <v>0</v>
      </c>
      <c r="D63" s="94">
        <f>'IDT-1 Calculation'!DH63</f>
        <v>0</v>
      </c>
      <c r="E63" s="94">
        <f>'IDT-1 Calculation'!DI63</f>
        <v>0</v>
      </c>
      <c r="F63" s="94">
        <f>'IDT-1 Calculation'!DJ63</f>
        <v>0</v>
      </c>
      <c r="G63" s="99">
        <f t="shared" si="0"/>
        <v>0</v>
      </c>
    </row>
    <row r="64" spans="1:7">
      <c r="A64" s="98" t="s">
        <v>106</v>
      </c>
      <c r="B64" s="94">
        <f>'IDT-1 Calculation'!DF64</f>
        <v>0</v>
      </c>
      <c r="C64" s="94">
        <f>'IDT-1 Calculation'!DG64</f>
        <v>0</v>
      </c>
      <c r="D64" s="94">
        <f>'IDT-1 Calculation'!DH64</f>
        <v>0</v>
      </c>
      <c r="E64" s="94">
        <f>'IDT-1 Calculation'!DI64</f>
        <v>0</v>
      </c>
      <c r="F64" s="94">
        <f>'IDT-1 Calculation'!DJ64</f>
        <v>0</v>
      </c>
      <c r="G64" s="99">
        <f t="shared" si="0"/>
        <v>0</v>
      </c>
    </row>
    <row r="65" spans="1:7">
      <c r="A65" s="98" t="s">
        <v>107</v>
      </c>
      <c r="B65" s="94">
        <f>'IDT-1 Calculation'!DF65</f>
        <v>0</v>
      </c>
      <c r="C65" s="94">
        <f>'IDT-1 Calculation'!DG65</f>
        <v>0</v>
      </c>
      <c r="D65" s="94">
        <f>'IDT-1 Calculation'!DH65</f>
        <v>0</v>
      </c>
      <c r="E65" s="94">
        <f>'IDT-1 Calculation'!DI65</f>
        <v>0</v>
      </c>
      <c r="F65" s="94">
        <f>'IDT-1 Calculation'!DJ65</f>
        <v>0</v>
      </c>
      <c r="G65" s="99">
        <f t="shared" si="0"/>
        <v>0</v>
      </c>
    </row>
    <row r="66" spans="1:7">
      <c r="A66" s="98" t="s">
        <v>108</v>
      </c>
      <c r="B66" s="94">
        <f>'IDT-1 Calculation'!DF66</f>
        <v>0</v>
      </c>
      <c r="C66" s="94">
        <f>'IDT-1 Calculation'!DG66</f>
        <v>0</v>
      </c>
      <c r="D66" s="94">
        <f>'IDT-1 Calculation'!DH66</f>
        <v>0</v>
      </c>
      <c r="E66" s="94">
        <f>'IDT-1 Calculation'!DI66</f>
        <v>0</v>
      </c>
      <c r="F66" s="94">
        <f>'IDT-1 Calculation'!DJ66</f>
        <v>0</v>
      </c>
      <c r="G66" s="99">
        <f t="shared" si="0"/>
        <v>0</v>
      </c>
    </row>
    <row r="67" spans="1:7">
      <c r="A67" s="98" t="s">
        <v>109</v>
      </c>
      <c r="B67" s="94">
        <f>'IDT-1 Calculation'!DF67</f>
        <v>0</v>
      </c>
      <c r="C67" s="94">
        <f>'IDT-1 Calculation'!DG67</f>
        <v>0</v>
      </c>
      <c r="D67" s="94">
        <f>'IDT-1 Calculation'!DH67</f>
        <v>0</v>
      </c>
      <c r="E67" s="94">
        <f>'IDT-1 Calculation'!DI67</f>
        <v>0</v>
      </c>
      <c r="F67" s="94">
        <f>'IDT-1 Calculation'!DJ67</f>
        <v>0</v>
      </c>
      <c r="G67" s="99">
        <f t="shared" si="0"/>
        <v>0</v>
      </c>
    </row>
    <row r="68" spans="1:7">
      <c r="A68" s="98" t="s">
        <v>110</v>
      </c>
      <c r="B68" s="94">
        <f>'IDT-1 Calculation'!DF68</f>
        <v>0</v>
      </c>
      <c r="C68" s="94">
        <f>'IDT-1 Calculation'!DG68</f>
        <v>0</v>
      </c>
      <c r="D68" s="94">
        <f>'IDT-1 Calculation'!DH68</f>
        <v>0</v>
      </c>
      <c r="E68" s="94">
        <f>'IDT-1 Calculation'!DI68</f>
        <v>0</v>
      </c>
      <c r="F68" s="94">
        <f>'IDT-1 Calculation'!DJ68</f>
        <v>0</v>
      </c>
      <c r="G68" s="99">
        <f t="shared" ref="G68:G99" si="1">SUM(B68:F68)</f>
        <v>0</v>
      </c>
    </row>
    <row r="69" spans="1:7">
      <c r="A69" s="98" t="s">
        <v>111</v>
      </c>
      <c r="B69" s="94">
        <f>'IDT-1 Calculation'!DF69</f>
        <v>72.480999999999995</v>
      </c>
      <c r="C69" s="94">
        <f>'IDT-1 Calculation'!DG69</f>
        <v>0</v>
      </c>
      <c r="D69" s="94">
        <f>'IDT-1 Calculation'!DH69</f>
        <v>0</v>
      </c>
      <c r="E69" s="94">
        <f>'IDT-1 Calculation'!DI69</f>
        <v>0</v>
      </c>
      <c r="F69" s="94">
        <f>'IDT-1 Calculation'!DJ69</f>
        <v>-72.480999999999995</v>
      </c>
      <c r="G69" s="99">
        <f t="shared" si="1"/>
        <v>0</v>
      </c>
    </row>
    <row r="70" spans="1:7">
      <c r="A70" s="98" t="s">
        <v>112</v>
      </c>
      <c r="B70" s="94">
        <f>'IDT-1 Calculation'!DF70</f>
        <v>82.582999999999998</v>
      </c>
      <c r="C70" s="94">
        <f>'IDT-1 Calculation'!DG70</f>
        <v>0</v>
      </c>
      <c r="D70" s="94">
        <f>'IDT-1 Calculation'!DH70</f>
        <v>0</v>
      </c>
      <c r="E70" s="94">
        <f>'IDT-1 Calculation'!DI70</f>
        <v>0</v>
      </c>
      <c r="F70" s="94">
        <f>'IDT-1 Calculation'!DJ70</f>
        <v>-82.582999999999998</v>
      </c>
      <c r="G70" s="99">
        <f t="shared" si="1"/>
        <v>0</v>
      </c>
    </row>
    <row r="71" spans="1:7">
      <c r="A71" s="98" t="s">
        <v>113</v>
      </c>
      <c r="B71" s="94">
        <f>'IDT-1 Calculation'!DF71</f>
        <v>81.201999999999998</v>
      </c>
      <c r="C71" s="94">
        <f>'IDT-1 Calculation'!DG71</f>
        <v>0</v>
      </c>
      <c r="D71" s="94">
        <f>'IDT-1 Calculation'!DH71</f>
        <v>0</v>
      </c>
      <c r="E71" s="94">
        <f>'IDT-1 Calculation'!DI71</f>
        <v>0</v>
      </c>
      <c r="F71" s="94">
        <f>'IDT-1 Calculation'!DJ71</f>
        <v>-81.201999999999998</v>
      </c>
      <c r="G71" s="99">
        <f t="shared" si="1"/>
        <v>0</v>
      </c>
    </row>
    <row r="72" spans="1:7">
      <c r="A72" s="98" t="s">
        <v>114</v>
      </c>
      <c r="B72" s="94">
        <f>'IDT-1 Calculation'!DF72</f>
        <v>64.849999999999994</v>
      </c>
      <c r="C72" s="94">
        <f>'IDT-1 Calculation'!DG72</f>
        <v>0</v>
      </c>
      <c r="D72" s="94">
        <f>'IDT-1 Calculation'!DH72</f>
        <v>0</v>
      </c>
      <c r="E72" s="94">
        <f>'IDT-1 Calculation'!DI72</f>
        <v>0</v>
      </c>
      <c r="F72" s="94">
        <f>'IDT-1 Calculation'!DJ72</f>
        <v>-64.849999999999994</v>
      </c>
      <c r="G72" s="99">
        <f t="shared" si="1"/>
        <v>0</v>
      </c>
    </row>
    <row r="73" spans="1:7">
      <c r="A73" s="98" t="s">
        <v>115</v>
      </c>
      <c r="B73" s="94">
        <f>'IDT-1 Calculation'!DF73</f>
        <v>63.128</v>
      </c>
      <c r="C73" s="94">
        <f>'IDT-1 Calculation'!DG73</f>
        <v>0</v>
      </c>
      <c r="D73" s="94">
        <f>'IDT-1 Calculation'!DH73</f>
        <v>0</v>
      </c>
      <c r="E73" s="94">
        <f>'IDT-1 Calculation'!DI73</f>
        <v>0</v>
      </c>
      <c r="F73" s="94">
        <f>'IDT-1 Calculation'!DJ73</f>
        <v>-63.128</v>
      </c>
      <c r="G73" s="99">
        <f t="shared" si="1"/>
        <v>0</v>
      </c>
    </row>
    <row r="74" spans="1:7">
      <c r="A74" s="98" t="s">
        <v>116</v>
      </c>
      <c r="B74" s="94">
        <f>'IDT-1 Calculation'!DF74</f>
        <v>83.575000000000003</v>
      </c>
      <c r="C74" s="94">
        <f>'IDT-1 Calculation'!DG74</f>
        <v>0</v>
      </c>
      <c r="D74" s="94">
        <f>'IDT-1 Calculation'!DH74</f>
        <v>0</v>
      </c>
      <c r="E74" s="94">
        <f>'IDT-1 Calculation'!DI74</f>
        <v>0</v>
      </c>
      <c r="F74" s="94">
        <f>'IDT-1 Calculation'!DJ74</f>
        <v>-83.575000000000003</v>
      </c>
      <c r="G74" s="99">
        <f t="shared" si="1"/>
        <v>0</v>
      </c>
    </row>
    <row r="75" spans="1:7">
      <c r="A75" s="98" t="s">
        <v>117</v>
      </c>
      <c r="B75" s="94">
        <f>'IDT-1 Calculation'!DF75</f>
        <v>88.468999999999994</v>
      </c>
      <c r="C75" s="94">
        <f>'IDT-1 Calculation'!DG75</f>
        <v>0</v>
      </c>
      <c r="D75" s="94">
        <f>'IDT-1 Calculation'!DH75</f>
        <v>0</v>
      </c>
      <c r="E75" s="94">
        <f>'IDT-1 Calculation'!DI75</f>
        <v>0</v>
      </c>
      <c r="F75" s="94">
        <f>'IDT-1 Calculation'!DJ75</f>
        <v>-88.468999999999994</v>
      </c>
      <c r="G75" s="99">
        <f t="shared" si="1"/>
        <v>0</v>
      </c>
    </row>
    <row r="76" spans="1:7">
      <c r="A76" s="98" t="s">
        <v>118</v>
      </c>
      <c r="B76" s="94">
        <f>'IDT-1 Calculation'!DF76</f>
        <v>92.903999999999996</v>
      </c>
      <c r="C76" s="94">
        <f>'IDT-1 Calculation'!DG76</f>
        <v>0</v>
      </c>
      <c r="D76" s="94">
        <f>'IDT-1 Calculation'!DH76</f>
        <v>0</v>
      </c>
      <c r="E76" s="94">
        <f>'IDT-1 Calculation'!DI76</f>
        <v>0</v>
      </c>
      <c r="F76" s="94">
        <f>'IDT-1 Calculation'!DJ76</f>
        <v>-92.903999999999996</v>
      </c>
      <c r="G76" s="99">
        <f t="shared" si="1"/>
        <v>0</v>
      </c>
    </row>
    <row r="77" spans="1:7">
      <c r="A77" s="98" t="s">
        <v>119</v>
      </c>
      <c r="B77" s="94">
        <f>'IDT-1 Calculation'!DF77</f>
        <v>100.334</v>
      </c>
      <c r="C77" s="94">
        <f>'IDT-1 Calculation'!DG77</f>
        <v>0</v>
      </c>
      <c r="D77" s="94">
        <f>'IDT-1 Calculation'!DH77</f>
        <v>0</v>
      </c>
      <c r="E77" s="94">
        <f>'IDT-1 Calculation'!DI77</f>
        <v>0</v>
      </c>
      <c r="F77" s="94">
        <f>'IDT-1 Calculation'!DJ77</f>
        <v>-100.334</v>
      </c>
      <c r="G77" s="99">
        <f t="shared" si="1"/>
        <v>0</v>
      </c>
    </row>
    <row r="78" spans="1:7">
      <c r="A78" s="98" t="s">
        <v>120</v>
      </c>
      <c r="B78" s="94">
        <f>'IDT-1 Calculation'!DF78</f>
        <v>113.17100000000001</v>
      </c>
      <c r="C78" s="94">
        <f>'IDT-1 Calculation'!DG78</f>
        <v>0</v>
      </c>
      <c r="D78" s="94">
        <f>'IDT-1 Calculation'!DH78</f>
        <v>0</v>
      </c>
      <c r="E78" s="94">
        <f>'IDT-1 Calculation'!DI78</f>
        <v>0</v>
      </c>
      <c r="F78" s="94">
        <f>'IDT-1 Calculation'!DJ78</f>
        <v>-113.17100000000001</v>
      </c>
      <c r="G78" s="99">
        <f t="shared" si="1"/>
        <v>0</v>
      </c>
    </row>
    <row r="79" spans="1:7">
      <c r="A79" s="98" t="s">
        <v>121</v>
      </c>
      <c r="B79" s="94">
        <f>'IDT-1 Calculation'!DF79</f>
        <v>130.983</v>
      </c>
      <c r="C79" s="94">
        <f>'IDT-1 Calculation'!DG79</f>
        <v>0</v>
      </c>
      <c r="D79" s="94">
        <f>'IDT-1 Calculation'!DH79</f>
        <v>0</v>
      </c>
      <c r="E79" s="94">
        <f>'IDT-1 Calculation'!DI79</f>
        <v>0</v>
      </c>
      <c r="F79" s="94">
        <f>'IDT-1 Calculation'!DJ79</f>
        <v>-130.983</v>
      </c>
      <c r="G79" s="99">
        <f t="shared" si="1"/>
        <v>0</v>
      </c>
    </row>
    <row r="80" spans="1:7">
      <c r="A80" s="98" t="s">
        <v>122</v>
      </c>
      <c r="B80" s="94">
        <f>'IDT-1 Calculation'!DF80</f>
        <v>124.54</v>
      </c>
      <c r="C80" s="94">
        <f>'IDT-1 Calculation'!DG80</f>
        <v>0</v>
      </c>
      <c r="D80" s="94">
        <f>'IDT-1 Calculation'!DH80</f>
        <v>0</v>
      </c>
      <c r="E80" s="94">
        <f>'IDT-1 Calculation'!DI80</f>
        <v>0</v>
      </c>
      <c r="F80" s="94">
        <f>'IDT-1 Calculation'!DJ80</f>
        <v>-124.54</v>
      </c>
      <c r="G80" s="99">
        <f t="shared" si="1"/>
        <v>0</v>
      </c>
    </row>
    <row r="81" spans="1:7">
      <c r="A81" s="98" t="s">
        <v>123</v>
      </c>
      <c r="B81" s="94">
        <f>'IDT-1 Calculation'!DF81</f>
        <v>109.952</v>
      </c>
      <c r="C81" s="94">
        <f>'IDT-1 Calculation'!DG81</f>
        <v>0</v>
      </c>
      <c r="D81" s="94">
        <f>'IDT-1 Calculation'!DH81</f>
        <v>0</v>
      </c>
      <c r="E81" s="94">
        <f>'IDT-1 Calculation'!DI81</f>
        <v>0</v>
      </c>
      <c r="F81" s="94">
        <f>'IDT-1 Calculation'!DJ81</f>
        <v>-109.952</v>
      </c>
      <c r="G81" s="99">
        <f t="shared" si="1"/>
        <v>0</v>
      </c>
    </row>
    <row r="82" spans="1:7">
      <c r="A82" s="98" t="s">
        <v>124</v>
      </c>
      <c r="B82" s="94">
        <f>'IDT-1 Calculation'!DF82</f>
        <v>93.087000000000003</v>
      </c>
      <c r="C82" s="94">
        <f>'IDT-1 Calculation'!DG82</f>
        <v>0</v>
      </c>
      <c r="D82" s="94">
        <f>'IDT-1 Calculation'!DH82</f>
        <v>0</v>
      </c>
      <c r="E82" s="94">
        <f>'IDT-1 Calculation'!DI82</f>
        <v>0</v>
      </c>
      <c r="F82" s="94">
        <f>'IDT-1 Calculation'!DJ82</f>
        <v>-93.087000000000003</v>
      </c>
      <c r="G82" s="99">
        <f t="shared" si="1"/>
        <v>0</v>
      </c>
    </row>
    <row r="83" spans="1:7">
      <c r="A83" s="98" t="s">
        <v>125</v>
      </c>
      <c r="B83" s="94">
        <f>'IDT-1 Calculation'!DF83</f>
        <v>60.108000000000004</v>
      </c>
      <c r="C83" s="94">
        <f>'IDT-1 Calculation'!DG83</f>
        <v>-34</v>
      </c>
      <c r="D83" s="94">
        <f>'IDT-1 Calculation'!DH83</f>
        <v>0</v>
      </c>
      <c r="E83" s="94">
        <f>'IDT-1 Calculation'!DI83</f>
        <v>0</v>
      </c>
      <c r="F83" s="94">
        <f>'IDT-1 Calculation'!DJ83</f>
        <v>-26.108000000000001</v>
      </c>
      <c r="G83" s="99">
        <f t="shared" si="1"/>
        <v>0</v>
      </c>
    </row>
    <row r="84" spans="1:7">
      <c r="A84" s="98" t="s">
        <v>126</v>
      </c>
      <c r="B84" s="94">
        <f>'IDT-1 Calculation'!DF84</f>
        <v>35</v>
      </c>
      <c r="C84" s="94">
        <f>'IDT-1 Calculation'!DG84</f>
        <v>-35</v>
      </c>
      <c r="D84" s="94">
        <f>'IDT-1 Calculation'!DH84</f>
        <v>0</v>
      </c>
      <c r="E84" s="94">
        <f>'IDT-1 Calculation'!DI84</f>
        <v>0</v>
      </c>
      <c r="F84" s="94">
        <f>'IDT-1 Calculation'!DJ84</f>
        <v>0</v>
      </c>
      <c r="G84" s="99">
        <f t="shared" si="1"/>
        <v>0</v>
      </c>
    </row>
    <row r="85" spans="1:7">
      <c r="A85" s="98" t="s">
        <v>127</v>
      </c>
      <c r="B85" s="94">
        <f>'IDT-1 Calculation'!DF85</f>
        <v>0</v>
      </c>
      <c r="C85" s="94">
        <f>'IDT-1 Calculation'!DG85</f>
        <v>0</v>
      </c>
      <c r="D85" s="94">
        <f>'IDT-1 Calculation'!DH85</f>
        <v>0</v>
      </c>
      <c r="E85" s="94">
        <f>'IDT-1 Calculation'!DI85</f>
        <v>0</v>
      </c>
      <c r="F85" s="94">
        <f>'IDT-1 Calculation'!DJ85</f>
        <v>0</v>
      </c>
      <c r="G85" s="99">
        <f t="shared" si="1"/>
        <v>0</v>
      </c>
    </row>
    <row r="86" spans="1:7">
      <c r="A86" s="98" t="s">
        <v>128</v>
      </c>
      <c r="B86" s="94">
        <f>'IDT-1 Calculation'!DF86</f>
        <v>18.712</v>
      </c>
      <c r="C86" s="94">
        <f>'IDT-1 Calculation'!DG86</f>
        <v>-11</v>
      </c>
      <c r="D86" s="94">
        <f>'IDT-1 Calculation'!DH86</f>
        <v>0</v>
      </c>
      <c r="E86" s="94">
        <f>'IDT-1 Calculation'!DI86</f>
        <v>0</v>
      </c>
      <c r="F86" s="94">
        <f>'IDT-1 Calculation'!DJ86</f>
        <v>-7.7119999999999997</v>
      </c>
      <c r="G86" s="99">
        <f t="shared" si="1"/>
        <v>0</v>
      </c>
    </row>
    <row r="87" spans="1:7">
      <c r="A87" s="98" t="s">
        <v>129</v>
      </c>
      <c r="B87" s="94">
        <f>'IDT-1 Calculation'!DF87</f>
        <v>15.629</v>
      </c>
      <c r="C87" s="94">
        <f>'IDT-1 Calculation'!DG87</f>
        <v>0</v>
      </c>
      <c r="D87" s="94">
        <f>'IDT-1 Calculation'!DH87</f>
        <v>0</v>
      </c>
      <c r="E87" s="94">
        <f>'IDT-1 Calculation'!DI87</f>
        <v>0</v>
      </c>
      <c r="F87" s="94">
        <f>'IDT-1 Calculation'!DJ87</f>
        <v>-15.629</v>
      </c>
      <c r="G87" s="99">
        <f t="shared" si="1"/>
        <v>0</v>
      </c>
    </row>
    <row r="88" spans="1:7">
      <c r="A88" s="98" t="s">
        <v>130</v>
      </c>
      <c r="B88" s="94">
        <f>'IDT-1 Calculation'!DF88</f>
        <v>32.709000000000003</v>
      </c>
      <c r="C88" s="94">
        <f>'IDT-1 Calculation'!DG88</f>
        <v>-5</v>
      </c>
      <c r="D88" s="94">
        <f>'IDT-1 Calculation'!DH88</f>
        <v>0</v>
      </c>
      <c r="E88" s="94">
        <f>'IDT-1 Calculation'!DI88</f>
        <v>0</v>
      </c>
      <c r="F88" s="94">
        <f>'IDT-1 Calculation'!DJ88</f>
        <v>-27.709</v>
      </c>
      <c r="G88" s="99">
        <f t="shared" si="1"/>
        <v>0</v>
      </c>
    </row>
    <row r="89" spans="1:7">
      <c r="A89" s="98" t="s">
        <v>131</v>
      </c>
      <c r="B89" s="94">
        <f>'IDT-1 Calculation'!DF89</f>
        <v>9</v>
      </c>
      <c r="C89" s="94">
        <f>'IDT-1 Calculation'!DG89</f>
        <v>-3.81</v>
      </c>
      <c r="D89" s="94">
        <f>'IDT-1 Calculation'!DH89</f>
        <v>0</v>
      </c>
      <c r="E89" s="94">
        <f>'IDT-1 Calculation'!DI89</f>
        <v>0</v>
      </c>
      <c r="F89" s="94">
        <f>'IDT-1 Calculation'!DJ89</f>
        <v>-5.19</v>
      </c>
      <c r="G89" s="99">
        <f t="shared" si="1"/>
        <v>0</v>
      </c>
    </row>
    <row r="90" spans="1:7">
      <c r="A90" s="98" t="s">
        <v>132</v>
      </c>
      <c r="B90" s="94">
        <f>'IDT-1 Calculation'!DF90</f>
        <v>0</v>
      </c>
      <c r="C90" s="94">
        <f>'IDT-1 Calculation'!DG90</f>
        <v>0</v>
      </c>
      <c r="D90" s="94">
        <f>'IDT-1 Calculation'!DH90</f>
        <v>0</v>
      </c>
      <c r="E90" s="94">
        <f>'IDT-1 Calculation'!DI90</f>
        <v>0</v>
      </c>
      <c r="F90" s="94">
        <f>'IDT-1 Calculation'!DJ90</f>
        <v>0</v>
      </c>
      <c r="G90" s="99">
        <f t="shared" si="1"/>
        <v>0</v>
      </c>
    </row>
    <row r="91" spans="1:7">
      <c r="A91" s="98" t="s">
        <v>133</v>
      </c>
      <c r="B91" s="94">
        <f>'IDT-1 Calculation'!DF91</f>
        <v>0</v>
      </c>
      <c r="C91" s="94">
        <f>'IDT-1 Calculation'!DG91</f>
        <v>0</v>
      </c>
      <c r="D91" s="94">
        <f>'IDT-1 Calculation'!DH91</f>
        <v>0</v>
      </c>
      <c r="E91" s="94">
        <f>'IDT-1 Calculation'!DI91</f>
        <v>0</v>
      </c>
      <c r="F91" s="94">
        <f>'IDT-1 Calculation'!DJ91</f>
        <v>0</v>
      </c>
      <c r="G91" s="99">
        <f t="shared" si="1"/>
        <v>0</v>
      </c>
    </row>
    <row r="92" spans="1:7">
      <c r="A92" s="98" t="s">
        <v>134</v>
      </c>
      <c r="B92" s="94">
        <f>'IDT-1 Calculation'!DF92</f>
        <v>0</v>
      </c>
      <c r="C92" s="94">
        <f>'IDT-1 Calculation'!DG92</f>
        <v>0</v>
      </c>
      <c r="D92" s="94">
        <f>'IDT-1 Calculation'!DH92</f>
        <v>0</v>
      </c>
      <c r="E92" s="94">
        <f>'IDT-1 Calculation'!DI92</f>
        <v>0</v>
      </c>
      <c r="F92" s="94">
        <f>'IDT-1 Calculation'!DJ92</f>
        <v>0</v>
      </c>
      <c r="G92" s="99">
        <f t="shared" si="1"/>
        <v>0</v>
      </c>
    </row>
    <row r="93" spans="1:7">
      <c r="A93" s="98" t="s">
        <v>135</v>
      </c>
      <c r="B93" s="94">
        <f>'IDT-1 Calculation'!DF93</f>
        <v>0</v>
      </c>
      <c r="C93" s="94">
        <f>'IDT-1 Calculation'!DG93</f>
        <v>0</v>
      </c>
      <c r="D93" s="94">
        <f>'IDT-1 Calculation'!DH93</f>
        <v>0</v>
      </c>
      <c r="E93" s="94">
        <f>'IDT-1 Calculation'!DI93</f>
        <v>0</v>
      </c>
      <c r="F93" s="94">
        <f>'IDT-1 Calculation'!DJ93</f>
        <v>0</v>
      </c>
      <c r="G93" s="99">
        <f t="shared" si="1"/>
        <v>0</v>
      </c>
    </row>
    <row r="94" spans="1:7">
      <c r="A94" s="98" t="s">
        <v>136</v>
      </c>
      <c r="B94" s="94">
        <f>'IDT-1 Calculation'!DF94</f>
        <v>0</v>
      </c>
      <c r="C94" s="94">
        <f>'IDT-1 Calculation'!DG94</f>
        <v>0</v>
      </c>
      <c r="D94" s="94">
        <f>'IDT-1 Calculation'!DH94</f>
        <v>0</v>
      </c>
      <c r="E94" s="94">
        <f>'IDT-1 Calculation'!DI94</f>
        <v>0</v>
      </c>
      <c r="F94" s="94">
        <f>'IDT-1 Calculation'!DJ94</f>
        <v>0</v>
      </c>
      <c r="G94" s="99">
        <f t="shared" si="1"/>
        <v>0</v>
      </c>
    </row>
    <row r="95" spans="1:7">
      <c r="A95" s="98" t="s">
        <v>137</v>
      </c>
      <c r="B95" s="94">
        <f>'IDT-1 Calculation'!DF95</f>
        <v>0</v>
      </c>
      <c r="C95" s="94">
        <f>'IDT-1 Calculation'!DG95</f>
        <v>0</v>
      </c>
      <c r="D95" s="94">
        <f>'IDT-1 Calculation'!DH95</f>
        <v>0</v>
      </c>
      <c r="E95" s="94">
        <f>'IDT-1 Calculation'!DI95</f>
        <v>0</v>
      </c>
      <c r="F95" s="94">
        <f>'IDT-1 Calculation'!DJ95</f>
        <v>0</v>
      </c>
      <c r="G95" s="99">
        <f t="shared" si="1"/>
        <v>0</v>
      </c>
    </row>
    <row r="96" spans="1:7">
      <c r="A96" s="98" t="s">
        <v>138</v>
      </c>
      <c r="B96" s="94">
        <f>'IDT-1 Calculation'!DF96</f>
        <v>0</v>
      </c>
      <c r="C96" s="94">
        <f>'IDT-1 Calculation'!DG96</f>
        <v>0</v>
      </c>
      <c r="D96" s="94">
        <f>'IDT-1 Calculation'!DH96</f>
        <v>0</v>
      </c>
      <c r="E96" s="94">
        <f>'IDT-1 Calculation'!DI96</f>
        <v>0</v>
      </c>
      <c r="F96" s="94">
        <f>'IDT-1 Calculation'!DJ96</f>
        <v>0</v>
      </c>
      <c r="G96" s="99">
        <f t="shared" si="1"/>
        <v>0</v>
      </c>
    </row>
    <row r="97" spans="1:7">
      <c r="A97" s="98" t="s">
        <v>139</v>
      </c>
      <c r="B97" s="94">
        <f>'IDT-1 Calculation'!DF97</f>
        <v>0</v>
      </c>
      <c r="C97" s="94">
        <f>'IDT-1 Calculation'!DG97</f>
        <v>0</v>
      </c>
      <c r="D97" s="94">
        <f>'IDT-1 Calculation'!DH97</f>
        <v>0</v>
      </c>
      <c r="E97" s="94">
        <f>'IDT-1 Calculation'!DI97</f>
        <v>0</v>
      </c>
      <c r="F97" s="94">
        <f>'IDT-1 Calculation'!DJ97</f>
        <v>0</v>
      </c>
      <c r="G97" s="99">
        <f t="shared" si="1"/>
        <v>0</v>
      </c>
    </row>
    <row r="98" spans="1:7" ht="13.5" thickBot="1">
      <c r="A98" s="106" t="s">
        <v>140</v>
      </c>
      <c r="B98" s="107">
        <f>'IDT-1 Calculation'!DF98</f>
        <v>0</v>
      </c>
      <c r="C98" s="107">
        <f>'IDT-1 Calculation'!DG98</f>
        <v>0</v>
      </c>
      <c r="D98" s="107">
        <f>'IDT-1 Calculation'!DH98</f>
        <v>0</v>
      </c>
      <c r="E98" s="107">
        <f>'IDT-1 Calculation'!DI98</f>
        <v>0</v>
      </c>
      <c r="F98" s="107">
        <f>'IDT-1 Calculation'!DJ98</f>
        <v>0</v>
      </c>
      <c r="G98" s="108">
        <f t="shared" si="1"/>
        <v>0</v>
      </c>
    </row>
    <row r="99" spans="1:7" ht="13.5" thickBot="1">
      <c r="A99" s="109" t="s">
        <v>171</v>
      </c>
      <c r="B99" s="110">
        <f>SUM(B3:B98)/4000</f>
        <v>0.74554199999999993</v>
      </c>
      <c r="C99" s="110">
        <f>SUM(C3:C98)/4000</f>
        <v>-0.19064924999999999</v>
      </c>
      <c r="D99" s="110">
        <f>SUM(D3:D98)/4000</f>
        <v>0</v>
      </c>
      <c r="E99" s="110">
        <f>SUM(E3:E98)/4000</f>
        <v>0</v>
      </c>
      <c r="F99" s="110">
        <f>SUM(F3:F98)/4000</f>
        <v>-0.55489274999999993</v>
      </c>
      <c r="G99" s="111">
        <f t="shared" si="1"/>
        <v>0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15"/>
    </row>
    <row r="3" spans="1:51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0</v>
      </c>
      <c r="L3" s="196">
        <v>0</v>
      </c>
      <c r="M3" s="196">
        <v>0</v>
      </c>
      <c r="N3" s="196">
        <v>0</v>
      </c>
      <c r="O3" s="196">
        <v>0</v>
      </c>
      <c r="P3" s="196">
        <v>0</v>
      </c>
      <c r="Q3" s="196">
        <v>0</v>
      </c>
      <c r="R3" s="196">
        <v>0</v>
      </c>
      <c r="S3" s="196">
        <v>0</v>
      </c>
      <c r="T3" s="196">
        <v>0</v>
      </c>
      <c r="U3" s="196">
        <v>0</v>
      </c>
      <c r="V3" s="196">
        <v>0</v>
      </c>
      <c r="W3" s="196">
        <v>0</v>
      </c>
      <c r="X3" s="196">
        <v>0</v>
      </c>
      <c r="Y3" s="196">
        <v>0</v>
      </c>
      <c r="Z3" s="196">
        <v>0</v>
      </c>
      <c r="AA3" s="196">
        <v>0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16.059999999999999</v>
      </c>
      <c r="AH3" s="196">
        <v>0</v>
      </c>
      <c r="AI3" s="196">
        <v>4.55</v>
      </c>
      <c r="AJ3" s="196">
        <v>0</v>
      </c>
      <c r="AK3" s="196">
        <v>0.84</v>
      </c>
      <c r="AL3" s="196">
        <v>0</v>
      </c>
      <c r="AM3" s="196">
        <v>0</v>
      </c>
      <c r="AN3" s="196">
        <v>0</v>
      </c>
      <c r="AO3" s="196">
        <v>23.48</v>
      </c>
      <c r="AP3" s="196">
        <v>0</v>
      </c>
      <c r="AQ3" s="196">
        <v>0</v>
      </c>
      <c r="AR3" s="196">
        <v>0</v>
      </c>
      <c r="AS3" s="196">
        <v>0</v>
      </c>
      <c r="AT3" s="196">
        <v>0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0</v>
      </c>
      <c r="L4" s="196">
        <v>0</v>
      </c>
      <c r="M4" s="196">
        <v>0</v>
      </c>
      <c r="N4" s="196">
        <v>0</v>
      </c>
      <c r="O4" s="196">
        <v>0</v>
      </c>
      <c r="P4" s="196">
        <v>0</v>
      </c>
      <c r="Q4" s="196">
        <v>0</v>
      </c>
      <c r="R4" s="196">
        <v>0</v>
      </c>
      <c r="S4" s="196">
        <v>0</v>
      </c>
      <c r="T4" s="196">
        <v>0</v>
      </c>
      <c r="U4" s="196">
        <v>0</v>
      </c>
      <c r="V4" s="196">
        <v>0</v>
      </c>
      <c r="W4" s="196">
        <v>0</v>
      </c>
      <c r="X4" s="196">
        <v>0</v>
      </c>
      <c r="Y4" s="196">
        <v>0</v>
      </c>
      <c r="Z4" s="196">
        <v>0</v>
      </c>
      <c r="AA4" s="196">
        <v>0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16.059999999999999</v>
      </c>
      <c r="AH4" s="196">
        <v>0</v>
      </c>
      <c r="AI4" s="196">
        <v>4.55</v>
      </c>
      <c r="AJ4" s="196">
        <v>0</v>
      </c>
      <c r="AK4" s="196">
        <v>0.84</v>
      </c>
      <c r="AL4" s="196">
        <v>0</v>
      </c>
      <c r="AM4" s="196">
        <v>0</v>
      </c>
      <c r="AN4" s="196">
        <v>0</v>
      </c>
      <c r="AO4" s="196">
        <v>23.48</v>
      </c>
      <c r="AP4" s="196">
        <v>0</v>
      </c>
      <c r="AQ4" s="196">
        <v>0</v>
      </c>
      <c r="AR4" s="196">
        <v>0</v>
      </c>
      <c r="AS4" s="196">
        <v>0</v>
      </c>
      <c r="AT4" s="196">
        <v>0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0</v>
      </c>
      <c r="L5" s="196">
        <v>0</v>
      </c>
      <c r="M5" s="196">
        <v>0</v>
      </c>
      <c r="N5" s="196">
        <v>0</v>
      </c>
      <c r="O5" s="196">
        <v>0</v>
      </c>
      <c r="P5" s="196">
        <v>0</v>
      </c>
      <c r="Q5" s="196">
        <v>0</v>
      </c>
      <c r="R5" s="196">
        <v>0</v>
      </c>
      <c r="S5" s="196">
        <v>0</v>
      </c>
      <c r="T5" s="196">
        <v>0</v>
      </c>
      <c r="U5" s="196">
        <v>0</v>
      </c>
      <c r="V5" s="196">
        <v>0</v>
      </c>
      <c r="W5" s="196">
        <v>0</v>
      </c>
      <c r="X5" s="196">
        <v>0</v>
      </c>
      <c r="Y5" s="196">
        <v>0</v>
      </c>
      <c r="Z5" s="196">
        <v>0</v>
      </c>
      <c r="AA5" s="196">
        <v>0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16.059999999999999</v>
      </c>
      <c r="AH5" s="196">
        <v>0</v>
      </c>
      <c r="AI5" s="196">
        <v>4.55</v>
      </c>
      <c r="AJ5" s="196">
        <v>0</v>
      </c>
      <c r="AK5" s="196">
        <v>0.84</v>
      </c>
      <c r="AL5" s="196">
        <v>0</v>
      </c>
      <c r="AM5" s="196">
        <v>0</v>
      </c>
      <c r="AN5" s="196">
        <v>0</v>
      </c>
      <c r="AO5" s="196">
        <v>23.48</v>
      </c>
      <c r="AP5" s="196">
        <v>0</v>
      </c>
      <c r="AQ5" s="196">
        <v>0</v>
      </c>
      <c r="AR5" s="196">
        <v>0</v>
      </c>
      <c r="AS5" s="196">
        <v>0</v>
      </c>
      <c r="AT5" s="196">
        <v>0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0</v>
      </c>
      <c r="L6" s="196">
        <v>0</v>
      </c>
      <c r="M6" s="196">
        <v>0</v>
      </c>
      <c r="N6" s="196">
        <v>0</v>
      </c>
      <c r="O6" s="196">
        <v>0</v>
      </c>
      <c r="P6" s="196">
        <v>0</v>
      </c>
      <c r="Q6" s="196">
        <v>0</v>
      </c>
      <c r="R6" s="196">
        <v>0</v>
      </c>
      <c r="S6" s="196">
        <v>0</v>
      </c>
      <c r="T6" s="196">
        <v>0</v>
      </c>
      <c r="U6" s="196">
        <v>0</v>
      </c>
      <c r="V6" s="196">
        <v>0</v>
      </c>
      <c r="W6" s="196">
        <v>0</v>
      </c>
      <c r="X6" s="196">
        <v>0</v>
      </c>
      <c r="Y6" s="196">
        <v>0</v>
      </c>
      <c r="Z6" s="196">
        <v>0</v>
      </c>
      <c r="AA6" s="196">
        <v>0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16.059999999999999</v>
      </c>
      <c r="AH6" s="196">
        <v>0</v>
      </c>
      <c r="AI6" s="196">
        <v>4.55</v>
      </c>
      <c r="AJ6" s="196">
        <v>0</v>
      </c>
      <c r="AK6" s="196">
        <v>0.84</v>
      </c>
      <c r="AL6" s="196">
        <v>0</v>
      </c>
      <c r="AM6" s="196">
        <v>0</v>
      </c>
      <c r="AN6" s="196">
        <v>0</v>
      </c>
      <c r="AO6" s="196">
        <v>23.48</v>
      </c>
      <c r="AP6" s="196">
        <v>0</v>
      </c>
      <c r="AQ6" s="196">
        <v>0</v>
      </c>
      <c r="AR6" s="196">
        <v>0</v>
      </c>
      <c r="AS6" s="196">
        <v>0</v>
      </c>
      <c r="AT6" s="196">
        <v>0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0</v>
      </c>
      <c r="L7" s="196">
        <v>0</v>
      </c>
      <c r="M7" s="196">
        <v>0</v>
      </c>
      <c r="N7" s="196">
        <v>0</v>
      </c>
      <c r="O7" s="196">
        <v>0</v>
      </c>
      <c r="P7" s="196">
        <v>0</v>
      </c>
      <c r="Q7" s="196">
        <v>0</v>
      </c>
      <c r="R7" s="196">
        <v>0</v>
      </c>
      <c r="S7" s="196">
        <v>0</v>
      </c>
      <c r="T7" s="196">
        <v>0</v>
      </c>
      <c r="U7" s="196">
        <v>0</v>
      </c>
      <c r="V7" s="196">
        <v>0</v>
      </c>
      <c r="W7" s="196">
        <v>0</v>
      </c>
      <c r="X7" s="196">
        <v>0</v>
      </c>
      <c r="Y7" s="196">
        <v>0</v>
      </c>
      <c r="Z7" s="196">
        <v>0</v>
      </c>
      <c r="AA7" s="196">
        <v>0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16.059999999999999</v>
      </c>
      <c r="AH7" s="196">
        <v>0</v>
      </c>
      <c r="AI7" s="196">
        <v>4.55</v>
      </c>
      <c r="AJ7" s="196">
        <v>0</v>
      </c>
      <c r="AK7" s="196">
        <v>0.84</v>
      </c>
      <c r="AL7" s="196">
        <v>0</v>
      </c>
      <c r="AM7" s="196">
        <v>0</v>
      </c>
      <c r="AN7" s="196">
        <v>0</v>
      </c>
      <c r="AO7" s="196">
        <v>23.48</v>
      </c>
      <c r="AP7" s="196">
        <v>0</v>
      </c>
      <c r="AQ7" s="196">
        <v>0</v>
      </c>
      <c r="AR7" s="196">
        <v>0</v>
      </c>
      <c r="AS7" s="196">
        <v>0</v>
      </c>
      <c r="AT7" s="196">
        <v>0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0</v>
      </c>
      <c r="L8" s="196">
        <v>0</v>
      </c>
      <c r="M8" s="196">
        <v>0</v>
      </c>
      <c r="N8" s="196">
        <v>0</v>
      </c>
      <c r="O8" s="196">
        <v>0</v>
      </c>
      <c r="P8" s="196">
        <v>0</v>
      </c>
      <c r="Q8" s="196">
        <v>0</v>
      </c>
      <c r="R8" s="196">
        <v>0</v>
      </c>
      <c r="S8" s="196">
        <v>0</v>
      </c>
      <c r="T8" s="196">
        <v>0</v>
      </c>
      <c r="U8" s="196">
        <v>0</v>
      </c>
      <c r="V8" s="196">
        <v>0</v>
      </c>
      <c r="W8" s="196">
        <v>0</v>
      </c>
      <c r="X8" s="196">
        <v>0</v>
      </c>
      <c r="Y8" s="196">
        <v>0</v>
      </c>
      <c r="Z8" s="196">
        <v>0</v>
      </c>
      <c r="AA8" s="196">
        <v>0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16.059999999999999</v>
      </c>
      <c r="AH8" s="196">
        <v>0</v>
      </c>
      <c r="AI8" s="196">
        <v>4.55</v>
      </c>
      <c r="AJ8" s="196">
        <v>0</v>
      </c>
      <c r="AK8" s="196">
        <v>0.84</v>
      </c>
      <c r="AL8" s="196">
        <v>0</v>
      </c>
      <c r="AM8" s="196">
        <v>0</v>
      </c>
      <c r="AN8" s="196">
        <v>0</v>
      </c>
      <c r="AO8" s="196">
        <v>23.48</v>
      </c>
      <c r="AP8" s="196">
        <v>0</v>
      </c>
      <c r="AQ8" s="196">
        <v>0</v>
      </c>
      <c r="AR8" s="196">
        <v>0</v>
      </c>
      <c r="AS8" s="196">
        <v>0</v>
      </c>
      <c r="AT8" s="196">
        <v>0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0</v>
      </c>
      <c r="L9" s="196">
        <v>0</v>
      </c>
      <c r="M9" s="196">
        <v>0</v>
      </c>
      <c r="N9" s="196">
        <v>0</v>
      </c>
      <c r="O9" s="196">
        <v>0</v>
      </c>
      <c r="P9" s="196">
        <v>0</v>
      </c>
      <c r="Q9" s="196">
        <v>0</v>
      </c>
      <c r="R9" s="196">
        <v>0</v>
      </c>
      <c r="S9" s="196">
        <v>0</v>
      </c>
      <c r="T9" s="196">
        <v>0</v>
      </c>
      <c r="U9" s="196">
        <v>0</v>
      </c>
      <c r="V9" s="196">
        <v>0</v>
      </c>
      <c r="W9" s="196">
        <v>0</v>
      </c>
      <c r="X9" s="196">
        <v>0</v>
      </c>
      <c r="Y9" s="196">
        <v>0</v>
      </c>
      <c r="Z9" s="196">
        <v>0</v>
      </c>
      <c r="AA9" s="196">
        <v>0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16.059999999999999</v>
      </c>
      <c r="AH9" s="196">
        <v>0</v>
      </c>
      <c r="AI9" s="196">
        <v>4.55</v>
      </c>
      <c r="AJ9" s="196">
        <v>0</v>
      </c>
      <c r="AK9" s="196">
        <v>0.84</v>
      </c>
      <c r="AL9" s="196">
        <v>0</v>
      </c>
      <c r="AM9" s="196">
        <v>0</v>
      </c>
      <c r="AN9" s="196">
        <v>0</v>
      </c>
      <c r="AO9" s="196">
        <v>23.48</v>
      </c>
      <c r="AP9" s="196">
        <v>0</v>
      </c>
      <c r="AQ9" s="196">
        <v>0</v>
      </c>
      <c r="AR9" s="196">
        <v>0</v>
      </c>
      <c r="AS9" s="196">
        <v>0</v>
      </c>
      <c r="AT9" s="196">
        <v>0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0</v>
      </c>
      <c r="L10" s="196">
        <v>0</v>
      </c>
      <c r="M10" s="196">
        <v>0</v>
      </c>
      <c r="N10" s="196">
        <v>0</v>
      </c>
      <c r="O10" s="196">
        <v>0</v>
      </c>
      <c r="P10" s="196">
        <v>0</v>
      </c>
      <c r="Q10" s="196">
        <v>0</v>
      </c>
      <c r="R10" s="196">
        <v>0</v>
      </c>
      <c r="S10" s="196">
        <v>0</v>
      </c>
      <c r="T10" s="196">
        <v>0</v>
      </c>
      <c r="U10" s="196">
        <v>0</v>
      </c>
      <c r="V10" s="196">
        <v>0</v>
      </c>
      <c r="W10" s="196">
        <v>0</v>
      </c>
      <c r="X10" s="196">
        <v>0</v>
      </c>
      <c r="Y10" s="196">
        <v>0</v>
      </c>
      <c r="Z10" s="196">
        <v>0</v>
      </c>
      <c r="AA10" s="196">
        <v>0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16.059999999999999</v>
      </c>
      <c r="AH10" s="196">
        <v>0</v>
      </c>
      <c r="AI10" s="196">
        <v>4.55</v>
      </c>
      <c r="AJ10" s="196">
        <v>0</v>
      </c>
      <c r="AK10" s="196">
        <v>0.84</v>
      </c>
      <c r="AL10" s="196">
        <v>0</v>
      </c>
      <c r="AM10" s="196">
        <v>0</v>
      </c>
      <c r="AN10" s="196">
        <v>0</v>
      </c>
      <c r="AO10" s="196">
        <v>23.48</v>
      </c>
      <c r="AP10" s="196">
        <v>0</v>
      </c>
      <c r="AQ10" s="196">
        <v>0</v>
      </c>
      <c r="AR10" s="196">
        <v>0</v>
      </c>
      <c r="AS10" s="196">
        <v>0</v>
      </c>
      <c r="AT10" s="196">
        <v>0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0</v>
      </c>
      <c r="L11" s="196">
        <v>0</v>
      </c>
      <c r="M11" s="196">
        <v>0</v>
      </c>
      <c r="N11" s="196">
        <v>0</v>
      </c>
      <c r="O11" s="196">
        <v>0</v>
      </c>
      <c r="P11" s="196">
        <v>0</v>
      </c>
      <c r="Q11" s="196">
        <v>0</v>
      </c>
      <c r="R11" s="196">
        <v>0</v>
      </c>
      <c r="S11" s="196">
        <v>0</v>
      </c>
      <c r="T11" s="196">
        <v>0</v>
      </c>
      <c r="U11" s="196">
        <v>0</v>
      </c>
      <c r="V11" s="196">
        <v>0</v>
      </c>
      <c r="W11" s="196">
        <v>0</v>
      </c>
      <c r="X11" s="196">
        <v>0</v>
      </c>
      <c r="Y11" s="196">
        <v>0</v>
      </c>
      <c r="Z11" s="196">
        <v>0</v>
      </c>
      <c r="AA11" s="196">
        <v>0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16.059999999999999</v>
      </c>
      <c r="AH11" s="196">
        <v>0</v>
      </c>
      <c r="AI11" s="196">
        <v>4.55</v>
      </c>
      <c r="AJ11" s="196">
        <v>0</v>
      </c>
      <c r="AK11" s="196">
        <v>0.84</v>
      </c>
      <c r="AL11" s="196">
        <v>0</v>
      </c>
      <c r="AM11" s="196">
        <v>0</v>
      </c>
      <c r="AN11" s="196">
        <v>0</v>
      </c>
      <c r="AO11" s="196">
        <v>23.48</v>
      </c>
      <c r="AP11" s="196">
        <v>0</v>
      </c>
      <c r="AQ11" s="196">
        <v>0</v>
      </c>
      <c r="AR11" s="196">
        <v>0</v>
      </c>
      <c r="AS11" s="196">
        <v>0</v>
      </c>
      <c r="AT11" s="196">
        <v>0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0</v>
      </c>
      <c r="L12" s="196">
        <v>0</v>
      </c>
      <c r="M12" s="196">
        <v>0</v>
      </c>
      <c r="N12" s="196">
        <v>0</v>
      </c>
      <c r="O12" s="196">
        <v>0</v>
      </c>
      <c r="P12" s="196">
        <v>0</v>
      </c>
      <c r="Q12" s="196">
        <v>0</v>
      </c>
      <c r="R12" s="196">
        <v>0</v>
      </c>
      <c r="S12" s="196">
        <v>0</v>
      </c>
      <c r="T12" s="196">
        <v>0</v>
      </c>
      <c r="U12" s="196">
        <v>0</v>
      </c>
      <c r="V12" s="196">
        <v>0</v>
      </c>
      <c r="W12" s="196">
        <v>0</v>
      </c>
      <c r="X12" s="196">
        <v>0</v>
      </c>
      <c r="Y12" s="196">
        <v>0</v>
      </c>
      <c r="Z12" s="196">
        <v>0</v>
      </c>
      <c r="AA12" s="196">
        <v>0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16.059999999999999</v>
      </c>
      <c r="AH12" s="196">
        <v>0</v>
      </c>
      <c r="AI12" s="196">
        <v>4.55</v>
      </c>
      <c r="AJ12" s="196">
        <v>0</v>
      </c>
      <c r="AK12" s="196">
        <v>0.84</v>
      </c>
      <c r="AL12" s="196">
        <v>0</v>
      </c>
      <c r="AM12" s="196">
        <v>0</v>
      </c>
      <c r="AN12" s="196">
        <v>0</v>
      </c>
      <c r="AO12" s="196">
        <v>23.48</v>
      </c>
      <c r="AP12" s="196">
        <v>0</v>
      </c>
      <c r="AQ12" s="196">
        <v>0</v>
      </c>
      <c r="AR12" s="196">
        <v>0</v>
      </c>
      <c r="AS12" s="196">
        <v>0</v>
      </c>
      <c r="AT12" s="196">
        <v>0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0</v>
      </c>
      <c r="L13" s="196">
        <v>0</v>
      </c>
      <c r="M13" s="196">
        <v>0</v>
      </c>
      <c r="N13" s="196">
        <v>0</v>
      </c>
      <c r="O13" s="196">
        <v>0</v>
      </c>
      <c r="P13" s="196">
        <v>0</v>
      </c>
      <c r="Q13" s="196">
        <v>0</v>
      </c>
      <c r="R13" s="196">
        <v>0</v>
      </c>
      <c r="S13" s="196">
        <v>0</v>
      </c>
      <c r="T13" s="196">
        <v>0</v>
      </c>
      <c r="U13" s="196">
        <v>0</v>
      </c>
      <c r="V13" s="196">
        <v>0</v>
      </c>
      <c r="W13" s="196">
        <v>0</v>
      </c>
      <c r="X13" s="196">
        <v>0</v>
      </c>
      <c r="Y13" s="196">
        <v>0</v>
      </c>
      <c r="Z13" s="196">
        <v>0</v>
      </c>
      <c r="AA13" s="196">
        <v>0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16.059999999999999</v>
      </c>
      <c r="AH13" s="196">
        <v>0</v>
      </c>
      <c r="AI13" s="196">
        <v>4.55</v>
      </c>
      <c r="AJ13" s="196">
        <v>0</v>
      </c>
      <c r="AK13" s="196">
        <v>0.84</v>
      </c>
      <c r="AL13" s="196">
        <v>0</v>
      </c>
      <c r="AM13" s="196">
        <v>0</v>
      </c>
      <c r="AN13" s="196">
        <v>0</v>
      </c>
      <c r="AO13" s="196">
        <v>23.48</v>
      </c>
      <c r="AP13" s="196">
        <v>0</v>
      </c>
      <c r="AQ13" s="196">
        <v>0</v>
      </c>
      <c r="AR13" s="196">
        <v>0</v>
      </c>
      <c r="AS13" s="196">
        <v>0</v>
      </c>
      <c r="AT13" s="196">
        <v>0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0</v>
      </c>
      <c r="L14" s="196">
        <v>0</v>
      </c>
      <c r="M14" s="196">
        <v>0</v>
      </c>
      <c r="N14" s="196">
        <v>0</v>
      </c>
      <c r="O14" s="196">
        <v>0</v>
      </c>
      <c r="P14" s="196">
        <v>0</v>
      </c>
      <c r="Q14" s="196">
        <v>0</v>
      </c>
      <c r="R14" s="196">
        <v>0</v>
      </c>
      <c r="S14" s="196">
        <v>0</v>
      </c>
      <c r="T14" s="196">
        <v>0</v>
      </c>
      <c r="U14" s="196">
        <v>0</v>
      </c>
      <c r="V14" s="196">
        <v>0</v>
      </c>
      <c r="W14" s="196">
        <v>0</v>
      </c>
      <c r="X14" s="196">
        <v>0</v>
      </c>
      <c r="Y14" s="196">
        <v>0</v>
      </c>
      <c r="Z14" s="196">
        <v>0</v>
      </c>
      <c r="AA14" s="196">
        <v>0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16.059999999999999</v>
      </c>
      <c r="AH14" s="196">
        <v>0</v>
      </c>
      <c r="AI14" s="196">
        <v>4.55</v>
      </c>
      <c r="AJ14" s="196">
        <v>0</v>
      </c>
      <c r="AK14" s="196">
        <v>0.84</v>
      </c>
      <c r="AL14" s="196">
        <v>0</v>
      </c>
      <c r="AM14" s="196">
        <v>0</v>
      </c>
      <c r="AN14" s="196">
        <v>0</v>
      </c>
      <c r="AO14" s="196">
        <v>23.48</v>
      </c>
      <c r="AP14" s="196">
        <v>0</v>
      </c>
      <c r="AQ14" s="196">
        <v>0</v>
      </c>
      <c r="AR14" s="196">
        <v>0</v>
      </c>
      <c r="AS14" s="196">
        <v>0</v>
      </c>
      <c r="AT14" s="196">
        <v>0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0</v>
      </c>
      <c r="L15" s="196">
        <v>0</v>
      </c>
      <c r="M15" s="196">
        <v>0</v>
      </c>
      <c r="N15" s="196">
        <v>0</v>
      </c>
      <c r="O15" s="196">
        <v>0</v>
      </c>
      <c r="P15" s="196">
        <v>0</v>
      </c>
      <c r="Q15" s="196">
        <v>0</v>
      </c>
      <c r="R15" s="196">
        <v>0</v>
      </c>
      <c r="S15" s="196">
        <v>0</v>
      </c>
      <c r="T15" s="196">
        <v>0</v>
      </c>
      <c r="U15" s="196">
        <v>0</v>
      </c>
      <c r="V15" s="196">
        <v>0</v>
      </c>
      <c r="W15" s="196">
        <v>0</v>
      </c>
      <c r="X15" s="196">
        <v>0</v>
      </c>
      <c r="Y15" s="196">
        <v>0</v>
      </c>
      <c r="Z15" s="196">
        <v>0</v>
      </c>
      <c r="AA15" s="196">
        <v>0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16.059999999999999</v>
      </c>
      <c r="AH15" s="196">
        <v>0</v>
      </c>
      <c r="AI15" s="196">
        <v>4.55</v>
      </c>
      <c r="AJ15" s="196">
        <v>0</v>
      </c>
      <c r="AK15" s="196">
        <v>0.84</v>
      </c>
      <c r="AL15" s="196">
        <v>0</v>
      </c>
      <c r="AM15" s="196">
        <v>0</v>
      </c>
      <c r="AN15" s="196">
        <v>0</v>
      </c>
      <c r="AO15" s="196">
        <v>23.48</v>
      </c>
      <c r="AP15" s="196">
        <v>0</v>
      </c>
      <c r="AQ15" s="196">
        <v>0</v>
      </c>
      <c r="AR15" s="196">
        <v>0</v>
      </c>
      <c r="AS15" s="196">
        <v>0</v>
      </c>
      <c r="AT15" s="196">
        <v>0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0</v>
      </c>
      <c r="L16" s="196">
        <v>0</v>
      </c>
      <c r="M16" s="196">
        <v>0</v>
      </c>
      <c r="N16" s="196">
        <v>0</v>
      </c>
      <c r="O16" s="196">
        <v>0</v>
      </c>
      <c r="P16" s="196">
        <v>0</v>
      </c>
      <c r="Q16" s="196">
        <v>0</v>
      </c>
      <c r="R16" s="196">
        <v>0</v>
      </c>
      <c r="S16" s="196">
        <v>0</v>
      </c>
      <c r="T16" s="196">
        <v>0</v>
      </c>
      <c r="U16" s="196">
        <v>0</v>
      </c>
      <c r="V16" s="196">
        <v>0</v>
      </c>
      <c r="W16" s="196">
        <v>0</v>
      </c>
      <c r="X16" s="196">
        <v>0</v>
      </c>
      <c r="Y16" s="196">
        <v>0</v>
      </c>
      <c r="Z16" s="196">
        <v>0</v>
      </c>
      <c r="AA16" s="196">
        <v>0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16.059999999999999</v>
      </c>
      <c r="AH16" s="196">
        <v>0</v>
      </c>
      <c r="AI16" s="196">
        <v>4.55</v>
      </c>
      <c r="AJ16" s="196">
        <v>0</v>
      </c>
      <c r="AK16" s="196">
        <v>0.84</v>
      </c>
      <c r="AL16" s="196">
        <v>0</v>
      </c>
      <c r="AM16" s="196">
        <v>0</v>
      </c>
      <c r="AN16" s="196">
        <v>0</v>
      </c>
      <c r="AO16" s="196">
        <v>23.48</v>
      </c>
      <c r="AP16" s="196">
        <v>0</v>
      </c>
      <c r="AQ16" s="196">
        <v>0</v>
      </c>
      <c r="AR16" s="196">
        <v>0</v>
      </c>
      <c r="AS16" s="196">
        <v>0</v>
      </c>
      <c r="AT16" s="196">
        <v>0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0</v>
      </c>
      <c r="L17" s="196">
        <v>0</v>
      </c>
      <c r="M17" s="196">
        <v>0</v>
      </c>
      <c r="N17" s="196">
        <v>0</v>
      </c>
      <c r="O17" s="196">
        <v>0</v>
      </c>
      <c r="P17" s="196">
        <v>0</v>
      </c>
      <c r="Q17" s="196">
        <v>0</v>
      </c>
      <c r="R17" s="196">
        <v>0</v>
      </c>
      <c r="S17" s="196">
        <v>0</v>
      </c>
      <c r="T17" s="196">
        <v>0</v>
      </c>
      <c r="U17" s="196">
        <v>0</v>
      </c>
      <c r="V17" s="196">
        <v>0</v>
      </c>
      <c r="W17" s="196">
        <v>0</v>
      </c>
      <c r="X17" s="196">
        <v>0</v>
      </c>
      <c r="Y17" s="196">
        <v>0</v>
      </c>
      <c r="Z17" s="196">
        <v>0</v>
      </c>
      <c r="AA17" s="196">
        <v>0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16.059999999999999</v>
      </c>
      <c r="AH17" s="196">
        <v>0</v>
      </c>
      <c r="AI17" s="196">
        <v>4.55</v>
      </c>
      <c r="AJ17" s="196">
        <v>0</v>
      </c>
      <c r="AK17" s="196">
        <v>0.84</v>
      </c>
      <c r="AL17" s="196">
        <v>0</v>
      </c>
      <c r="AM17" s="196">
        <v>0</v>
      </c>
      <c r="AN17" s="196">
        <v>0</v>
      </c>
      <c r="AO17" s="196">
        <v>23.48</v>
      </c>
      <c r="AP17" s="196">
        <v>0</v>
      </c>
      <c r="AQ17" s="196">
        <v>0</v>
      </c>
      <c r="AR17" s="196">
        <v>0</v>
      </c>
      <c r="AS17" s="196">
        <v>0</v>
      </c>
      <c r="AT17" s="196">
        <v>0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0</v>
      </c>
      <c r="L18" s="196">
        <v>0</v>
      </c>
      <c r="M18" s="196">
        <v>0</v>
      </c>
      <c r="N18" s="196">
        <v>0</v>
      </c>
      <c r="O18" s="196">
        <v>0</v>
      </c>
      <c r="P18" s="196">
        <v>0</v>
      </c>
      <c r="Q18" s="196">
        <v>0</v>
      </c>
      <c r="R18" s="196">
        <v>0</v>
      </c>
      <c r="S18" s="196">
        <v>0</v>
      </c>
      <c r="T18" s="196">
        <v>0</v>
      </c>
      <c r="U18" s="196">
        <v>0</v>
      </c>
      <c r="V18" s="196">
        <v>0</v>
      </c>
      <c r="W18" s="196">
        <v>0</v>
      </c>
      <c r="X18" s="196">
        <v>0</v>
      </c>
      <c r="Y18" s="196">
        <v>0</v>
      </c>
      <c r="Z18" s="196">
        <v>0</v>
      </c>
      <c r="AA18" s="196">
        <v>0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16.059999999999999</v>
      </c>
      <c r="AH18" s="196">
        <v>0</v>
      </c>
      <c r="AI18" s="196">
        <v>4.55</v>
      </c>
      <c r="AJ18" s="196">
        <v>0</v>
      </c>
      <c r="AK18" s="196">
        <v>0.84</v>
      </c>
      <c r="AL18" s="196">
        <v>0</v>
      </c>
      <c r="AM18" s="196">
        <v>0</v>
      </c>
      <c r="AN18" s="196">
        <v>0</v>
      </c>
      <c r="AO18" s="196">
        <v>23.48</v>
      </c>
      <c r="AP18" s="196">
        <v>0</v>
      </c>
      <c r="AQ18" s="196">
        <v>0</v>
      </c>
      <c r="AR18" s="196">
        <v>0</v>
      </c>
      <c r="AS18" s="196">
        <v>0</v>
      </c>
      <c r="AT18" s="196">
        <v>0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0</v>
      </c>
      <c r="L19" s="196">
        <v>0</v>
      </c>
      <c r="M19" s="196">
        <v>0</v>
      </c>
      <c r="N19" s="196">
        <v>0</v>
      </c>
      <c r="O19" s="196">
        <v>0</v>
      </c>
      <c r="P19" s="196">
        <v>0</v>
      </c>
      <c r="Q19" s="196">
        <v>0</v>
      </c>
      <c r="R19" s="196">
        <v>0</v>
      </c>
      <c r="S19" s="196">
        <v>0</v>
      </c>
      <c r="T19" s="196">
        <v>0</v>
      </c>
      <c r="U19" s="196">
        <v>0</v>
      </c>
      <c r="V19" s="196">
        <v>0</v>
      </c>
      <c r="W19" s="196">
        <v>0</v>
      </c>
      <c r="X19" s="196">
        <v>0</v>
      </c>
      <c r="Y19" s="196">
        <v>0</v>
      </c>
      <c r="Z19" s="196">
        <v>0</v>
      </c>
      <c r="AA19" s="196">
        <v>0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16.059999999999999</v>
      </c>
      <c r="AH19" s="196">
        <v>0</v>
      </c>
      <c r="AI19" s="196">
        <v>4.55</v>
      </c>
      <c r="AJ19" s="196">
        <v>0</v>
      </c>
      <c r="AK19" s="196">
        <v>0.84</v>
      </c>
      <c r="AL19" s="196">
        <v>0</v>
      </c>
      <c r="AM19" s="196">
        <v>0</v>
      </c>
      <c r="AN19" s="196">
        <v>0</v>
      </c>
      <c r="AO19" s="196">
        <v>23.48</v>
      </c>
      <c r="AP19" s="196">
        <v>0</v>
      </c>
      <c r="AQ19" s="196">
        <v>0</v>
      </c>
      <c r="AR19" s="196">
        <v>0</v>
      </c>
      <c r="AS19" s="196">
        <v>0</v>
      </c>
      <c r="AT19" s="196">
        <v>0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0</v>
      </c>
      <c r="L20" s="196">
        <v>0</v>
      </c>
      <c r="M20" s="196">
        <v>0</v>
      </c>
      <c r="N20" s="196">
        <v>0</v>
      </c>
      <c r="O20" s="196">
        <v>0</v>
      </c>
      <c r="P20" s="196">
        <v>0</v>
      </c>
      <c r="Q20" s="196">
        <v>0</v>
      </c>
      <c r="R20" s="196">
        <v>0</v>
      </c>
      <c r="S20" s="196">
        <v>0</v>
      </c>
      <c r="T20" s="196">
        <v>0</v>
      </c>
      <c r="U20" s="196">
        <v>0</v>
      </c>
      <c r="V20" s="196">
        <v>0</v>
      </c>
      <c r="W20" s="196">
        <v>0</v>
      </c>
      <c r="X20" s="196">
        <v>0</v>
      </c>
      <c r="Y20" s="196">
        <v>0</v>
      </c>
      <c r="Z20" s="196">
        <v>0</v>
      </c>
      <c r="AA20" s="196">
        <v>0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16.059999999999999</v>
      </c>
      <c r="AH20" s="196">
        <v>0</v>
      </c>
      <c r="AI20" s="196">
        <v>4.55</v>
      </c>
      <c r="AJ20" s="196">
        <v>0</v>
      </c>
      <c r="AK20" s="196">
        <v>0.84</v>
      </c>
      <c r="AL20" s="196">
        <v>0</v>
      </c>
      <c r="AM20" s="196">
        <v>0</v>
      </c>
      <c r="AN20" s="196">
        <v>0</v>
      </c>
      <c r="AO20" s="196">
        <v>23.48</v>
      </c>
      <c r="AP20" s="196">
        <v>0</v>
      </c>
      <c r="AQ20" s="196">
        <v>0</v>
      </c>
      <c r="AR20" s="196">
        <v>0</v>
      </c>
      <c r="AS20" s="196">
        <v>0</v>
      </c>
      <c r="AT20" s="196">
        <v>0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0</v>
      </c>
      <c r="L21" s="196">
        <v>0</v>
      </c>
      <c r="M21" s="196">
        <v>0</v>
      </c>
      <c r="N21" s="196">
        <v>0</v>
      </c>
      <c r="O21" s="196">
        <v>0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16.059999999999999</v>
      </c>
      <c r="AH21" s="196">
        <v>0</v>
      </c>
      <c r="AI21" s="196">
        <v>4.55</v>
      </c>
      <c r="AJ21" s="196">
        <v>0</v>
      </c>
      <c r="AK21" s="196">
        <v>0.84</v>
      </c>
      <c r="AL21" s="196">
        <v>0</v>
      </c>
      <c r="AM21" s="196">
        <v>0</v>
      </c>
      <c r="AN21" s="196">
        <v>0</v>
      </c>
      <c r="AO21" s="196">
        <v>23.48</v>
      </c>
      <c r="AP21" s="196">
        <v>0</v>
      </c>
      <c r="AQ21" s="196">
        <v>0</v>
      </c>
      <c r="AR21" s="196">
        <v>0</v>
      </c>
      <c r="AS21" s="196">
        <v>0</v>
      </c>
      <c r="AT21" s="196">
        <v>0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0</v>
      </c>
      <c r="L22" s="196">
        <v>0</v>
      </c>
      <c r="M22" s="196">
        <v>0</v>
      </c>
      <c r="N22" s="196">
        <v>0</v>
      </c>
      <c r="O22" s="196">
        <v>0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16.059999999999999</v>
      </c>
      <c r="AH22" s="196">
        <v>0</v>
      </c>
      <c r="AI22" s="196">
        <v>4.55</v>
      </c>
      <c r="AJ22" s="196">
        <v>0</v>
      </c>
      <c r="AK22" s="196">
        <v>0.84</v>
      </c>
      <c r="AL22" s="196">
        <v>0</v>
      </c>
      <c r="AM22" s="196">
        <v>0</v>
      </c>
      <c r="AN22" s="196">
        <v>0</v>
      </c>
      <c r="AO22" s="196">
        <v>23.48</v>
      </c>
      <c r="AP22" s="196">
        <v>0</v>
      </c>
      <c r="AQ22" s="196">
        <v>0</v>
      </c>
      <c r="AR22" s="196">
        <v>0</v>
      </c>
      <c r="AS22" s="196">
        <v>0</v>
      </c>
      <c r="AT22" s="196">
        <v>0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0</v>
      </c>
      <c r="L23" s="196">
        <v>0</v>
      </c>
      <c r="M23" s="196">
        <v>0</v>
      </c>
      <c r="N23" s="196">
        <v>0</v>
      </c>
      <c r="O23" s="196">
        <v>0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16.059999999999999</v>
      </c>
      <c r="AH23" s="196">
        <v>0</v>
      </c>
      <c r="AI23" s="196">
        <v>4.55</v>
      </c>
      <c r="AJ23" s="196">
        <v>0</v>
      </c>
      <c r="AK23" s="196">
        <v>0.84</v>
      </c>
      <c r="AL23" s="196">
        <v>0</v>
      </c>
      <c r="AM23" s="196">
        <v>0</v>
      </c>
      <c r="AN23" s="196">
        <v>0</v>
      </c>
      <c r="AO23" s="196">
        <v>23.48</v>
      </c>
      <c r="AP23" s="196">
        <v>0</v>
      </c>
      <c r="AQ23" s="196">
        <v>0</v>
      </c>
      <c r="AR23" s="196">
        <v>0</v>
      </c>
      <c r="AS23" s="196">
        <v>0</v>
      </c>
      <c r="AT23" s="196">
        <v>0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0</v>
      </c>
      <c r="L24" s="196">
        <v>0</v>
      </c>
      <c r="M24" s="196">
        <v>0</v>
      </c>
      <c r="N24" s="196">
        <v>0</v>
      </c>
      <c r="O24" s="196">
        <v>0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16.059999999999999</v>
      </c>
      <c r="AH24" s="196">
        <v>0</v>
      </c>
      <c r="AI24" s="196">
        <v>4.55</v>
      </c>
      <c r="AJ24" s="196">
        <v>0</v>
      </c>
      <c r="AK24" s="196">
        <v>0.84</v>
      </c>
      <c r="AL24" s="196">
        <v>0</v>
      </c>
      <c r="AM24" s="196">
        <v>0</v>
      </c>
      <c r="AN24" s="196">
        <v>0</v>
      </c>
      <c r="AO24" s="196">
        <v>23.48</v>
      </c>
      <c r="AP24" s="196">
        <v>0</v>
      </c>
      <c r="AQ24" s="196">
        <v>0</v>
      </c>
      <c r="AR24" s="196">
        <v>0</v>
      </c>
      <c r="AS24" s="196">
        <v>0</v>
      </c>
      <c r="AT24" s="196">
        <v>0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0</v>
      </c>
      <c r="L25" s="196">
        <v>0</v>
      </c>
      <c r="M25" s="196">
        <v>0</v>
      </c>
      <c r="N25" s="196">
        <v>0</v>
      </c>
      <c r="O25" s="196">
        <v>0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16.059999999999999</v>
      </c>
      <c r="AH25" s="196">
        <v>0</v>
      </c>
      <c r="AI25" s="196">
        <v>4.55</v>
      </c>
      <c r="AJ25" s="196">
        <v>0</v>
      </c>
      <c r="AK25" s="196">
        <v>0.84</v>
      </c>
      <c r="AL25" s="196">
        <v>0</v>
      </c>
      <c r="AM25" s="196">
        <v>0</v>
      </c>
      <c r="AN25" s="196">
        <v>0</v>
      </c>
      <c r="AO25" s="196">
        <v>23.48</v>
      </c>
      <c r="AP25" s="196">
        <v>0</v>
      </c>
      <c r="AQ25" s="196">
        <v>0</v>
      </c>
      <c r="AR25" s="196">
        <v>0</v>
      </c>
      <c r="AS25" s="196">
        <v>0</v>
      </c>
      <c r="AT25" s="196">
        <v>0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0</v>
      </c>
      <c r="L26" s="196">
        <v>0</v>
      </c>
      <c r="M26" s="196">
        <v>0</v>
      </c>
      <c r="N26" s="196">
        <v>0</v>
      </c>
      <c r="O26" s="196">
        <v>0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16.059999999999999</v>
      </c>
      <c r="AH26" s="196">
        <v>0</v>
      </c>
      <c r="AI26" s="196">
        <v>4.55</v>
      </c>
      <c r="AJ26" s="196">
        <v>0</v>
      </c>
      <c r="AK26" s="196">
        <v>0.84</v>
      </c>
      <c r="AL26" s="196">
        <v>0</v>
      </c>
      <c r="AM26" s="196">
        <v>0</v>
      </c>
      <c r="AN26" s="196">
        <v>0</v>
      </c>
      <c r="AO26" s="196">
        <v>23.48</v>
      </c>
      <c r="AP26" s="196">
        <v>0</v>
      </c>
      <c r="AQ26" s="196">
        <v>0</v>
      </c>
      <c r="AR26" s="196">
        <v>0</v>
      </c>
      <c r="AS26" s="196">
        <v>0</v>
      </c>
      <c r="AT26" s="196">
        <v>0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0</v>
      </c>
      <c r="L27" s="196">
        <v>0</v>
      </c>
      <c r="M27" s="196">
        <v>0</v>
      </c>
      <c r="N27" s="196">
        <v>0</v>
      </c>
      <c r="O27" s="196">
        <v>0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16.059999999999999</v>
      </c>
      <c r="AH27" s="196">
        <v>0</v>
      </c>
      <c r="AI27" s="196">
        <v>4.55</v>
      </c>
      <c r="AJ27" s="196">
        <v>0</v>
      </c>
      <c r="AK27" s="196">
        <v>0.84</v>
      </c>
      <c r="AL27" s="196">
        <v>0</v>
      </c>
      <c r="AM27" s="196">
        <v>0</v>
      </c>
      <c r="AN27" s="196">
        <v>0</v>
      </c>
      <c r="AO27" s="196">
        <v>23.48</v>
      </c>
      <c r="AP27" s="196">
        <v>0</v>
      </c>
      <c r="AQ27" s="196">
        <v>0</v>
      </c>
      <c r="AR27" s="196">
        <v>0</v>
      </c>
      <c r="AS27" s="196">
        <v>0</v>
      </c>
      <c r="AT27" s="196">
        <v>0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0</v>
      </c>
      <c r="L28" s="196">
        <v>0</v>
      </c>
      <c r="M28" s="196">
        <v>0</v>
      </c>
      <c r="N28" s="196">
        <v>0</v>
      </c>
      <c r="O28" s="196">
        <v>0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16.059999999999999</v>
      </c>
      <c r="AH28" s="196">
        <v>0</v>
      </c>
      <c r="AI28" s="196">
        <v>4.55</v>
      </c>
      <c r="AJ28" s="196">
        <v>0</v>
      </c>
      <c r="AK28" s="196">
        <v>0.84</v>
      </c>
      <c r="AL28" s="196">
        <v>0</v>
      </c>
      <c r="AM28" s="196">
        <v>0</v>
      </c>
      <c r="AN28" s="196">
        <v>0</v>
      </c>
      <c r="AO28" s="196">
        <v>23.48</v>
      </c>
      <c r="AP28" s="196">
        <v>0</v>
      </c>
      <c r="AQ28" s="196">
        <v>0</v>
      </c>
      <c r="AR28" s="196">
        <v>0</v>
      </c>
      <c r="AS28" s="196">
        <v>0</v>
      </c>
      <c r="AT28" s="196">
        <v>0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0</v>
      </c>
      <c r="L29" s="196">
        <v>0</v>
      </c>
      <c r="M29" s="196">
        <v>0</v>
      </c>
      <c r="N29" s="196">
        <v>0</v>
      </c>
      <c r="O29" s="196">
        <v>0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16.059999999999999</v>
      </c>
      <c r="AH29" s="196">
        <v>0</v>
      </c>
      <c r="AI29" s="196">
        <v>4.55</v>
      </c>
      <c r="AJ29" s="196">
        <v>0</v>
      </c>
      <c r="AK29" s="196">
        <v>0.84</v>
      </c>
      <c r="AL29" s="196">
        <v>0</v>
      </c>
      <c r="AM29" s="196">
        <v>0</v>
      </c>
      <c r="AN29" s="196">
        <v>0</v>
      </c>
      <c r="AO29" s="196">
        <v>23.48</v>
      </c>
      <c r="AP29" s="196">
        <v>0</v>
      </c>
      <c r="AQ29" s="196">
        <v>0</v>
      </c>
      <c r="AR29" s="196">
        <v>0</v>
      </c>
      <c r="AS29" s="196">
        <v>0</v>
      </c>
      <c r="AT29" s="196">
        <v>0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0</v>
      </c>
      <c r="L30" s="196">
        <v>0</v>
      </c>
      <c r="M30" s="196">
        <v>0</v>
      </c>
      <c r="N30" s="196">
        <v>0</v>
      </c>
      <c r="O30" s="196">
        <v>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16.059999999999999</v>
      </c>
      <c r="AH30" s="196">
        <v>0</v>
      </c>
      <c r="AI30" s="196">
        <v>4.55</v>
      </c>
      <c r="AJ30" s="196">
        <v>0</v>
      </c>
      <c r="AK30" s="196">
        <v>0.84</v>
      </c>
      <c r="AL30" s="196">
        <v>0</v>
      </c>
      <c r="AM30" s="196">
        <v>0</v>
      </c>
      <c r="AN30" s="196">
        <v>0</v>
      </c>
      <c r="AO30" s="196">
        <v>23.48</v>
      </c>
      <c r="AP30" s="196">
        <v>0</v>
      </c>
      <c r="AQ30" s="196">
        <v>0</v>
      </c>
      <c r="AR30" s="196">
        <v>0</v>
      </c>
      <c r="AS30" s="196">
        <v>0</v>
      </c>
      <c r="AT30" s="196">
        <v>0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0</v>
      </c>
      <c r="L31" s="196">
        <v>0</v>
      </c>
      <c r="M31" s="196">
        <v>0</v>
      </c>
      <c r="N31" s="196">
        <v>0</v>
      </c>
      <c r="O31" s="196">
        <v>0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16.059999999999999</v>
      </c>
      <c r="AH31" s="196">
        <v>0</v>
      </c>
      <c r="AI31" s="196">
        <v>4.55</v>
      </c>
      <c r="AJ31" s="196">
        <v>0</v>
      </c>
      <c r="AK31" s="196">
        <v>0.84</v>
      </c>
      <c r="AL31" s="196">
        <v>0</v>
      </c>
      <c r="AM31" s="196">
        <v>0</v>
      </c>
      <c r="AN31" s="196">
        <v>0</v>
      </c>
      <c r="AO31" s="196">
        <v>23.48</v>
      </c>
      <c r="AP31" s="196">
        <v>0</v>
      </c>
      <c r="AQ31" s="196">
        <v>0</v>
      </c>
      <c r="AR31" s="196">
        <v>0</v>
      </c>
      <c r="AS31" s="196">
        <v>0</v>
      </c>
      <c r="AT31" s="196">
        <v>0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0</v>
      </c>
      <c r="L32" s="196">
        <v>0</v>
      </c>
      <c r="M32" s="196">
        <v>0</v>
      </c>
      <c r="N32" s="196">
        <v>0</v>
      </c>
      <c r="O32" s="196">
        <v>0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16.059999999999999</v>
      </c>
      <c r="AH32" s="196">
        <v>0</v>
      </c>
      <c r="AI32" s="196">
        <v>4.55</v>
      </c>
      <c r="AJ32" s="196">
        <v>0</v>
      </c>
      <c r="AK32" s="196">
        <v>0.84</v>
      </c>
      <c r="AL32" s="196">
        <v>0</v>
      </c>
      <c r="AM32" s="196">
        <v>0</v>
      </c>
      <c r="AN32" s="196">
        <v>0</v>
      </c>
      <c r="AO32" s="196">
        <v>23.48</v>
      </c>
      <c r="AP32" s="196">
        <v>0</v>
      </c>
      <c r="AQ32" s="196">
        <v>0</v>
      </c>
      <c r="AR32" s="196">
        <v>0</v>
      </c>
      <c r="AS32" s="196">
        <v>0</v>
      </c>
      <c r="AT32" s="196">
        <v>0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0</v>
      </c>
      <c r="L33" s="196">
        <v>0</v>
      </c>
      <c r="M33" s="196">
        <v>0</v>
      </c>
      <c r="N33" s="196">
        <v>0</v>
      </c>
      <c r="O33" s="196">
        <v>0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16.059999999999999</v>
      </c>
      <c r="AH33" s="196">
        <v>0</v>
      </c>
      <c r="AI33" s="196">
        <v>4.55</v>
      </c>
      <c r="AJ33" s="196">
        <v>0</v>
      </c>
      <c r="AK33" s="196">
        <v>0.84</v>
      </c>
      <c r="AL33" s="196">
        <v>0</v>
      </c>
      <c r="AM33" s="196">
        <v>0</v>
      </c>
      <c r="AN33" s="196">
        <v>0</v>
      </c>
      <c r="AO33" s="196">
        <v>23.48</v>
      </c>
      <c r="AP33" s="196">
        <v>0</v>
      </c>
      <c r="AQ33" s="196">
        <v>0</v>
      </c>
      <c r="AR33" s="196">
        <v>0</v>
      </c>
      <c r="AS33" s="196">
        <v>0</v>
      </c>
      <c r="AT33" s="196">
        <v>0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0</v>
      </c>
      <c r="L34" s="196">
        <v>0</v>
      </c>
      <c r="M34" s="196">
        <v>0</v>
      </c>
      <c r="N34" s="196">
        <v>0</v>
      </c>
      <c r="O34" s="196">
        <v>0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16.059999999999999</v>
      </c>
      <c r="AH34" s="196">
        <v>0</v>
      </c>
      <c r="AI34" s="196">
        <v>4.55</v>
      </c>
      <c r="AJ34" s="196">
        <v>0</v>
      </c>
      <c r="AK34" s="196">
        <v>0.84</v>
      </c>
      <c r="AL34" s="196">
        <v>0</v>
      </c>
      <c r="AM34" s="196">
        <v>0</v>
      </c>
      <c r="AN34" s="196">
        <v>0</v>
      </c>
      <c r="AO34" s="196">
        <v>23.48</v>
      </c>
      <c r="AP34" s="196">
        <v>0</v>
      </c>
      <c r="AQ34" s="196">
        <v>0</v>
      </c>
      <c r="AR34" s="196">
        <v>0</v>
      </c>
      <c r="AS34" s="196">
        <v>0</v>
      </c>
      <c r="AT34" s="196">
        <v>0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0</v>
      </c>
      <c r="L35" s="196">
        <v>0</v>
      </c>
      <c r="M35" s="196">
        <v>0</v>
      </c>
      <c r="N35" s="196">
        <v>0</v>
      </c>
      <c r="O35" s="196">
        <v>0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16.059999999999999</v>
      </c>
      <c r="AH35" s="196">
        <v>0</v>
      </c>
      <c r="AI35" s="196">
        <v>4.55</v>
      </c>
      <c r="AJ35" s="196">
        <v>0</v>
      </c>
      <c r="AK35" s="196">
        <v>0.84</v>
      </c>
      <c r="AL35" s="196">
        <v>0</v>
      </c>
      <c r="AM35" s="196">
        <v>0</v>
      </c>
      <c r="AN35" s="196">
        <v>0</v>
      </c>
      <c r="AO35" s="196">
        <v>23.48</v>
      </c>
      <c r="AP35" s="196">
        <v>0</v>
      </c>
      <c r="AQ35" s="196">
        <v>0</v>
      </c>
      <c r="AR35" s="196">
        <v>0</v>
      </c>
      <c r="AS35" s="196">
        <v>0</v>
      </c>
      <c r="AT35" s="196">
        <v>0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0</v>
      </c>
      <c r="L36" s="196">
        <v>0</v>
      </c>
      <c r="M36" s="196">
        <v>0</v>
      </c>
      <c r="N36" s="196">
        <v>0</v>
      </c>
      <c r="O36" s="196">
        <v>0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16.059999999999999</v>
      </c>
      <c r="AH36" s="196">
        <v>0</v>
      </c>
      <c r="AI36" s="196">
        <v>4.55</v>
      </c>
      <c r="AJ36" s="196">
        <v>0</v>
      </c>
      <c r="AK36" s="196">
        <v>0.84</v>
      </c>
      <c r="AL36" s="196">
        <v>0</v>
      </c>
      <c r="AM36" s="196">
        <v>0</v>
      </c>
      <c r="AN36" s="196">
        <v>0</v>
      </c>
      <c r="AO36" s="196">
        <v>23.48</v>
      </c>
      <c r="AP36" s="196">
        <v>0</v>
      </c>
      <c r="AQ36" s="196">
        <v>0</v>
      </c>
      <c r="AR36" s="196">
        <v>0</v>
      </c>
      <c r="AS36" s="196">
        <v>0</v>
      </c>
      <c r="AT36" s="196">
        <v>0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0</v>
      </c>
      <c r="L37" s="196">
        <v>0</v>
      </c>
      <c r="M37" s="196">
        <v>0</v>
      </c>
      <c r="N37" s="196">
        <v>0</v>
      </c>
      <c r="O37" s="196">
        <v>0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16.059999999999999</v>
      </c>
      <c r="AH37" s="196">
        <v>0</v>
      </c>
      <c r="AI37" s="196">
        <v>4.55</v>
      </c>
      <c r="AJ37" s="196">
        <v>0</v>
      </c>
      <c r="AK37" s="196">
        <v>0.84</v>
      </c>
      <c r="AL37" s="196">
        <v>0</v>
      </c>
      <c r="AM37" s="196">
        <v>0</v>
      </c>
      <c r="AN37" s="196">
        <v>0</v>
      </c>
      <c r="AO37" s="196">
        <v>23.48</v>
      </c>
      <c r="AP37" s="196">
        <v>0</v>
      </c>
      <c r="AQ37" s="196">
        <v>0</v>
      </c>
      <c r="AR37" s="196">
        <v>0</v>
      </c>
      <c r="AS37" s="196">
        <v>0</v>
      </c>
      <c r="AT37" s="196">
        <v>0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0</v>
      </c>
      <c r="L38" s="196">
        <v>0</v>
      </c>
      <c r="M38" s="196">
        <v>0</v>
      </c>
      <c r="N38" s="196">
        <v>0</v>
      </c>
      <c r="O38" s="196">
        <v>0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16.059999999999999</v>
      </c>
      <c r="AH38" s="196">
        <v>0</v>
      </c>
      <c r="AI38" s="196">
        <v>4.55</v>
      </c>
      <c r="AJ38" s="196">
        <v>0</v>
      </c>
      <c r="AK38" s="196">
        <v>0.84</v>
      </c>
      <c r="AL38" s="196">
        <v>0</v>
      </c>
      <c r="AM38" s="196">
        <v>0</v>
      </c>
      <c r="AN38" s="196">
        <v>0</v>
      </c>
      <c r="AO38" s="196">
        <v>23.48</v>
      </c>
      <c r="AP38" s="196">
        <v>0</v>
      </c>
      <c r="AQ38" s="196">
        <v>0</v>
      </c>
      <c r="AR38" s="196">
        <v>0</v>
      </c>
      <c r="AS38" s="196">
        <v>0</v>
      </c>
      <c r="AT38" s="196">
        <v>0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0</v>
      </c>
      <c r="L39" s="196">
        <v>0</v>
      </c>
      <c r="M39" s="196">
        <v>0</v>
      </c>
      <c r="N39" s="196">
        <v>0</v>
      </c>
      <c r="O39" s="196">
        <v>0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16.059999999999999</v>
      </c>
      <c r="AH39" s="196">
        <v>0</v>
      </c>
      <c r="AI39" s="196">
        <v>4.55</v>
      </c>
      <c r="AJ39" s="196">
        <v>0</v>
      </c>
      <c r="AK39" s="196">
        <v>0.84</v>
      </c>
      <c r="AL39" s="196">
        <v>0</v>
      </c>
      <c r="AM39" s="196">
        <v>0</v>
      </c>
      <c r="AN39" s="196">
        <v>0</v>
      </c>
      <c r="AO39" s="196">
        <v>23.48</v>
      </c>
      <c r="AP39" s="196">
        <v>0</v>
      </c>
      <c r="AQ39" s="196">
        <v>0</v>
      </c>
      <c r="AR39" s="196">
        <v>0</v>
      </c>
      <c r="AS39" s="196">
        <v>0</v>
      </c>
      <c r="AT39" s="196">
        <v>0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0</v>
      </c>
      <c r="L40" s="196">
        <v>0</v>
      </c>
      <c r="M40" s="196">
        <v>0</v>
      </c>
      <c r="N40" s="196">
        <v>0</v>
      </c>
      <c r="O40" s="196">
        <v>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16.059999999999999</v>
      </c>
      <c r="AH40" s="196">
        <v>0</v>
      </c>
      <c r="AI40" s="196">
        <v>4.55</v>
      </c>
      <c r="AJ40" s="196">
        <v>0</v>
      </c>
      <c r="AK40" s="196">
        <v>0.84</v>
      </c>
      <c r="AL40" s="196">
        <v>0</v>
      </c>
      <c r="AM40" s="196">
        <v>0</v>
      </c>
      <c r="AN40" s="196">
        <v>0</v>
      </c>
      <c r="AO40" s="196">
        <v>23.48</v>
      </c>
      <c r="AP40" s="196">
        <v>0</v>
      </c>
      <c r="AQ40" s="196">
        <v>0</v>
      </c>
      <c r="AR40" s="196">
        <v>0</v>
      </c>
      <c r="AS40" s="196">
        <v>0</v>
      </c>
      <c r="AT40" s="196">
        <v>0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0</v>
      </c>
      <c r="L41" s="196">
        <v>0</v>
      </c>
      <c r="M41" s="196">
        <v>0</v>
      </c>
      <c r="N41" s="196">
        <v>0</v>
      </c>
      <c r="O41" s="196">
        <v>0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16.059999999999999</v>
      </c>
      <c r="AH41" s="196">
        <v>0</v>
      </c>
      <c r="AI41" s="196">
        <v>4.55</v>
      </c>
      <c r="AJ41" s="196">
        <v>0</v>
      </c>
      <c r="AK41" s="196">
        <v>0.84</v>
      </c>
      <c r="AL41" s="196">
        <v>0</v>
      </c>
      <c r="AM41" s="196">
        <v>0</v>
      </c>
      <c r="AN41" s="196">
        <v>0</v>
      </c>
      <c r="AO41" s="196">
        <v>23.48</v>
      </c>
      <c r="AP41" s="196">
        <v>0</v>
      </c>
      <c r="AQ41" s="196">
        <v>0</v>
      </c>
      <c r="AR41" s="196">
        <v>0</v>
      </c>
      <c r="AS41" s="196">
        <v>0</v>
      </c>
      <c r="AT41" s="196">
        <v>0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0</v>
      </c>
      <c r="L42" s="196">
        <v>0</v>
      </c>
      <c r="M42" s="196">
        <v>0</v>
      </c>
      <c r="N42" s="196">
        <v>0</v>
      </c>
      <c r="O42" s="196">
        <v>0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16.059999999999999</v>
      </c>
      <c r="AH42" s="196">
        <v>0</v>
      </c>
      <c r="AI42" s="196">
        <v>4.55</v>
      </c>
      <c r="AJ42" s="196">
        <v>0</v>
      </c>
      <c r="AK42" s="196">
        <v>0.84</v>
      </c>
      <c r="AL42" s="196">
        <v>0</v>
      </c>
      <c r="AM42" s="196">
        <v>0</v>
      </c>
      <c r="AN42" s="196">
        <v>0</v>
      </c>
      <c r="AO42" s="196">
        <v>23.48</v>
      </c>
      <c r="AP42" s="196">
        <v>0</v>
      </c>
      <c r="AQ42" s="196">
        <v>0</v>
      </c>
      <c r="AR42" s="196">
        <v>0</v>
      </c>
      <c r="AS42" s="196">
        <v>0</v>
      </c>
      <c r="AT42" s="196">
        <v>0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0</v>
      </c>
      <c r="L43" s="196">
        <v>0</v>
      </c>
      <c r="M43" s="196">
        <v>0</v>
      </c>
      <c r="N43" s="196">
        <v>0</v>
      </c>
      <c r="O43" s="196">
        <v>0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16.059999999999999</v>
      </c>
      <c r="AH43" s="196">
        <v>0</v>
      </c>
      <c r="AI43" s="196">
        <v>4.55</v>
      </c>
      <c r="AJ43" s="196">
        <v>0</v>
      </c>
      <c r="AK43" s="196">
        <v>0.84</v>
      </c>
      <c r="AL43" s="196">
        <v>0</v>
      </c>
      <c r="AM43" s="196">
        <v>0</v>
      </c>
      <c r="AN43" s="196">
        <v>0</v>
      </c>
      <c r="AO43" s="196">
        <v>23.48</v>
      </c>
      <c r="AP43" s="196">
        <v>0</v>
      </c>
      <c r="AQ43" s="196">
        <v>0</v>
      </c>
      <c r="AR43" s="196">
        <v>0</v>
      </c>
      <c r="AS43" s="196">
        <v>0</v>
      </c>
      <c r="AT43" s="196">
        <v>0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0</v>
      </c>
      <c r="L44" s="196">
        <v>0</v>
      </c>
      <c r="M44" s="196">
        <v>0</v>
      </c>
      <c r="N44" s="196">
        <v>0</v>
      </c>
      <c r="O44" s="196">
        <v>0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16.059999999999999</v>
      </c>
      <c r="AH44" s="196">
        <v>0</v>
      </c>
      <c r="AI44" s="196">
        <v>4.55</v>
      </c>
      <c r="AJ44" s="196">
        <v>0</v>
      </c>
      <c r="AK44" s="196">
        <v>0.84</v>
      </c>
      <c r="AL44" s="196">
        <v>0</v>
      </c>
      <c r="AM44" s="196">
        <v>0</v>
      </c>
      <c r="AN44" s="196">
        <v>0</v>
      </c>
      <c r="AO44" s="196">
        <v>23.48</v>
      </c>
      <c r="AP44" s="196">
        <v>0</v>
      </c>
      <c r="AQ44" s="196">
        <v>0</v>
      </c>
      <c r="AR44" s="196">
        <v>0</v>
      </c>
      <c r="AS44" s="196">
        <v>0</v>
      </c>
      <c r="AT44" s="196">
        <v>0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0</v>
      </c>
      <c r="L45" s="196">
        <v>0</v>
      </c>
      <c r="M45" s="196">
        <v>0</v>
      </c>
      <c r="N45" s="196">
        <v>0</v>
      </c>
      <c r="O45" s="196">
        <v>0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16.059999999999999</v>
      </c>
      <c r="AH45" s="196">
        <v>0</v>
      </c>
      <c r="AI45" s="196">
        <v>4.55</v>
      </c>
      <c r="AJ45" s="196">
        <v>0</v>
      </c>
      <c r="AK45" s="196">
        <v>0.84</v>
      </c>
      <c r="AL45" s="196">
        <v>0</v>
      </c>
      <c r="AM45" s="196">
        <v>0</v>
      </c>
      <c r="AN45" s="196">
        <v>0</v>
      </c>
      <c r="AO45" s="196">
        <v>23.48</v>
      </c>
      <c r="AP45" s="196">
        <v>0</v>
      </c>
      <c r="AQ45" s="196">
        <v>0</v>
      </c>
      <c r="AR45" s="196">
        <v>0</v>
      </c>
      <c r="AS45" s="196">
        <v>0</v>
      </c>
      <c r="AT45" s="196">
        <v>0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0</v>
      </c>
      <c r="L46" s="196">
        <v>0</v>
      </c>
      <c r="M46" s="196">
        <v>0</v>
      </c>
      <c r="N46" s="196">
        <v>0</v>
      </c>
      <c r="O46" s="196">
        <v>0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16.059999999999999</v>
      </c>
      <c r="AH46" s="196">
        <v>0</v>
      </c>
      <c r="AI46" s="196">
        <v>4.55</v>
      </c>
      <c r="AJ46" s="196">
        <v>0</v>
      </c>
      <c r="AK46" s="196">
        <v>0.84</v>
      </c>
      <c r="AL46" s="196">
        <v>0</v>
      </c>
      <c r="AM46" s="196">
        <v>0</v>
      </c>
      <c r="AN46" s="196">
        <v>0</v>
      </c>
      <c r="AO46" s="196">
        <v>23.48</v>
      </c>
      <c r="AP46" s="196">
        <v>0</v>
      </c>
      <c r="AQ46" s="196">
        <v>0</v>
      </c>
      <c r="AR46" s="196">
        <v>0</v>
      </c>
      <c r="AS46" s="196">
        <v>0</v>
      </c>
      <c r="AT46" s="196">
        <v>0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0</v>
      </c>
      <c r="L47" s="196">
        <v>0</v>
      </c>
      <c r="M47" s="196">
        <v>0</v>
      </c>
      <c r="N47" s="196">
        <v>0</v>
      </c>
      <c r="O47" s="196">
        <v>0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16.059999999999999</v>
      </c>
      <c r="AH47" s="196">
        <v>0</v>
      </c>
      <c r="AI47" s="196">
        <v>4.55</v>
      </c>
      <c r="AJ47" s="196">
        <v>0</v>
      </c>
      <c r="AK47" s="196">
        <v>0.84</v>
      </c>
      <c r="AL47" s="196">
        <v>0</v>
      </c>
      <c r="AM47" s="196">
        <v>0</v>
      </c>
      <c r="AN47" s="196">
        <v>0</v>
      </c>
      <c r="AO47" s="196">
        <v>23.48</v>
      </c>
      <c r="AP47" s="196">
        <v>0</v>
      </c>
      <c r="AQ47" s="196">
        <v>0</v>
      </c>
      <c r="AR47" s="196">
        <v>0</v>
      </c>
      <c r="AS47" s="196">
        <v>0</v>
      </c>
      <c r="AT47" s="196">
        <v>0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0</v>
      </c>
      <c r="L48" s="196">
        <v>0</v>
      </c>
      <c r="M48" s="196">
        <v>0</v>
      </c>
      <c r="N48" s="196">
        <v>0</v>
      </c>
      <c r="O48" s="196">
        <v>0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16.059999999999999</v>
      </c>
      <c r="AH48" s="196">
        <v>0</v>
      </c>
      <c r="AI48" s="196">
        <v>4.55</v>
      </c>
      <c r="AJ48" s="196">
        <v>0</v>
      </c>
      <c r="AK48" s="196">
        <v>0.84</v>
      </c>
      <c r="AL48" s="196">
        <v>0</v>
      </c>
      <c r="AM48" s="196">
        <v>0</v>
      </c>
      <c r="AN48" s="196">
        <v>0</v>
      </c>
      <c r="AO48" s="196">
        <v>23.48</v>
      </c>
      <c r="AP48" s="196">
        <v>0</v>
      </c>
      <c r="AQ48" s="196">
        <v>0</v>
      </c>
      <c r="AR48" s="196">
        <v>0</v>
      </c>
      <c r="AS48" s="196">
        <v>0</v>
      </c>
      <c r="AT48" s="196">
        <v>0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0</v>
      </c>
      <c r="L49" s="196">
        <v>0</v>
      </c>
      <c r="M49" s="196">
        <v>0</v>
      </c>
      <c r="N49" s="196">
        <v>0</v>
      </c>
      <c r="O49" s="196">
        <v>0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16.059999999999999</v>
      </c>
      <c r="AH49" s="196">
        <v>0</v>
      </c>
      <c r="AI49" s="196">
        <v>4.55</v>
      </c>
      <c r="AJ49" s="196">
        <v>0</v>
      </c>
      <c r="AK49" s="196">
        <v>0.84</v>
      </c>
      <c r="AL49" s="196">
        <v>0</v>
      </c>
      <c r="AM49" s="196">
        <v>0</v>
      </c>
      <c r="AN49" s="196">
        <v>0</v>
      </c>
      <c r="AO49" s="196">
        <v>23.48</v>
      </c>
      <c r="AP49" s="196">
        <v>0</v>
      </c>
      <c r="AQ49" s="196">
        <v>0</v>
      </c>
      <c r="AR49" s="196">
        <v>0</v>
      </c>
      <c r="AS49" s="196">
        <v>0</v>
      </c>
      <c r="AT49" s="196">
        <v>0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0</v>
      </c>
      <c r="L50" s="196">
        <v>0</v>
      </c>
      <c r="M50" s="196">
        <v>0</v>
      </c>
      <c r="N50" s="196">
        <v>0</v>
      </c>
      <c r="O50" s="196">
        <v>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 s="196">
        <v>0</v>
      </c>
      <c r="AA50" s="196">
        <v>0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16.059999999999999</v>
      </c>
      <c r="AH50" s="196">
        <v>0</v>
      </c>
      <c r="AI50" s="196">
        <v>4.55</v>
      </c>
      <c r="AJ50" s="196">
        <v>0</v>
      </c>
      <c r="AK50" s="196">
        <v>0.84</v>
      </c>
      <c r="AL50" s="196">
        <v>0</v>
      </c>
      <c r="AM50" s="196">
        <v>0</v>
      </c>
      <c r="AN50" s="196">
        <v>0</v>
      </c>
      <c r="AO50" s="196">
        <v>23.48</v>
      </c>
      <c r="AP50" s="196">
        <v>0</v>
      </c>
      <c r="AQ50" s="196">
        <v>0</v>
      </c>
      <c r="AR50" s="196">
        <v>0</v>
      </c>
      <c r="AS50" s="196">
        <v>0</v>
      </c>
      <c r="AT50" s="196">
        <v>0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0</v>
      </c>
      <c r="L51" s="196">
        <v>0</v>
      </c>
      <c r="M51" s="196">
        <v>0</v>
      </c>
      <c r="N51" s="196">
        <v>0</v>
      </c>
      <c r="O51" s="196">
        <v>0</v>
      </c>
      <c r="P51" s="196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 s="196">
        <v>0</v>
      </c>
      <c r="AA51" s="196">
        <v>0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16.059999999999999</v>
      </c>
      <c r="AH51" s="196">
        <v>0</v>
      </c>
      <c r="AI51" s="196">
        <v>4.55</v>
      </c>
      <c r="AJ51" s="196">
        <v>0</v>
      </c>
      <c r="AK51" s="196">
        <v>0.84</v>
      </c>
      <c r="AL51" s="196">
        <v>0</v>
      </c>
      <c r="AM51" s="196">
        <v>0</v>
      </c>
      <c r="AN51" s="196">
        <v>0</v>
      </c>
      <c r="AO51" s="196">
        <v>23.03</v>
      </c>
      <c r="AP51" s="196">
        <v>0</v>
      </c>
      <c r="AQ51" s="196">
        <v>0</v>
      </c>
      <c r="AR51" s="196">
        <v>0</v>
      </c>
      <c r="AS51" s="196">
        <v>0</v>
      </c>
      <c r="AT51" s="196">
        <v>0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0</v>
      </c>
      <c r="L52" s="196">
        <v>0</v>
      </c>
      <c r="M52" s="196">
        <v>0</v>
      </c>
      <c r="N52" s="196">
        <v>0</v>
      </c>
      <c r="O52" s="196">
        <v>0</v>
      </c>
      <c r="P52" s="196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 s="196">
        <v>0</v>
      </c>
      <c r="AA52" s="196">
        <v>0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16.059999999999999</v>
      </c>
      <c r="AH52" s="196">
        <v>0</v>
      </c>
      <c r="AI52" s="196">
        <v>4.55</v>
      </c>
      <c r="AJ52" s="196">
        <v>0</v>
      </c>
      <c r="AK52" s="196">
        <v>0.84</v>
      </c>
      <c r="AL52" s="196">
        <v>0</v>
      </c>
      <c r="AM52" s="196">
        <v>0</v>
      </c>
      <c r="AN52" s="196">
        <v>0</v>
      </c>
      <c r="AO52" s="196">
        <v>23.03</v>
      </c>
      <c r="AP52" s="196">
        <v>0</v>
      </c>
      <c r="AQ52" s="196">
        <v>0</v>
      </c>
      <c r="AR52" s="196">
        <v>0</v>
      </c>
      <c r="AS52" s="196">
        <v>0</v>
      </c>
      <c r="AT52" s="196">
        <v>0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0</v>
      </c>
      <c r="L53" s="196">
        <v>0</v>
      </c>
      <c r="M53" s="196">
        <v>0</v>
      </c>
      <c r="N53" s="196">
        <v>0</v>
      </c>
      <c r="O53" s="196">
        <v>0</v>
      </c>
      <c r="P53" s="196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 s="196">
        <v>0</v>
      </c>
      <c r="AA53" s="196">
        <v>0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16.059999999999999</v>
      </c>
      <c r="AH53" s="196">
        <v>0</v>
      </c>
      <c r="AI53" s="196">
        <v>4.55</v>
      </c>
      <c r="AJ53" s="196">
        <v>0</v>
      </c>
      <c r="AK53" s="196">
        <v>0.84</v>
      </c>
      <c r="AL53" s="196">
        <v>0</v>
      </c>
      <c r="AM53" s="196">
        <v>0</v>
      </c>
      <c r="AN53" s="196">
        <v>0</v>
      </c>
      <c r="AO53" s="196">
        <v>23.03</v>
      </c>
      <c r="AP53" s="196">
        <v>0</v>
      </c>
      <c r="AQ53" s="196">
        <v>0</v>
      </c>
      <c r="AR53" s="196">
        <v>0</v>
      </c>
      <c r="AS53" s="196">
        <v>0</v>
      </c>
      <c r="AT53" s="196">
        <v>0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0</v>
      </c>
      <c r="L54" s="196">
        <v>0</v>
      </c>
      <c r="M54" s="196">
        <v>0</v>
      </c>
      <c r="N54" s="196">
        <v>0</v>
      </c>
      <c r="O54" s="196">
        <v>0</v>
      </c>
      <c r="P54" s="196">
        <v>0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 s="196">
        <v>0</v>
      </c>
      <c r="AA54" s="196">
        <v>0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16.059999999999999</v>
      </c>
      <c r="AH54" s="196">
        <v>0</v>
      </c>
      <c r="AI54" s="196">
        <v>4.55</v>
      </c>
      <c r="AJ54" s="196">
        <v>0</v>
      </c>
      <c r="AK54" s="196">
        <v>0.84</v>
      </c>
      <c r="AL54" s="196">
        <v>0</v>
      </c>
      <c r="AM54" s="196">
        <v>0</v>
      </c>
      <c r="AN54" s="196">
        <v>0</v>
      </c>
      <c r="AO54" s="196">
        <v>23.03</v>
      </c>
      <c r="AP54" s="196">
        <v>0</v>
      </c>
      <c r="AQ54" s="196">
        <v>0</v>
      </c>
      <c r="AR54" s="196">
        <v>0</v>
      </c>
      <c r="AS54" s="196">
        <v>0</v>
      </c>
      <c r="AT54" s="196">
        <v>0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0</v>
      </c>
      <c r="L55" s="196">
        <v>0</v>
      </c>
      <c r="M55" s="196">
        <v>0</v>
      </c>
      <c r="N55" s="196">
        <v>0</v>
      </c>
      <c r="O55" s="196">
        <v>0</v>
      </c>
      <c r="P55" s="196">
        <v>0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 s="196">
        <v>0</v>
      </c>
      <c r="AA55" s="196">
        <v>0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16.059999999999999</v>
      </c>
      <c r="AH55" s="196">
        <v>0</v>
      </c>
      <c r="AI55" s="196">
        <v>4.55</v>
      </c>
      <c r="AJ55" s="196">
        <v>0</v>
      </c>
      <c r="AK55" s="196">
        <v>0.84</v>
      </c>
      <c r="AL55" s="196">
        <v>0</v>
      </c>
      <c r="AM55" s="196">
        <v>0</v>
      </c>
      <c r="AN55" s="196">
        <v>0</v>
      </c>
      <c r="AO55" s="196">
        <v>23.03</v>
      </c>
      <c r="AP55" s="196">
        <v>0</v>
      </c>
      <c r="AQ55" s="196">
        <v>0</v>
      </c>
      <c r="AR55" s="196">
        <v>0</v>
      </c>
      <c r="AS55" s="196">
        <v>0</v>
      </c>
      <c r="AT55" s="196">
        <v>0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0</v>
      </c>
      <c r="L56" s="196">
        <v>0</v>
      </c>
      <c r="M56" s="196">
        <v>0</v>
      </c>
      <c r="N56" s="196">
        <v>0</v>
      </c>
      <c r="O56" s="196">
        <v>0</v>
      </c>
      <c r="P56" s="196">
        <v>0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 s="196">
        <v>0</v>
      </c>
      <c r="AA56" s="196">
        <v>0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16.059999999999999</v>
      </c>
      <c r="AH56" s="196">
        <v>0</v>
      </c>
      <c r="AI56" s="196">
        <v>4.55</v>
      </c>
      <c r="AJ56" s="196">
        <v>0</v>
      </c>
      <c r="AK56" s="196">
        <v>0.84</v>
      </c>
      <c r="AL56" s="196">
        <v>0</v>
      </c>
      <c r="AM56" s="196">
        <v>0</v>
      </c>
      <c r="AN56" s="196">
        <v>0</v>
      </c>
      <c r="AO56" s="196">
        <v>23.03</v>
      </c>
      <c r="AP56" s="196">
        <v>0</v>
      </c>
      <c r="AQ56" s="196">
        <v>0</v>
      </c>
      <c r="AR56" s="196">
        <v>0</v>
      </c>
      <c r="AS56" s="196">
        <v>0</v>
      </c>
      <c r="AT56" s="196">
        <v>0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0</v>
      </c>
      <c r="L57" s="196">
        <v>0</v>
      </c>
      <c r="M57" s="196">
        <v>0</v>
      </c>
      <c r="N57" s="196">
        <v>0</v>
      </c>
      <c r="O57" s="196">
        <v>0</v>
      </c>
      <c r="P57" s="196">
        <v>0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 s="196">
        <v>0</v>
      </c>
      <c r="AA57" s="196">
        <v>0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16.059999999999999</v>
      </c>
      <c r="AH57" s="196">
        <v>0</v>
      </c>
      <c r="AI57" s="196">
        <v>4.55</v>
      </c>
      <c r="AJ57" s="196">
        <v>0</v>
      </c>
      <c r="AK57" s="196">
        <v>0.84</v>
      </c>
      <c r="AL57" s="196">
        <v>0</v>
      </c>
      <c r="AM57" s="196">
        <v>0</v>
      </c>
      <c r="AN57" s="196">
        <v>0</v>
      </c>
      <c r="AO57" s="196">
        <v>23.03</v>
      </c>
      <c r="AP57" s="196">
        <v>0</v>
      </c>
      <c r="AQ57" s="196">
        <v>0</v>
      </c>
      <c r="AR57" s="196">
        <v>0</v>
      </c>
      <c r="AS57" s="196">
        <v>0</v>
      </c>
      <c r="AT57" s="196">
        <v>0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0</v>
      </c>
      <c r="L58" s="196">
        <v>0</v>
      </c>
      <c r="M58" s="196">
        <v>0</v>
      </c>
      <c r="N58" s="196">
        <v>0</v>
      </c>
      <c r="O58" s="196">
        <v>0</v>
      </c>
      <c r="P58" s="196">
        <v>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 s="196">
        <v>0</v>
      </c>
      <c r="AA58" s="196">
        <v>0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16.059999999999999</v>
      </c>
      <c r="AH58" s="196">
        <v>0</v>
      </c>
      <c r="AI58" s="196">
        <v>4.55</v>
      </c>
      <c r="AJ58" s="196">
        <v>0</v>
      </c>
      <c r="AK58" s="196">
        <v>0.84</v>
      </c>
      <c r="AL58" s="196">
        <v>0</v>
      </c>
      <c r="AM58" s="196">
        <v>0</v>
      </c>
      <c r="AN58" s="196">
        <v>0</v>
      </c>
      <c r="AO58" s="196">
        <v>23.03</v>
      </c>
      <c r="AP58" s="196">
        <v>0</v>
      </c>
      <c r="AQ58" s="196">
        <v>0</v>
      </c>
      <c r="AR58" s="196">
        <v>0</v>
      </c>
      <c r="AS58" s="196">
        <v>0</v>
      </c>
      <c r="AT58" s="196">
        <v>0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0</v>
      </c>
      <c r="L59" s="196">
        <v>0</v>
      </c>
      <c r="M59" s="196">
        <v>0</v>
      </c>
      <c r="N59" s="196">
        <v>0</v>
      </c>
      <c r="O59" s="196">
        <v>0</v>
      </c>
      <c r="P59" s="196">
        <v>0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 s="196">
        <v>0</v>
      </c>
      <c r="AA59" s="196">
        <v>0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16.059999999999999</v>
      </c>
      <c r="AH59" s="196">
        <v>0</v>
      </c>
      <c r="AI59" s="196">
        <v>4.55</v>
      </c>
      <c r="AJ59" s="196">
        <v>0</v>
      </c>
      <c r="AK59" s="196">
        <v>0.84</v>
      </c>
      <c r="AL59" s="196">
        <v>0</v>
      </c>
      <c r="AM59" s="196">
        <v>0</v>
      </c>
      <c r="AN59" s="196">
        <v>0</v>
      </c>
      <c r="AO59" s="196">
        <v>23.03</v>
      </c>
      <c r="AP59" s="196">
        <v>0</v>
      </c>
      <c r="AQ59" s="196">
        <v>0</v>
      </c>
      <c r="AR59" s="196">
        <v>0</v>
      </c>
      <c r="AS59" s="196">
        <v>0</v>
      </c>
      <c r="AT59" s="196">
        <v>0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0</v>
      </c>
      <c r="L60" s="196">
        <v>0</v>
      </c>
      <c r="M60" s="196">
        <v>0</v>
      </c>
      <c r="N60" s="196">
        <v>0</v>
      </c>
      <c r="O60" s="196">
        <v>0</v>
      </c>
      <c r="P60" s="196">
        <v>0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 s="196">
        <v>0</v>
      </c>
      <c r="AA60" s="196">
        <v>0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16.059999999999999</v>
      </c>
      <c r="AH60" s="196">
        <v>0</v>
      </c>
      <c r="AI60" s="196">
        <v>4.55</v>
      </c>
      <c r="AJ60" s="196">
        <v>0</v>
      </c>
      <c r="AK60" s="196">
        <v>0.84</v>
      </c>
      <c r="AL60" s="196">
        <v>0</v>
      </c>
      <c r="AM60" s="196">
        <v>0</v>
      </c>
      <c r="AN60" s="196">
        <v>0</v>
      </c>
      <c r="AO60" s="196">
        <v>23.03</v>
      </c>
      <c r="AP60" s="196">
        <v>0</v>
      </c>
      <c r="AQ60" s="196">
        <v>0</v>
      </c>
      <c r="AR60" s="196">
        <v>0</v>
      </c>
      <c r="AS60" s="196">
        <v>0</v>
      </c>
      <c r="AT60" s="196">
        <v>0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0</v>
      </c>
      <c r="L61" s="196">
        <v>0</v>
      </c>
      <c r="M61" s="196">
        <v>0</v>
      </c>
      <c r="N61" s="196">
        <v>0</v>
      </c>
      <c r="O61" s="196">
        <v>0</v>
      </c>
      <c r="P61" s="196">
        <v>0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 s="196">
        <v>0</v>
      </c>
      <c r="AA61" s="196">
        <v>0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16.059999999999999</v>
      </c>
      <c r="AH61" s="196">
        <v>0</v>
      </c>
      <c r="AI61" s="196">
        <v>4.55</v>
      </c>
      <c r="AJ61" s="196">
        <v>0</v>
      </c>
      <c r="AK61" s="196">
        <v>0.84</v>
      </c>
      <c r="AL61" s="196">
        <v>0</v>
      </c>
      <c r="AM61" s="196">
        <v>0</v>
      </c>
      <c r="AN61" s="196">
        <v>0</v>
      </c>
      <c r="AO61" s="196">
        <v>23.03</v>
      </c>
      <c r="AP61" s="196">
        <v>0</v>
      </c>
      <c r="AQ61" s="196">
        <v>0</v>
      </c>
      <c r="AR61" s="196">
        <v>0</v>
      </c>
      <c r="AS61" s="196">
        <v>0</v>
      </c>
      <c r="AT61" s="196">
        <v>0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0</v>
      </c>
      <c r="L62" s="196">
        <v>0</v>
      </c>
      <c r="M62" s="196">
        <v>0</v>
      </c>
      <c r="N62" s="196">
        <v>0</v>
      </c>
      <c r="O62" s="196">
        <v>0</v>
      </c>
      <c r="P62" s="196">
        <v>0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 s="196">
        <v>0</v>
      </c>
      <c r="AA62" s="196">
        <v>0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16.059999999999999</v>
      </c>
      <c r="AH62" s="196">
        <v>0</v>
      </c>
      <c r="AI62" s="196">
        <v>4.55</v>
      </c>
      <c r="AJ62" s="196">
        <v>0</v>
      </c>
      <c r="AK62" s="196">
        <v>0.84</v>
      </c>
      <c r="AL62" s="196">
        <v>0</v>
      </c>
      <c r="AM62" s="196">
        <v>0</v>
      </c>
      <c r="AN62" s="196">
        <v>0</v>
      </c>
      <c r="AO62" s="196">
        <v>23.03</v>
      </c>
      <c r="AP62" s="196">
        <v>0</v>
      </c>
      <c r="AQ62" s="196">
        <v>0</v>
      </c>
      <c r="AR62" s="196">
        <v>0</v>
      </c>
      <c r="AS62" s="196">
        <v>0</v>
      </c>
      <c r="AT62" s="196">
        <v>0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0</v>
      </c>
      <c r="L63" s="196">
        <v>0</v>
      </c>
      <c r="M63" s="196">
        <v>0</v>
      </c>
      <c r="N63" s="196">
        <v>0</v>
      </c>
      <c r="O63" s="196">
        <v>0</v>
      </c>
      <c r="P63" s="196">
        <v>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 s="196">
        <v>0</v>
      </c>
      <c r="AA63" s="196">
        <v>0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16.059999999999999</v>
      </c>
      <c r="AH63" s="196">
        <v>0</v>
      </c>
      <c r="AI63" s="196">
        <v>4.55</v>
      </c>
      <c r="AJ63" s="196">
        <v>0</v>
      </c>
      <c r="AK63" s="196">
        <v>0.84</v>
      </c>
      <c r="AL63" s="196">
        <v>0</v>
      </c>
      <c r="AM63" s="196">
        <v>0</v>
      </c>
      <c r="AN63" s="196">
        <v>0</v>
      </c>
      <c r="AO63" s="196">
        <v>23.03</v>
      </c>
      <c r="AP63" s="196">
        <v>0</v>
      </c>
      <c r="AQ63" s="196">
        <v>0</v>
      </c>
      <c r="AR63" s="196">
        <v>0</v>
      </c>
      <c r="AS63" s="196">
        <v>0</v>
      </c>
      <c r="AT63" s="196">
        <v>0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0</v>
      </c>
      <c r="L64" s="196">
        <v>0</v>
      </c>
      <c r="M64" s="196">
        <v>0</v>
      </c>
      <c r="N64" s="196">
        <v>0</v>
      </c>
      <c r="O64" s="196">
        <v>0</v>
      </c>
      <c r="P64" s="196">
        <v>0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 s="196">
        <v>0</v>
      </c>
      <c r="AA64" s="196">
        <v>0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16.059999999999999</v>
      </c>
      <c r="AH64" s="196">
        <v>0</v>
      </c>
      <c r="AI64" s="196">
        <v>4.55</v>
      </c>
      <c r="AJ64" s="196">
        <v>0</v>
      </c>
      <c r="AK64" s="196">
        <v>0.84</v>
      </c>
      <c r="AL64" s="196">
        <v>0</v>
      </c>
      <c r="AM64" s="196">
        <v>0</v>
      </c>
      <c r="AN64" s="196">
        <v>0</v>
      </c>
      <c r="AO64" s="196">
        <v>23.03</v>
      </c>
      <c r="AP64" s="196">
        <v>0</v>
      </c>
      <c r="AQ64" s="196">
        <v>0</v>
      </c>
      <c r="AR64" s="196">
        <v>0</v>
      </c>
      <c r="AS64" s="196">
        <v>0</v>
      </c>
      <c r="AT64" s="196">
        <v>0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0</v>
      </c>
      <c r="L65" s="196">
        <v>0</v>
      </c>
      <c r="M65" s="196">
        <v>0</v>
      </c>
      <c r="N65" s="196">
        <v>0</v>
      </c>
      <c r="O65" s="196">
        <v>0</v>
      </c>
      <c r="P65" s="196">
        <v>0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 s="196">
        <v>0</v>
      </c>
      <c r="AA65" s="196">
        <v>0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16.059999999999999</v>
      </c>
      <c r="AH65" s="196">
        <v>0</v>
      </c>
      <c r="AI65" s="196">
        <v>4.55</v>
      </c>
      <c r="AJ65" s="196">
        <v>0</v>
      </c>
      <c r="AK65" s="196">
        <v>0.84</v>
      </c>
      <c r="AL65" s="196">
        <v>0</v>
      </c>
      <c r="AM65" s="196">
        <v>0</v>
      </c>
      <c r="AN65" s="196">
        <v>0</v>
      </c>
      <c r="AO65" s="196">
        <v>23.03</v>
      </c>
      <c r="AP65" s="196">
        <v>0</v>
      </c>
      <c r="AQ65" s="196">
        <v>0</v>
      </c>
      <c r="AR65" s="196">
        <v>0</v>
      </c>
      <c r="AS65" s="196">
        <v>0</v>
      </c>
      <c r="AT65" s="196">
        <v>0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0</v>
      </c>
      <c r="L66" s="196">
        <v>0</v>
      </c>
      <c r="M66" s="196">
        <v>0</v>
      </c>
      <c r="N66" s="196">
        <v>0</v>
      </c>
      <c r="O66" s="196">
        <v>0</v>
      </c>
      <c r="P66" s="196">
        <v>0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 s="196">
        <v>0</v>
      </c>
      <c r="AA66" s="196">
        <v>0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16.059999999999999</v>
      </c>
      <c r="AH66" s="196">
        <v>0</v>
      </c>
      <c r="AI66" s="196">
        <v>4.55</v>
      </c>
      <c r="AJ66" s="196">
        <v>0</v>
      </c>
      <c r="AK66" s="196">
        <v>0.84</v>
      </c>
      <c r="AL66" s="196">
        <v>0</v>
      </c>
      <c r="AM66" s="196">
        <v>0</v>
      </c>
      <c r="AN66" s="196">
        <v>0</v>
      </c>
      <c r="AO66" s="196">
        <v>23.03</v>
      </c>
      <c r="AP66" s="196">
        <v>0</v>
      </c>
      <c r="AQ66" s="196">
        <v>0</v>
      </c>
      <c r="AR66" s="196">
        <v>0</v>
      </c>
      <c r="AS66" s="196">
        <v>0</v>
      </c>
      <c r="AT66" s="196">
        <v>0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0</v>
      </c>
      <c r="L67" s="196">
        <v>0</v>
      </c>
      <c r="M67" s="196">
        <v>0</v>
      </c>
      <c r="N67" s="196">
        <v>0</v>
      </c>
      <c r="O67" s="196">
        <v>0</v>
      </c>
      <c r="P67" s="196">
        <v>0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 s="196">
        <v>0</v>
      </c>
      <c r="AA67" s="196">
        <v>0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16.059999999999999</v>
      </c>
      <c r="AH67" s="196">
        <v>0</v>
      </c>
      <c r="AI67" s="196">
        <v>4.55</v>
      </c>
      <c r="AJ67" s="196">
        <v>0</v>
      </c>
      <c r="AK67" s="196">
        <v>0.84</v>
      </c>
      <c r="AL67" s="196">
        <v>0</v>
      </c>
      <c r="AM67" s="196">
        <v>0</v>
      </c>
      <c r="AN67" s="196">
        <v>0</v>
      </c>
      <c r="AO67" s="196">
        <v>23.03</v>
      </c>
      <c r="AP67" s="196">
        <v>0</v>
      </c>
      <c r="AQ67" s="196">
        <v>0</v>
      </c>
      <c r="AR67" s="196">
        <v>0</v>
      </c>
      <c r="AS67" s="196">
        <v>0</v>
      </c>
      <c r="AT67" s="196">
        <v>0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0</v>
      </c>
      <c r="L68" s="196">
        <v>0</v>
      </c>
      <c r="M68" s="196">
        <v>0</v>
      </c>
      <c r="N68" s="196">
        <v>0</v>
      </c>
      <c r="O68" s="196">
        <v>0</v>
      </c>
      <c r="P68" s="196">
        <v>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 s="196">
        <v>0</v>
      </c>
      <c r="AA68" s="196">
        <v>0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16.059999999999999</v>
      </c>
      <c r="AH68" s="196">
        <v>0</v>
      </c>
      <c r="AI68" s="196">
        <v>4.55</v>
      </c>
      <c r="AJ68" s="196">
        <v>0</v>
      </c>
      <c r="AK68" s="196">
        <v>0.84</v>
      </c>
      <c r="AL68" s="196">
        <v>0</v>
      </c>
      <c r="AM68" s="196">
        <v>0</v>
      </c>
      <c r="AN68" s="196">
        <v>0</v>
      </c>
      <c r="AO68" s="196">
        <v>23.03</v>
      </c>
      <c r="AP68" s="196">
        <v>0</v>
      </c>
      <c r="AQ68" s="196">
        <v>0</v>
      </c>
      <c r="AR68" s="196">
        <v>0</v>
      </c>
      <c r="AS68" s="196">
        <v>0</v>
      </c>
      <c r="AT68" s="196">
        <v>0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0</v>
      </c>
      <c r="L69" s="196">
        <v>0</v>
      </c>
      <c r="M69" s="196">
        <v>0</v>
      </c>
      <c r="N69" s="196">
        <v>0</v>
      </c>
      <c r="O69" s="196">
        <v>0</v>
      </c>
      <c r="P69" s="196">
        <v>0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 s="196">
        <v>0</v>
      </c>
      <c r="AA69" s="196">
        <v>0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16.059999999999999</v>
      </c>
      <c r="AH69" s="196">
        <v>0</v>
      </c>
      <c r="AI69" s="196">
        <v>4.55</v>
      </c>
      <c r="AJ69" s="196">
        <v>0</v>
      </c>
      <c r="AK69" s="196">
        <v>0.84</v>
      </c>
      <c r="AL69" s="196">
        <v>0</v>
      </c>
      <c r="AM69" s="196">
        <v>0</v>
      </c>
      <c r="AN69" s="196">
        <v>0</v>
      </c>
      <c r="AO69" s="196">
        <v>23.03</v>
      </c>
      <c r="AP69" s="196">
        <v>0</v>
      </c>
      <c r="AQ69" s="196">
        <v>0</v>
      </c>
      <c r="AR69" s="196">
        <v>0</v>
      </c>
      <c r="AS69" s="196">
        <v>0</v>
      </c>
      <c r="AT69" s="196">
        <v>0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0</v>
      </c>
      <c r="L70" s="196">
        <v>0</v>
      </c>
      <c r="M70" s="196">
        <v>0</v>
      </c>
      <c r="N70" s="196">
        <v>0</v>
      </c>
      <c r="O70" s="196">
        <v>0</v>
      </c>
      <c r="P70" s="196">
        <v>0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 s="196">
        <v>0</v>
      </c>
      <c r="AA70" s="196">
        <v>0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16.059999999999999</v>
      </c>
      <c r="AH70" s="196">
        <v>0</v>
      </c>
      <c r="AI70" s="196">
        <v>4.55</v>
      </c>
      <c r="AJ70" s="196">
        <v>0</v>
      </c>
      <c r="AK70" s="196">
        <v>0.84</v>
      </c>
      <c r="AL70" s="196">
        <v>0</v>
      </c>
      <c r="AM70" s="196">
        <v>0</v>
      </c>
      <c r="AN70" s="196">
        <v>0</v>
      </c>
      <c r="AO70" s="196">
        <v>23.03</v>
      </c>
      <c r="AP70" s="196">
        <v>0</v>
      </c>
      <c r="AQ70" s="196">
        <v>0</v>
      </c>
      <c r="AR70" s="196">
        <v>0</v>
      </c>
      <c r="AS70" s="196">
        <v>0</v>
      </c>
      <c r="AT70" s="196">
        <v>0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0</v>
      </c>
      <c r="L71" s="196">
        <v>0</v>
      </c>
      <c r="M71" s="196">
        <v>0</v>
      </c>
      <c r="N71" s="196">
        <v>0</v>
      </c>
      <c r="O71" s="196">
        <v>0</v>
      </c>
      <c r="P71" s="196">
        <v>0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 s="196">
        <v>0</v>
      </c>
      <c r="AA71" s="196">
        <v>0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16.059999999999999</v>
      </c>
      <c r="AH71" s="196">
        <v>0</v>
      </c>
      <c r="AI71" s="196">
        <v>4.55</v>
      </c>
      <c r="AJ71" s="196">
        <v>0</v>
      </c>
      <c r="AK71" s="196">
        <v>0.84</v>
      </c>
      <c r="AL71" s="196">
        <v>0</v>
      </c>
      <c r="AM71" s="196">
        <v>0</v>
      </c>
      <c r="AN71" s="196">
        <v>0</v>
      </c>
      <c r="AO71" s="196">
        <v>23.03</v>
      </c>
      <c r="AP71" s="196">
        <v>0</v>
      </c>
      <c r="AQ71" s="196">
        <v>0</v>
      </c>
      <c r="AR71" s="196">
        <v>0</v>
      </c>
      <c r="AS71" s="196">
        <v>0</v>
      </c>
      <c r="AT71" s="196">
        <v>0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0</v>
      </c>
      <c r="L72" s="196">
        <v>0</v>
      </c>
      <c r="M72" s="196">
        <v>0</v>
      </c>
      <c r="N72" s="196">
        <v>0</v>
      </c>
      <c r="O72" s="196">
        <v>0</v>
      </c>
      <c r="P72" s="196">
        <v>0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 s="196">
        <v>0</v>
      </c>
      <c r="AA72" s="196">
        <v>0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16.059999999999999</v>
      </c>
      <c r="AH72" s="196">
        <v>0</v>
      </c>
      <c r="AI72" s="196">
        <v>4.55</v>
      </c>
      <c r="AJ72" s="196">
        <v>0</v>
      </c>
      <c r="AK72" s="196">
        <v>0.84</v>
      </c>
      <c r="AL72" s="196">
        <v>0</v>
      </c>
      <c r="AM72" s="196">
        <v>0</v>
      </c>
      <c r="AN72" s="196">
        <v>0</v>
      </c>
      <c r="AO72" s="196">
        <v>23.03</v>
      </c>
      <c r="AP72" s="196">
        <v>0</v>
      </c>
      <c r="AQ72" s="196">
        <v>0</v>
      </c>
      <c r="AR72" s="196">
        <v>0</v>
      </c>
      <c r="AS72" s="196">
        <v>0</v>
      </c>
      <c r="AT72" s="196">
        <v>0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0</v>
      </c>
      <c r="L73" s="196">
        <v>0</v>
      </c>
      <c r="M73" s="196">
        <v>0</v>
      </c>
      <c r="N73" s="196">
        <v>0</v>
      </c>
      <c r="O73" s="196">
        <v>0</v>
      </c>
      <c r="P73" s="196">
        <v>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 s="196">
        <v>0</v>
      </c>
      <c r="AA73" s="196">
        <v>0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16.059999999999999</v>
      </c>
      <c r="AH73" s="196">
        <v>0</v>
      </c>
      <c r="AI73" s="196">
        <v>4.55</v>
      </c>
      <c r="AJ73" s="196">
        <v>0</v>
      </c>
      <c r="AK73" s="196">
        <v>0.99</v>
      </c>
      <c r="AL73" s="196">
        <v>0</v>
      </c>
      <c r="AM73" s="196">
        <v>0</v>
      </c>
      <c r="AN73" s="196">
        <v>0</v>
      </c>
      <c r="AO73" s="196">
        <v>23.03</v>
      </c>
      <c r="AP73" s="196">
        <v>0</v>
      </c>
      <c r="AQ73" s="196">
        <v>0</v>
      </c>
      <c r="AR73" s="196">
        <v>0</v>
      </c>
      <c r="AS73" s="196">
        <v>0</v>
      </c>
      <c r="AT73" s="196">
        <v>0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0</v>
      </c>
      <c r="L74" s="196">
        <v>0</v>
      </c>
      <c r="M74" s="196">
        <v>0</v>
      </c>
      <c r="N74" s="196">
        <v>0</v>
      </c>
      <c r="O74" s="196">
        <v>0</v>
      </c>
      <c r="P74" s="196">
        <v>0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 s="196">
        <v>0</v>
      </c>
      <c r="AA74" s="196">
        <v>0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16.059999999999999</v>
      </c>
      <c r="AH74" s="196">
        <v>0</v>
      </c>
      <c r="AI74" s="196">
        <v>4.55</v>
      </c>
      <c r="AJ74" s="196">
        <v>0</v>
      </c>
      <c r="AK74" s="196">
        <v>0.99</v>
      </c>
      <c r="AL74" s="196">
        <v>0</v>
      </c>
      <c r="AM74" s="196">
        <v>0</v>
      </c>
      <c r="AN74" s="196">
        <v>0</v>
      </c>
      <c r="AO74" s="196">
        <v>23.03</v>
      </c>
      <c r="AP74" s="196">
        <v>0</v>
      </c>
      <c r="AQ74" s="196">
        <v>0</v>
      </c>
      <c r="AR74" s="196">
        <v>0</v>
      </c>
      <c r="AS74" s="196">
        <v>0</v>
      </c>
      <c r="AT74" s="196">
        <v>0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0</v>
      </c>
      <c r="L75" s="196">
        <v>0</v>
      </c>
      <c r="M75" s="196">
        <v>0</v>
      </c>
      <c r="N75" s="196">
        <v>0</v>
      </c>
      <c r="O75" s="196">
        <v>0</v>
      </c>
      <c r="P75" s="196">
        <v>0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 s="196">
        <v>0</v>
      </c>
      <c r="AA75" s="196">
        <v>0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16.059999999999999</v>
      </c>
      <c r="AH75" s="196">
        <v>0</v>
      </c>
      <c r="AI75" s="196">
        <v>4.55</v>
      </c>
      <c r="AJ75" s="196">
        <v>0</v>
      </c>
      <c r="AK75" s="196">
        <v>0.91</v>
      </c>
      <c r="AL75" s="196">
        <v>0</v>
      </c>
      <c r="AM75" s="196">
        <v>0</v>
      </c>
      <c r="AN75" s="196">
        <v>0</v>
      </c>
      <c r="AO75" s="196">
        <v>23.48</v>
      </c>
      <c r="AP75" s="196">
        <v>0</v>
      </c>
      <c r="AQ75" s="196">
        <v>0</v>
      </c>
      <c r="AR75" s="196">
        <v>0</v>
      </c>
      <c r="AS75" s="196">
        <v>0</v>
      </c>
      <c r="AT75" s="196">
        <v>0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0</v>
      </c>
      <c r="L76" s="196">
        <v>0</v>
      </c>
      <c r="M76" s="196">
        <v>0</v>
      </c>
      <c r="N76" s="196">
        <v>0</v>
      </c>
      <c r="O76" s="196">
        <v>0</v>
      </c>
      <c r="P76" s="196">
        <v>0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 s="196">
        <v>0</v>
      </c>
      <c r="AA76" s="196">
        <v>0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16.059999999999999</v>
      </c>
      <c r="AH76" s="196">
        <v>0</v>
      </c>
      <c r="AI76" s="196">
        <v>4.55</v>
      </c>
      <c r="AJ76" s="196">
        <v>0</v>
      </c>
      <c r="AK76" s="196">
        <v>0.91</v>
      </c>
      <c r="AL76" s="196">
        <v>0</v>
      </c>
      <c r="AM76" s="196">
        <v>0</v>
      </c>
      <c r="AN76" s="196">
        <v>0</v>
      </c>
      <c r="AO76" s="196">
        <v>23.48</v>
      </c>
      <c r="AP76" s="196">
        <v>0</v>
      </c>
      <c r="AQ76" s="196">
        <v>0</v>
      </c>
      <c r="AR76" s="196">
        <v>0</v>
      </c>
      <c r="AS76" s="196">
        <v>0</v>
      </c>
      <c r="AT76" s="196">
        <v>0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0</v>
      </c>
      <c r="L77" s="196">
        <v>0</v>
      </c>
      <c r="M77" s="196">
        <v>0</v>
      </c>
      <c r="N77" s="196">
        <v>0</v>
      </c>
      <c r="O77" s="196">
        <v>0</v>
      </c>
      <c r="P77" s="196">
        <v>0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 s="196">
        <v>0</v>
      </c>
      <c r="AA77" s="196">
        <v>0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16.059999999999999</v>
      </c>
      <c r="AH77" s="196">
        <v>0</v>
      </c>
      <c r="AI77" s="196">
        <v>4.55</v>
      </c>
      <c r="AJ77" s="196">
        <v>0</v>
      </c>
      <c r="AK77" s="196">
        <v>0.91</v>
      </c>
      <c r="AL77" s="196">
        <v>0</v>
      </c>
      <c r="AM77" s="196">
        <v>0</v>
      </c>
      <c r="AN77" s="196">
        <v>0</v>
      </c>
      <c r="AO77" s="196">
        <v>23.48</v>
      </c>
      <c r="AP77" s="196">
        <v>0</v>
      </c>
      <c r="AQ77" s="196">
        <v>0</v>
      </c>
      <c r="AR77" s="196">
        <v>0</v>
      </c>
      <c r="AS77" s="196">
        <v>0</v>
      </c>
      <c r="AT77" s="196">
        <v>0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0</v>
      </c>
      <c r="L78" s="196">
        <v>0</v>
      </c>
      <c r="M78" s="196">
        <v>0</v>
      </c>
      <c r="N78" s="196">
        <v>0</v>
      </c>
      <c r="O78" s="196">
        <v>0</v>
      </c>
      <c r="P78" s="196">
        <v>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 s="196">
        <v>0</v>
      </c>
      <c r="AA78" s="196">
        <v>0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16.059999999999999</v>
      </c>
      <c r="AH78" s="196">
        <v>0</v>
      </c>
      <c r="AI78" s="196">
        <v>4.55</v>
      </c>
      <c r="AJ78" s="196">
        <v>0</v>
      </c>
      <c r="AK78" s="196">
        <v>0.91</v>
      </c>
      <c r="AL78" s="196">
        <v>0</v>
      </c>
      <c r="AM78" s="196">
        <v>0</v>
      </c>
      <c r="AN78" s="196">
        <v>0</v>
      </c>
      <c r="AO78" s="196">
        <v>23.48</v>
      </c>
      <c r="AP78" s="196">
        <v>0</v>
      </c>
      <c r="AQ78" s="196">
        <v>0</v>
      </c>
      <c r="AR78" s="196">
        <v>0</v>
      </c>
      <c r="AS78" s="196">
        <v>0</v>
      </c>
      <c r="AT78" s="196">
        <v>0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0</v>
      </c>
      <c r="L79" s="196">
        <v>0</v>
      </c>
      <c r="M79" s="196">
        <v>0</v>
      </c>
      <c r="N79" s="196">
        <v>0</v>
      </c>
      <c r="O79" s="196">
        <v>0</v>
      </c>
      <c r="P79" s="196">
        <v>0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 s="196">
        <v>0</v>
      </c>
      <c r="AA79" s="196">
        <v>0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16.059999999999999</v>
      </c>
      <c r="AH79" s="196">
        <v>0</v>
      </c>
      <c r="AI79" s="196">
        <v>4.55</v>
      </c>
      <c r="AJ79" s="196">
        <v>0</v>
      </c>
      <c r="AK79" s="196">
        <v>0.84</v>
      </c>
      <c r="AL79" s="196">
        <v>0</v>
      </c>
      <c r="AM79" s="196">
        <v>0</v>
      </c>
      <c r="AN79" s="196">
        <v>0</v>
      </c>
      <c r="AO79" s="196">
        <v>23.48</v>
      </c>
      <c r="AP79" s="196">
        <v>0</v>
      </c>
      <c r="AQ79" s="196">
        <v>0</v>
      </c>
      <c r="AR79" s="196">
        <v>0</v>
      </c>
      <c r="AS79" s="196">
        <v>0</v>
      </c>
      <c r="AT79" s="196">
        <v>0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0</v>
      </c>
      <c r="L80" s="196">
        <v>0</v>
      </c>
      <c r="M80" s="196">
        <v>0</v>
      </c>
      <c r="N80" s="196">
        <v>0</v>
      </c>
      <c r="O80" s="196">
        <v>0</v>
      </c>
      <c r="P80" s="196">
        <v>0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 s="196">
        <v>0</v>
      </c>
      <c r="AA80" s="196">
        <v>0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16.059999999999999</v>
      </c>
      <c r="AH80" s="196">
        <v>0</v>
      </c>
      <c r="AI80" s="196">
        <v>4.55</v>
      </c>
      <c r="AJ80" s="196">
        <v>0</v>
      </c>
      <c r="AK80" s="196">
        <v>0.84</v>
      </c>
      <c r="AL80" s="196">
        <v>0</v>
      </c>
      <c r="AM80" s="196">
        <v>0</v>
      </c>
      <c r="AN80" s="196">
        <v>0</v>
      </c>
      <c r="AO80" s="196">
        <v>23.48</v>
      </c>
      <c r="AP80" s="196">
        <v>0</v>
      </c>
      <c r="AQ80" s="196">
        <v>0</v>
      </c>
      <c r="AR80" s="196">
        <v>0</v>
      </c>
      <c r="AS80" s="196">
        <v>0</v>
      </c>
      <c r="AT80" s="196">
        <v>0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0</v>
      </c>
      <c r="L81" s="196">
        <v>0</v>
      </c>
      <c r="M81" s="196">
        <v>0</v>
      </c>
      <c r="N81" s="196">
        <v>0</v>
      </c>
      <c r="O81" s="196">
        <v>0</v>
      </c>
      <c r="P81" s="196">
        <v>0</v>
      </c>
      <c r="Q81" s="196">
        <v>0</v>
      </c>
      <c r="R81" s="196">
        <v>0</v>
      </c>
      <c r="S81" s="196">
        <v>0</v>
      </c>
      <c r="T81" s="196">
        <v>0</v>
      </c>
      <c r="U81" s="196">
        <v>0</v>
      </c>
      <c r="V81" s="196">
        <v>0</v>
      </c>
      <c r="W81" s="196">
        <v>0</v>
      </c>
      <c r="X81" s="196">
        <v>0</v>
      </c>
      <c r="Y81" s="196">
        <v>0</v>
      </c>
      <c r="Z81" s="196">
        <v>0</v>
      </c>
      <c r="AA81" s="196">
        <v>0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16.059999999999999</v>
      </c>
      <c r="AH81" s="196">
        <v>0</v>
      </c>
      <c r="AI81" s="196">
        <v>4.55</v>
      </c>
      <c r="AJ81" s="196">
        <v>0</v>
      </c>
      <c r="AK81" s="196">
        <v>0.84</v>
      </c>
      <c r="AL81" s="196">
        <v>0</v>
      </c>
      <c r="AM81" s="196">
        <v>0</v>
      </c>
      <c r="AN81" s="196">
        <v>0</v>
      </c>
      <c r="AO81" s="196">
        <v>23.48</v>
      </c>
      <c r="AP81" s="196">
        <v>0</v>
      </c>
      <c r="AQ81" s="196">
        <v>0</v>
      </c>
      <c r="AR81" s="196">
        <v>0</v>
      </c>
      <c r="AS81" s="196">
        <v>0</v>
      </c>
      <c r="AT81" s="196">
        <v>0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0</v>
      </c>
      <c r="L82" s="196">
        <v>0</v>
      </c>
      <c r="M82" s="196">
        <v>0</v>
      </c>
      <c r="N82" s="196">
        <v>0</v>
      </c>
      <c r="O82" s="196">
        <v>0</v>
      </c>
      <c r="P82" s="196">
        <v>0</v>
      </c>
      <c r="Q82" s="196">
        <v>0</v>
      </c>
      <c r="R82" s="196">
        <v>0</v>
      </c>
      <c r="S82" s="196">
        <v>0</v>
      </c>
      <c r="T82" s="196">
        <v>0</v>
      </c>
      <c r="U82" s="196">
        <v>0</v>
      </c>
      <c r="V82" s="196">
        <v>0</v>
      </c>
      <c r="W82" s="196">
        <v>0</v>
      </c>
      <c r="X82" s="196">
        <v>0</v>
      </c>
      <c r="Y82" s="196">
        <v>0</v>
      </c>
      <c r="Z82" s="196">
        <v>0</v>
      </c>
      <c r="AA82" s="196">
        <v>0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16.059999999999999</v>
      </c>
      <c r="AH82" s="196">
        <v>0</v>
      </c>
      <c r="AI82" s="196">
        <v>4.55</v>
      </c>
      <c r="AJ82" s="196">
        <v>0</v>
      </c>
      <c r="AK82" s="196">
        <v>0.84</v>
      </c>
      <c r="AL82" s="196">
        <v>0</v>
      </c>
      <c r="AM82" s="196">
        <v>0</v>
      </c>
      <c r="AN82" s="196">
        <v>0</v>
      </c>
      <c r="AO82" s="196">
        <v>23.48</v>
      </c>
      <c r="AP82" s="196">
        <v>0</v>
      </c>
      <c r="AQ82" s="196">
        <v>0</v>
      </c>
      <c r="AR82" s="196">
        <v>0</v>
      </c>
      <c r="AS82" s="196">
        <v>0</v>
      </c>
      <c r="AT82" s="196">
        <v>0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0</v>
      </c>
      <c r="L83" s="196">
        <v>0</v>
      </c>
      <c r="M83" s="196">
        <v>0</v>
      </c>
      <c r="N83" s="196">
        <v>0</v>
      </c>
      <c r="O83" s="196">
        <v>0</v>
      </c>
      <c r="P83" s="196">
        <v>0</v>
      </c>
      <c r="Q83" s="196">
        <v>0</v>
      </c>
      <c r="R83" s="196">
        <v>0</v>
      </c>
      <c r="S83" s="196">
        <v>0</v>
      </c>
      <c r="T83" s="196">
        <v>0</v>
      </c>
      <c r="U83" s="196">
        <v>0</v>
      </c>
      <c r="V83" s="196">
        <v>0</v>
      </c>
      <c r="W83" s="196">
        <v>0</v>
      </c>
      <c r="X83" s="196">
        <v>0</v>
      </c>
      <c r="Y83" s="196">
        <v>0</v>
      </c>
      <c r="Z83" s="196">
        <v>0</v>
      </c>
      <c r="AA83" s="196">
        <v>0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16.059999999999999</v>
      </c>
      <c r="AH83" s="196">
        <v>0</v>
      </c>
      <c r="AI83" s="196">
        <v>4.55</v>
      </c>
      <c r="AJ83" s="196">
        <v>0</v>
      </c>
      <c r="AK83" s="196">
        <v>0.84</v>
      </c>
      <c r="AL83" s="196">
        <v>0</v>
      </c>
      <c r="AM83" s="196">
        <v>0</v>
      </c>
      <c r="AN83" s="196">
        <v>0</v>
      </c>
      <c r="AO83" s="196">
        <v>23.48</v>
      </c>
      <c r="AP83" s="196">
        <v>0</v>
      </c>
      <c r="AQ83" s="196">
        <v>0</v>
      </c>
      <c r="AR83" s="196">
        <v>0</v>
      </c>
      <c r="AS83" s="196">
        <v>0</v>
      </c>
      <c r="AT83" s="196">
        <v>0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0</v>
      </c>
      <c r="L84" s="196">
        <v>0</v>
      </c>
      <c r="M84" s="196">
        <v>0</v>
      </c>
      <c r="N84" s="196">
        <v>0</v>
      </c>
      <c r="O84" s="196">
        <v>0</v>
      </c>
      <c r="P84" s="196">
        <v>0</v>
      </c>
      <c r="Q84" s="196">
        <v>0</v>
      </c>
      <c r="R84" s="196">
        <v>0</v>
      </c>
      <c r="S84" s="196">
        <v>0</v>
      </c>
      <c r="T84" s="196">
        <v>0</v>
      </c>
      <c r="U84" s="196">
        <v>0</v>
      </c>
      <c r="V84" s="196">
        <v>0</v>
      </c>
      <c r="W84" s="196">
        <v>0</v>
      </c>
      <c r="X84" s="196">
        <v>0</v>
      </c>
      <c r="Y84" s="196">
        <v>0</v>
      </c>
      <c r="Z84" s="196">
        <v>0</v>
      </c>
      <c r="AA84" s="196">
        <v>0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16.059999999999999</v>
      </c>
      <c r="AH84" s="196">
        <v>0</v>
      </c>
      <c r="AI84" s="196">
        <v>4.55</v>
      </c>
      <c r="AJ84" s="196">
        <v>0</v>
      </c>
      <c r="AK84" s="196">
        <v>0.84</v>
      </c>
      <c r="AL84" s="196">
        <v>0</v>
      </c>
      <c r="AM84" s="196">
        <v>0</v>
      </c>
      <c r="AN84" s="196">
        <v>0</v>
      </c>
      <c r="AO84" s="196">
        <v>23.48</v>
      </c>
      <c r="AP84" s="196">
        <v>0</v>
      </c>
      <c r="AQ84" s="196">
        <v>0</v>
      </c>
      <c r="AR84" s="196">
        <v>0</v>
      </c>
      <c r="AS84" s="196">
        <v>0</v>
      </c>
      <c r="AT84" s="196">
        <v>0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0</v>
      </c>
      <c r="L85" s="196">
        <v>0</v>
      </c>
      <c r="M85" s="196">
        <v>0</v>
      </c>
      <c r="N85" s="196">
        <v>0</v>
      </c>
      <c r="O85" s="196">
        <v>0</v>
      </c>
      <c r="P85" s="196">
        <v>0</v>
      </c>
      <c r="Q85" s="196">
        <v>0</v>
      </c>
      <c r="R85" s="196">
        <v>0</v>
      </c>
      <c r="S85" s="196">
        <v>0</v>
      </c>
      <c r="T85" s="196">
        <v>0</v>
      </c>
      <c r="U85" s="196">
        <v>0</v>
      </c>
      <c r="V85" s="196">
        <v>0</v>
      </c>
      <c r="W85" s="196">
        <v>0</v>
      </c>
      <c r="X85" s="196">
        <v>0</v>
      </c>
      <c r="Y85" s="196">
        <v>0</v>
      </c>
      <c r="Z85" s="196">
        <v>0</v>
      </c>
      <c r="AA85" s="196">
        <v>0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16.059999999999999</v>
      </c>
      <c r="AH85" s="196">
        <v>0</v>
      </c>
      <c r="AI85" s="196">
        <v>4.55</v>
      </c>
      <c r="AJ85" s="196">
        <v>0</v>
      </c>
      <c r="AK85" s="196">
        <v>0.84</v>
      </c>
      <c r="AL85" s="196">
        <v>0</v>
      </c>
      <c r="AM85" s="196">
        <v>0</v>
      </c>
      <c r="AN85" s="196">
        <v>0</v>
      </c>
      <c r="AO85" s="196">
        <v>23.48</v>
      </c>
      <c r="AP85" s="196">
        <v>0</v>
      </c>
      <c r="AQ85" s="196">
        <v>0</v>
      </c>
      <c r="AR85" s="196">
        <v>0</v>
      </c>
      <c r="AS85" s="196">
        <v>0</v>
      </c>
      <c r="AT85" s="196">
        <v>0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0</v>
      </c>
      <c r="L86" s="196">
        <v>0</v>
      </c>
      <c r="M86" s="196">
        <v>0</v>
      </c>
      <c r="N86" s="196">
        <v>0</v>
      </c>
      <c r="O86" s="196">
        <v>0</v>
      </c>
      <c r="P86" s="196">
        <v>0</v>
      </c>
      <c r="Q86" s="196">
        <v>0</v>
      </c>
      <c r="R86" s="196">
        <v>0</v>
      </c>
      <c r="S86" s="196">
        <v>0</v>
      </c>
      <c r="T86" s="196">
        <v>0</v>
      </c>
      <c r="U86" s="196">
        <v>0</v>
      </c>
      <c r="V86" s="196">
        <v>0</v>
      </c>
      <c r="W86" s="196">
        <v>0</v>
      </c>
      <c r="X86" s="196">
        <v>0</v>
      </c>
      <c r="Y86" s="196">
        <v>0</v>
      </c>
      <c r="Z86" s="196">
        <v>0</v>
      </c>
      <c r="AA86" s="196">
        <v>0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16.059999999999999</v>
      </c>
      <c r="AH86" s="196">
        <v>0</v>
      </c>
      <c r="AI86" s="196">
        <v>4.55</v>
      </c>
      <c r="AJ86" s="196">
        <v>0</v>
      </c>
      <c r="AK86" s="196">
        <v>0.84</v>
      </c>
      <c r="AL86" s="196">
        <v>0</v>
      </c>
      <c r="AM86" s="196">
        <v>0</v>
      </c>
      <c r="AN86" s="196">
        <v>0</v>
      </c>
      <c r="AO86" s="196">
        <v>23.48</v>
      </c>
      <c r="AP86" s="196">
        <v>0</v>
      </c>
      <c r="AQ86" s="196">
        <v>0</v>
      </c>
      <c r="AR86" s="196">
        <v>0</v>
      </c>
      <c r="AS86" s="196">
        <v>0</v>
      </c>
      <c r="AT86" s="196">
        <v>0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0</v>
      </c>
      <c r="L87" s="196">
        <v>0</v>
      </c>
      <c r="M87" s="196">
        <v>0</v>
      </c>
      <c r="N87" s="196">
        <v>0</v>
      </c>
      <c r="O87" s="196">
        <v>0</v>
      </c>
      <c r="P87" s="196">
        <v>0</v>
      </c>
      <c r="Q87" s="196">
        <v>0</v>
      </c>
      <c r="R87" s="196">
        <v>0</v>
      </c>
      <c r="S87" s="196">
        <v>0</v>
      </c>
      <c r="T87" s="196">
        <v>0</v>
      </c>
      <c r="U87" s="196">
        <v>0</v>
      </c>
      <c r="V87" s="196">
        <v>0</v>
      </c>
      <c r="W87" s="196">
        <v>0</v>
      </c>
      <c r="X87" s="196">
        <v>0</v>
      </c>
      <c r="Y87" s="196">
        <v>0</v>
      </c>
      <c r="Z87" s="196">
        <v>0</v>
      </c>
      <c r="AA87" s="196">
        <v>0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16.059999999999999</v>
      </c>
      <c r="AH87" s="196">
        <v>0</v>
      </c>
      <c r="AI87" s="196">
        <v>4.55</v>
      </c>
      <c r="AJ87" s="196">
        <v>0</v>
      </c>
      <c r="AK87" s="196">
        <v>0.84</v>
      </c>
      <c r="AL87" s="196">
        <v>0</v>
      </c>
      <c r="AM87" s="196">
        <v>0</v>
      </c>
      <c r="AN87" s="196">
        <v>0</v>
      </c>
      <c r="AO87" s="196">
        <v>23.48</v>
      </c>
      <c r="AP87" s="196">
        <v>0</v>
      </c>
      <c r="AQ87" s="196">
        <v>0</v>
      </c>
      <c r="AR87" s="196">
        <v>0</v>
      </c>
      <c r="AS87" s="196">
        <v>0</v>
      </c>
      <c r="AT87" s="196">
        <v>0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0</v>
      </c>
      <c r="L88" s="196">
        <v>0</v>
      </c>
      <c r="M88" s="196">
        <v>0</v>
      </c>
      <c r="N88" s="196">
        <v>0</v>
      </c>
      <c r="O88" s="196">
        <v>0</v>
      </c>
      <c r="P88" s="196">
        <v>0</v>
      </c>
      <c r="Q88" s="196">
        <v>0</v>
      </c>
      <c r="R88" s="196">
        <v>0</v>
      </c>
      <c r="S88" s="196">
        <v>0</v>
      </c>
      <c r="T88" s="196">
        <v>0</v>
      </c>
      <c r="U88" s="196">
        <v>0</v>
      </c>
      <c r="V88" s="196">
        <v>0</v>
      </c>
      <c r="W88" s="196">
        <v>0</v>
      </c>
      <c r="X88" s="196">
        <v>0</v>
      </c>
      <c r="Y88" s="196">
        <v>0</v>
      </c>
      <c r="Z88" s="196">
        <v>0</v>
      </c>
      <c r="AA88" s="196">
        <v>0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16.059999999999999</v>
      </c>
      <c r="AH88" s="196">
        <v>0</v>
      </c>
      <c r="AI88" s="196">
        <v>4.55</v>
      </c>
      <c r="AJ88" s="196">
        <v>0</v>
      </c>
      <c r="AK88" s="196">
        <v>0.84</v>
      </c>
      <c r="AL88" s="196">
        <v>0</v>
      </c>
      <c r="AM88" s="196">
        <v>0</v>
      </c>
      <c r="AN88" s="196">
        <v>0</v>
      </c>
      <c r="AO88" s="196">
        <v>23.48</v>
      </c>
      <c r="AP88" s="196">
        <v>0</v>
      </c>
      <c r="AQ88" s="196">
        <v>0</v>
      </c>
      <c r="AR88" s="196">
        <v>0</v>
      </c>
      <c r="AS88" s="196">
        <v>0</v>
      </c>
      <c r="AT88" s="196">
        <v>0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0</v>
      </c>
      <c r="L89" s="196">
        <v>0</v>
      </c>
      <c r="M89" s="196">
        <v>0</v>
      </c>
      <c r="N89" s="196">
        <v>0</v>
      </c>
      <c r="O89" s="196">
        <v>0</v>
      </c>
      <c r="P89" s="196">
        <v>0</v>
      </c>
      <c r="Q89" s="196">
        <v>0</v>
      </c>
      <c r="R89" s="196">
        <v>0</v>
      </c>
      <c r="S89" s="196">
        <v>0</v>
      </c>
      <c r="T89" s="196">
        <v>0</v>
      </c>
      <c r="U89" s="196">
        <v>0</v>
      </c>
      <c r="V89" s="196">
        <v>0</v>
      </c>
      <c r="W89" s="196">
        <v>0</v>
      </c>
      <c r="X89" s="196">
        <v>0</v>
      </c>
      <c r="Y89" s="196">
        <v>0</v>
      </c>
      <c r="Z89" s="196">
        <v>0</v>
      </c>
      <c r="AA89" s="196">
        <v>0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16.059999999999999</v>
      </c>
      <c r="AH89" s="196">
        <v>0</v>
      </c>
      <c r="AI89" s="196">
        <v>4.55</v>
      </c>
      <c r="AJ89" s="196">
        <v>0</v>
      </c>
      <c r="AK89" s="196">
        <v>0.84</v>
      </c>
      <c r="AL89" s="196">
        <v>0</v>
      </c>
      <c r="AM89" s="196">
        <v>0</v>
      </c>
      <c r="AN89" s="196">
        <v>0</v>
      </c>
      <c r="AO89" s="196">
        <v>23.48</v>
      </c>
      <c r="AP89" s="196">
        <v>0</v>
      </c>
      <c r="AQ89" s="196">
        <v>0</v>
      </c>
      <c r="AR89" s="196">
        <v>0</v>
      </c>
      <c r="AS89" s="196">
        <v>0</v>
      </c>
      <c r="AT89" s="196">
        <v>0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0</v>
      </c>
      <c r="L90" s="196">
        <v>0</v>
      </c>
      <c r="M90" s="196">
        <v>0</v>
      </c>
      <c r="N90" s="196">
        <v>0</v>
      </c>
      <c r="O90" s="196">
        <v>0</v>
      </c>
      <c r="P90" s="196">
        <v>0</v>
      </c>
      <c r="Q90" s="196">
        <v>0</v>
      </c>
      <c r="R90" s="196">
        <v>0</v>
      </c>
      <c r="S90" s="196">
        <v>0</v>
      </c>
      <c r="T90" s="196">
        <v>0</v>
      </c>
      <c r="U90" s="196">
        <v>0</v>
      </c>
      <c r="V90" s="196">
        <v>0</v>
      </c>
      <c r="W90" s="196">
        <v>0</v>
      </c>
      <c r="X90" s="196">
        <v>0</v>
      </c>
      <c r="Y90" s="196">
        <v>0</v>
      </c>
      <c r="Z90" s="196">
        <v>0</v>
      </c>
      <c r="AA90" s="196">
        <v>0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16.059999999999999</v>
      </c>
      <c r="AH90" s="196">
        <v>0</v>
      </c>
      <c r="AI90" s="196">
        <v>4.55</v>
      </c>
      <c r="AJ90" s="196">
        <v>0</v>
      </c>
      <c r="AK90" s="196">
        <v>0.84</v>
      </c>
      <c r="AL90" s="196">
        <v>0</v>
      </c>
      <c r="AM90" s="196">
        <v>0</v>
      </c>
      <c r="AN90" s="196">
        <v>0</v>
      </c>
      <c r="AO90" s="196">
        <v>23.48</v>
      </c>
      <c r="AP90" s="196">
        <v>0</v>
      </c>
      <c r="AQ90" s="196">
        <v>0</v>
      </c>
      <c r="AR90" s="196">
        <v>0</v>
      </c>
      <c r="AS90" s="196">
        <v>0</v>
      </c>
      <c r="AT90" s="196">
        <v>0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0</v>
      </c>
      <c r="L91" s="196">
        <v>0</v>
      </c>
      <c r="M91" s="196">
        <v>0</v>
      </c>
      <c r="N91" s="196">
        <v>0</v>
      </c>
      <c r="O91" s="196">
        <v>0</v>
      </c>
      <c r="P91" s="196">
        <v>0</v>
      </c>
      <c r="Q91" s="196">
        <v>0</v>
      </c>
      <c r="R91" s="196">
        <v>0</v>
      </c>
      <c r="S91" s="196">
        <v>0</v>
      </c>
      <c r="T91" s="196">
        <v>0</v>
      </c>
      <c r="U91" s="196">
        <v>0</v>
      </c>
      <c r="V91" s="196">
        <v>0</v>
      </c>
      <c r="W91" s="196">
        <v>0</v>
      </c>
      <c r="X91" s="196">
        <v>0</v>
      </c>
      <c r="Y91" s="196">
        <v>0</v>
      </c>
      <c r="Z91" s="196">
        <v>0</v>
      </c>
      <c r="AA91" s="196">
        <v>0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16.059999999999999</v>
      </c>
      <c r="AH91" s="196">
        <v>0</v>
      </c>
      <c r="AI91" s="196">
        <v>4.55</v>
      </c>
      <c r="AJ91" s="196">
        <v>0</v>
      </c>
      <c r="AK91" s="196">
        <v>0.84</v>
      </c>
      <c r="AL91" s="196">
        <v>0</v>
      </c>
      <c r="AM91" s="196">
        <v>0</v>
      </c>
      <c r="AN91" s="196">
        <v>0</v>
      </c>
      <c r="AO91" s="196">
        <v>23.48</v>
      </c>
      <c r="AP91" s="196">
        <v>0</v>
      </c>
      <c r="AQ91" s="196">
        <v>0</v>
      </c>
      <c r="AR91" s="196">
        <v>0</v>
      </c>
      <c r="AS91" s="196">
        <v>0</v>
      </c>
      <c r="AT91" s="196">
        <v>0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0</v>
      </c>
      <c r="L92" s="196">
        <v>0</v>
      </c>
      <c r="M92" s="196">
        <v>0</v>
      </c>
      <c r="N92" s="196">
        <v>0</v>
      </c>
      <c r="O92" s="196">
        <v>0</v>
      </c>
      <c r="P92" s="196">
        <v>0</v>
      </c>
      <c r="Q92" s="196">
        <v>0</v>
      </c>
      <c r="R92" s="196">
        <v>0</v>
      </c>
      <c r="S92" s="196">
        <v>0</v>
      </c>
      <c r="T92" s="196">
        <v>0</v>
      </c>
      <c r="U92" s="196">
        <v>0</v>
      </c>
      <c r="V92" s="196">
        <v>0</v>
      </c>
      <c r="W92" s="196">
        <v>0</v>
      </c>
      <c r="X92" s="196">
        <v>0</v>
      </c>
      <c r="Y92" s="196">
        <v>0</v>
      </c>
      <c r="Z92" s="196">
        <v>0</v>
      </c>
      <c r="AA92" s="196">
        <v>0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16.059999999999999</v>
      </c>
      <c r="AH92" s="196">
        <v>0</v>
      </c>
      <c r="AI92" s="196">
        <v>4.55</v>
      </c>
      <c r="AJ92" s="196">
        <v>0</v>
      </c>
      <c r="AK92" s="196">
        <v>0.84</v>
      </c>
      <c r="AL92" s="196">
        <v>0</v>
      </c>
      <c r="AM92" s="196">
        <v>0</v>
      </c>
      <c r="AN92" s="196">
        <v>0</v>
      </c>
      <c r="AO92" s="196">
        <v>23.48</v>
      </c>
      <c r="AP92" s="196">
        <v>0</v>
      </c>
      <c r="AQ92" s="196">
        <v>0</v>
      </c>
      <c r="AR92" s="196">
        <v>0</v>
      </c>
      <c r="AS92" s="196">
        <v>0</v>
      </c>
      <c r="AT92" s="196">
        <v>0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0</v>
      </c>
      <c r="L93" s="196">
        <v>0</v>
      </c>
      <c r="M93" s="196">
        <v>0</v>
      </c>
      <c r="N93" s="196">
        <v>0</v>
      </c>
      <c r="O93" s="196">
        <v>0</v>
      </c>
      <c r="P93" s="196">
        <v>0</v>
      </c>
      <c r="Q93" s="196">
        <v>0</v>
      </c>
      <c r="R93" s="196">
        <v>0</v>
      </c>
      <c r="S93" s="196">
        <v>0</v>
      </c>
      <c r="T93" s="196">
        <v>0</v>
      </c>
      <c r="U93" s="196">
        <v>0</v>
      </c>
      <c r="V93" s="196">
        <v>0</v>
      </c>
      <c r="W93" s="196">
        <v>0</v>
      </c>
      <c r="X93" s="196">
        <v>0</v>
      </c>
      <c r="Y93" s="196">
        <v>0</v>
      </c>
      <c r="Z93" s="196">
        <v>0</v>
      </c>
      <c r="AA93" s="196">
        <v>0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16.059999999999999</v>
      </c>
      <c r="AH93" s="196">
        <v>0</v>
      </c>
      <c r="AI93" s="196">
        <v>4.55</v>
      </c>
      <c r="AJ93" s="196">
        <v>0</v>
      </c>
      <c r="AK93" s="196">
        <v>0.84</v>
      </c>
      <c r="AL93" s="196">
        <v>0</v>
      </c>
      <c r="AM93" s="196">
        <v>0</v>
      </c>
      <c r="AN93" s="196">
        <v>0</v>
      </c>
      <c r="AO93" s="196">
        <v>23.48</v>
      </c>
      <c r="AP93" s="196">
        <v>0</v>
      </c>
      <c r="AQ93" s="196">
        <v>0</v>
      </c>
      <c r="AR93" s="196">
        <v>0</v>
      </c>
      <c r="AS93" s="196">
        <v>0</v>
      </c>
      <c r="AT93" s="196">
        <v>0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0</v>
      </c>
      <c r="L94" s="196">
        <v>0</v>
      </c>
      <c r="M94" s="196">
        <v>0</v>
      </c>
      <c r="N94" s="196">
        <v>0</v>
      </c>
      <c r="O94" s="196">
        <v>0</v>
      </c>
      <c r="P94" s="196">
        <v>0</v>
      </c>
      <c r="Q94" s="196">
        <v>0</v>
      </c>
      <c r="R94" s="196">
        <v>0</v>
      </c>
      <c r="S94" s="196">
        <v>0</v>
      </c>
      <c r="T94" s="196">
        <v>0</v>
      </c>
      <c r="U94" s="196">
        <v>0</v>
      </c>
      <c r="V94" s="196">
        <v>0</v>
      </c>
      <c r="W94" s="196">
        <v>0</v>
      </c>
      <c r="X94" s="196">
        <v>0</v>
      </c>
      <c r="Y94" s="196">
        <v>0</v>
      </c>
      <c r="Z94" s="196">
        <v>0</v>
      </c>
      <c r="AA94" s="196">
        <v>0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16.059999999999999</v>
      </c>
      <c r="AH94" s="196">
        <v>0</v>
      </c>
      <c r="AI94" s="196">
        <v>4.55</v>
      </c>
      <c r="AJ94" s="196">
        <v>0</v>
      </c>
      <c r="AK94" s="196">
        <v>0.84</v>
      </c>
      <c r="AL94" s="196">
        <v>0</v>
      </c>
      <c r="AM94" s="196">
        <v>0</v>
      </c>
      <c r="AN94" s="196">
        <v>0</v>
      </c>
      <c r="AO94" s="196">
        <v>23.48</v>
      </c>
      <c r="AP94" s="196">
        <v>0</v>
      </c>
      <c r="AQ94" s="196">
        <v>0</v>
      </c>
      <c r="AR94" s="196">
        <v>0</v>
      </c>
      <c r="AS94" s="196">
        <v>0</v>
      </c>
      <c r="AT94" s="196">
        <v>0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0</v>
      </c>
      <c r="L95" s="196">
        <v>0</v>
      </c>
      <c r="M95" s="196">
        <v>0</v>
      </c>
      <c r="N95" s="196">
        <v>0</v>
      </c>
      <c r="O95" s="196">
        <v>0</v>
      </c>
      <c r="P95" s="196">
        <v>0</v>
      </c>
      <c r="Q95" s="196">
        <v>0</v>
      </c>
      <c r="R95" s="196">
        <v>0</v>
      </c>
      <c r="S95" s="196">
        <v>0</v>
      </c>
      <c r="T95" s="196">
        <v>0</v>
      </c>
      <c r="U95" s="196">
        <v>0</v>
      </c>
      <c r="V95" s="196">
        <v>0</v>
      </c>
      <c r="W95" s="196">
        <v>0</v>
      </c>
      <c r="X95" s="196">
        <v>0</v>
      </c>
      <c r="Y95" s="196">
        <v>0</v>
      </c>
      <c r="Z95" s="196">
        <v>0</v>
      </c>
      <c r="AA95" s="196">
        <v>0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16.059999999999999</v>
      </c>
      <c r="AH95" s="196">
        <v>0</v>
      </c>
      <c r="AI95" s="196">
        <v>4.55</v>
      </c>
      <c r="AJ95" s="196">
        <v>0</v>
      </c>
      <c r="AK95" s="196">
        <v>0.84</v>
      </c>
      <c r="AL95" s="196">
        <v>0</v>
      </c>
      <c r="AM95" s="196">
        <v>0</v>
      </c>
      <c r="AN95" s="196">
        <v>0</v>
      </c>
      <c r="AO95" s="196">
        <v>23.48</v>
      </c>
      <c r="AP95" s="196">
        <v>0</v>
      </c>
      <c r="AQ95" s="196">
        <v>0</v>
      </c>
      <c r="AR95" s="196">
        <v>0</v>
      </c>
      <c r="AS95" s="196">
        <v>0</v>
      </c>
      <c r="AT95" s="196">
        <v>0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0</v>
      </c>
      <c r="L96" s="196">
        <v>0</v>
      </c>
      <c r="M96" s="196">
        <v>0</v>
      </c>
      <c r="N96" s="196">
        <v>0</v>
      </c>
      <c r="O96" s="196">
        <v>0</v>
      </c>
      <c r="P96" s="196">
        <v>0</v>
      </c>
      <c r="Q96" s="196">
        <v>0</v>
      </c>
      <c r="R96" s="196">
        <v>0</v>
      </c>
      <c r="S96" s="196">
        <v>0</v>
      </c>
      <c r="T96" s="196">
        <v>0</v>
      </c>
      <c r="U96" s="196">
        <v>0</v>
      </c>
      <c r="V96" s="196">
        <v>0</v>
      </c>
      <c r="W96" s="196">
        <v>0</v>
      </c>
      <c r="X96" s="196">
        <v>0</v>
      </c>
      <c r="Y96" s="196">
        <v>0</v>
      </c>
      <c r="Z96" s="196">
        <v>0</v>
      </c>
      <c r="AA96" s="196">
        <v>0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16.059999999999999</v>
      </c>
      <c r="AH96" s="196">
        <v>0</v>
      </c>
      <c r="AI96" s="196">
        <v>4.55</v>
      </c>
      <c r="AJ96" s="196">
        <v>0</v>
      </c>
      <c r="AK96" s="196">
        <v>0.84</v>
      </c>
      <c r="AL96" s="196">
        <v>0</v>
      </c>
      <c r="AM96" s="196">
        <v>0</v>
      </c>
      <c r="AN96" s="196">
        <v>0</v>
      </c>
      <c r="AO96" s="196">
        <v>23.48</v>
      </c>
      <c r="AP96" s="196">
        <v>0</v>
      </c>
      <c r="AQ96" s="196">
        <v>0</v>
      </c>
      <c r="AR96" s="196">
        <v>0</v>
      </c>
      <c r="AS96" s="196">
        <v>0</v>
      </c>
      <c r="AT96" s="196">
        <v>0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0</v>
      </c>
      <c r="L97" s="196">
        <v>0</v>
      </c>
      <c r="M97" s="196">
        <v>0</v>
      </c>
      <c r="N97" s="196">
        <v>0</v>
      </c>
      <c r="O97" s="196">
        <v>0</v>
      </c>
      <c r="P97" s="196">
        <v>0</v>
      </c>
      <c r="Q97" s="196">
        <v>0</v>
      </c>
      <c r="R97" s="196">
        <v>0</v>
      </c>
      <c r="S97" s="196">
        <v>0</v>
      </c>
      <c r="T97" s="196">
        <v>0</v>
      </c>
      <c r="U97" s="196">
        <v>0</v>
      </c>
      <c r="V97" s="196">
        <v>0</v>
      </c>
      <c r="W97" s="196">
        <v>0</v>
      </c>
      <c r="X97" s="196">
        <v>0</v>
      </c>
      <c r="Y97" s="196">
        <v>0</v>
      </c>
      <c r="Z97" s="196">
        <v>0</v>
      </c>
      <c r="AA97" s="196">
        <v>0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16.059999999999999</v>
      </c>
      <c r="AH97" s="196">
        <v>0</v>
      </c>
      <c r="AI97" s="196">
        <v>4.55</v>
      </c>
      <c r="AJ97" s="196">
        <v>0</v>
      </c>
      <c r="AK97" s="196">
        <v>0.84</v>
      </c>
      <c r="AL97" s="196">
        <v>0</v>
      </c>
      <c r="AM97" s="196">
        <v>0</v>
      </c>
      <c r="AN97" s="196">
        <v>0</v>
      </c>
      <c r="AO97" s="196">
        <v>23.48</v>
      </c>
      <c r="AP97" s="196">
        <v>0</v>
      </c>
      <c r="AQ97" s="196">
        <v>0</v>
      </c>
      <c r="AR97" s="196">
        <v>0</v>
      </c>
      <c r="AS97" s="196">
        <v>0</v>
      </c>
      <c r="AT97" s="196">
        <v>0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0</v>
      </c>
      <c r="L98" s="196">
        <v>0</v>
      </c>
      <c r="M98" s="196">
        <v>0</v>
      </c>
      <c r="N98" s="196">
        <v>0</v>
      </c>
      <c r="O98" s="196">
        <v>0</v>
      </c>
      <c r="P98" s="196">
        <v>0</v>
      </c>
      <c r="Q98" s="196">
        <v>0</v>
      </c>
      <c r="R98" s="196">
        <v>0</v>
      </c>
      <c r="S98" s="196">
        <v>0</v>
      </c>
      <c r="T98" s="196">
        <v>0</v>
      </c>
      <c r="U98" s="196">
        <v>0</v>
      </c>
      <c r="V98" s="196">
        <v>0</v>
      </c>
      <c r="W98" s="196">
        <v>0</v>
      </c>
      <c r="X98" s="196">
        <v>0</v>
      </c>
      <c r="Y98" s="196">
        <v>0</v>
      </c>
      <c r="Z98" s="196">
        <v>0</v>
      </c>
      <c r="AA98" s="196">
        <v>0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16.059999999999999</v>
      </c>
      <c r="AH98" s="196">
        <v>0</v>
      </c>
      <c r="AI98" s="196">
        <v>4.55</v>
      </c>
      <c r="AJ98" s="196">
        <v>0</v>
      </c>
      <c r="AK98" s="196">
        <v>0.84</v>
      </c>
      <c r="AL98" s="196">
        <v>0</v>
      </c>
      <c r="AM98" s="196">
        <v>0</v>
      </c>
      <c r="AN98" s="196">
        <v>0</v>
      </c>
      <c r="AO98" s="196">
        <v>23.48</v>
      </c>
      <c r="AP98" s="196">
        <v>0</v>
      </c>
      <c r="AQ98" s="196">
        <v>0</v>
      </c>
      <c r="AR98" s="196">
        <v>0</v>
      </c>
      <c r="AS98" s="196">
        <v>0</v>
      </c>
      <c r="AT98" s="196">
        <v>0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0.38543999999999917</v>
      </c>
      <c r="AH99">
        <f t="shared" si="0"/>
        <v>0</v>
      </c>
      <c r="AI99">
        <f t="shared" si="0"/>
        <v>0.10920000000000017</v>
      </c>
      <c r="AJ99">
        <f t="shared" si="0"/>
        <v>0</v>
      </c>
      <c r="AK99">
        <f t="shared" si="0"/>
        <v>2.0305000000000042E-2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0.5608200000000001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15"/>
    </row>
    <row r="3" spans="1:51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0</v>
      </c>
      <c r="L3" s="196">
        <v>0</v>
      </c>
      <c r="M3" s="196">
        <v>0</v>
      </c>
      <c r="N3" s="196">
        <v>0</v>
      </c>
      <c r="O3" s="196">
        <v>0</v>
      </c>
      <c r="P3" s="196">
        <v>0</v>
      </c>
      <c r="Q3" s="196">
        <v>0</v>
      </c>
      <c r="R3" s="196">
        <v>0</v>
      </c>
      <c r="S3" s="196">
        <v>0</v>
      </c>
      <c r="T3" s="196">
        <v>0</v>
      </c>
      <c r="U3" s="196">
        <v>0</v>
      </c>
      <c r="V3" s="196">
        <v>0</v>
      </c>
      <c r="W3" s="196">
        <v>0</v>
      </c>
      <c r="X3" s="196">
        <v>0</v>
      </c>
      <c r="Y3" s="196">
        <v>0</v>
      </c>
      <c r="Z3" s="196">
        <v>0</v>
      </c>
      <c r="AA3" s="196">
        <v>0</v>
      </c>
      <c r="AB3" s="196">
        <v>0</v>
      </c>
      <c r="AC3" s="196">
        <v>0</v>
      </c>
      <c r="AD3" s="196">
        <v>1.49</v>
      </c>
      <c r="AE3" s="196">
        <v>0</v>
      </c>
      <c r="AF3" s="196">
        <v>0</v>
      </c>
      <c r="AG3" s="196">
        <v>79.58</v>
      </c>
      <c r="AH3" s="196">
        <v>0</v>
      </c>
      <c r="AI3" s="196">
        <v>22.52</v>
      </c>
      <c r="AJ3" s="196">
        <v>0</v>
      </c>
      <c r="AK3" s="196">
        <v>3.65</v>
      </c>
      <c r="AL3" s="196">
        <v>0</v>
      </c>
      <c r="AM3" s="196">
        <v>0</v>
      </c>
      <c r="AN3" s="196">
        <v>0</v>
      </c>
      <c r="AO3" s="196">
        <v>93.94</v>
      </c>
      <c r="AP3" s="196">
        <v>0</v>
      </c>
      <c r="AQ3" s="196">
        <v>0</v>
      </c>
      <c r="AR3" s="196">
        <v>0</v>
      </c>
      <c r="AS3" s="196">
        <v>0</v>
      </c>
      <c r="AT3" s="196">
        <v>0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0</v>
      </c>
      <c r="L4" s="196">
        <v>0</v>
      </c>
      <c r="M4" s="196">
        <v>0</v>
      </c>
      <c r="N4" s="196">
        <v>0</v>
      </c>
      <c r="O4" s="196">
        <v>0</v>
      </c>
      <c r="P4" s="196">
        <v>0</v>
      </c>
      <c r="Q4" s="196">
        <v>0</v>
      </c>
      <c r="R4" s="196">
        <v>0</v>
      </c>
      <c r="S4" s="196">
        <v>0</v>
      </c>
      <c r="T4" s="196">
        <v>0</v>
      </c>
      <c r="U4" s="196">
        <v>0</v>
      </c>
      <c r="V4" s="196">
        <v>0</v>
      </c>
      <c r="W4" s="196">
        <v>0</v>
      </c>
      <c r="X4" s="196">
        <v>0</v>
      </c>
      <c r="Y4" s="196">
        <v>0</v>
      </c>
      <c r="Z4" s="196">
        <v>0</v>
      </c>
      <c r="AA4" s="196">
        <v>0</v>
      </c>
      <c r="AB4" s="196">
        <v>0</v>
      </c>
      <c r="AC4" s="196">
        <v>0</v>
      </c>
      <c r="AD4" s="196">
        <v>1.49</v>
      </c>
      <c r="AE4" s="196">
        <v>0</v>
      </c>
      <c r="AF4" s="196">
        <v>0</v>
      </c>
      <c r="AG4" s="196">
        <v>79.58</v>
      </c>
      <c r="AH4" s="196">
        <v>0</v>
      </c>
      <c r="AI4" s="196">
        <v>22.52</v>
      </c>
      <c r="AJ4" s="196">
        <v>0</v>
      </c>
      <c r="AK4" s="196">
        <v>3.65</v>
      </c>
      <c r="AL4" s="196">
        <v>0</v>
      </c>
      <c r="AM4" s="196">
        <v>0</v>
      </c>
      <c r="AN4" s="196">
        <v>0</v>
      </c>
      <c r="AO4" s="196">
        <v>93.94</v>
      </c>
      <c r="AP4" s="196">
        <v>0</v>
      </c>
      <c r="AQ4" s="196">
        <v>0</v>
      </c>
      <c r="AR4" s="196">
        <v>0</v>
      </c>
      <c r="AS4" s="196">
        <v>0</v>
      </c>
      <c r="AT4" s="196">
        <v>0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0</v>
      </c>
      <c r="L5" s="196">
        <v>0</v>
      </c>
      <c r="M5" s="196">
        <v>0</v>
      </c>
      <c r="N5" s="196">
        <v>0</v>
      </c>
      <c r="O5" s="196">
        <v>0</v>
      </c>
      <c r="P5" s="196">
        <v>0</v>
      </c>
      <c r="Q5" s="196">
        <v>0</v>
      </c>
      <c r="R5" s="196">
        <v>0</v>
      </c>
      <c r="S5" s="196">
        <v>0</v>
      </c>
      <c r="T5" s="196">
        <v>0</v>
      </c>
      <c r="U5" s="196">
        <v>0</v>
      </c>
      <c r="V5" s="196">
        <v>0</v>
      </c>
      <c r="W5" s="196">
        <v>0</v>
      </c>
      <c r="X5" s="196">
        <v>0</v>
      </c>
      <c r="Y5" s="196">
        <v>0</v>
      </c>
      <c r="Z5" s="196">
        <v>0</v>
      </c>
      <c r="AA5" s="196">
        <v>0</v>
      </c>
      <c r="AB5" s="196">
        <v>0</v>
      </c>
      <c r="AC5" s="196">
        <v>0</v>
      </c>
      <c r="AD5" s="196">
        <v>1.49</v>
      </c>
      <c r="AE5" s="196">
        <v>0</v>
      </c>
      <c r="AF5" s="196">
        <v>0</v>
      </c>
      <c r="AG5" s="196">
        <v>79.58</v>
      </c>
      <c r="AH5" s="196">
        <v>0</v>
      </c>
      <c r="AI5" s="196">
        <v>22.52</v>
      </c>
      <c r="AJ5" s="196">
        <v>0</v>
      </c>
      <c r="AK5" s="196">
        <v>3.65</v>
      </c>
      <c r="AL5" s="196">
        <v>0</v>
      </c>
      <c r="AM5" s="196">
        <v>0</v>
      </c>
      <c r="AN5" s="196">
        <v>0</v>
      </c>
      <c r="AO5" s="196">
        <v>93.94</v>
      </c>
      <c r="AP5" s="196">
        <v>0</v>
      </c>
      <c r="AQ5" s="196">
        <v>0</v>
      </c>
      <c r="AR5" s="196">
        <v>0</v>
      </c>
      <c r="AS5" s="196">
        <v>0</v>
      </c>
      <c r="AT5" s="196">
        <v>0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0</v>
      </c>
      <c r="L6" s="196">
        <v>0</v>
      </c>
      <c r="M6" s="196">
        <v>0</v>
      </c>
      <c r="N6" s="196">
        <v>0</v>
      </c>
      <c r="O6" s="196">
        <v>0</v>
      </c>
      <c r="P6" s="196">
        <v>0</v>
      </c>
      <c r="Q6" s="196">
        <v>0</v>
      </c>
      <c r="R6" s="196">
        <v>0</v>
      </c>
      <c r="S6" s="196">
        <v>0</v>
      </c>
      <c r="T6" s="196">
        <v>0</v>
      </c>
      <c r="U6" s="196">
        <v>0</v>
      </c>
      <c r="V6" s="196">
        <v>0</v>
      </c>
      <c r="W6" s="196">
        <v>0</v>
      </c>
      <c r="X6" s="196">
        <v>0</v>
      </c>
      <c r="Y6" s="196">
        <v>0</v>
      </c>
      <c r="Z6" s="196">
        <v>0</v>
      </c>
      <c r="AA6" s="196">
        <v>0</v>
      </c>
      <c r="AB6" s="196">
        <v>0</v>
      </c>
      <c r="AC6" s="196">
        <v>0</v>
      </c>
      <c r="AD6" s="196">
        <v>1.49</v>
      </c>
      <c r="AE6" s="196">
        <v>0</v>
      </c>
      <c r="AF6" s="196">
        <v>0</v>
      </c>
      <c r="AG6" s="196">
        <v>79.58</v>
      </c>
      <c r="AH6" s="196">
        <v>0</v>
      </c>
      <c r="AI6" s="196">
        <v>22.52</v>
      </c>
      <c r="AJ6" s="196">
        <v>0</v>
      </c>
      <c r="AK6" s="196">
        <v>3.65</v>
      </c>
      <c r="AL6" s="196">
        <v>0</v>
      </c>
      <c r="AM6" s="196">
        <v>0</v>
      </c>
      <c r="AN6" s="196">
        <v>0</v>
      </c>
      <c r="AO6" s="196">
        <v>93.94</v>
      </c>
      <c r="AP6" s="196">
        <v>0</v>
      </c>
      <c r="AQ6" s="196">
        <v>0</v>
      </c>
      <c r="AR6" s="196">
        <v>0</v>
      </c>
      <c r="AS6" s="196">
        <v>0</v>
      </c>
      <c r="AT6" s="196">
        <v>0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0</v>
      </c>
      <c r="L7" s="196">
        <v>0</v>
      </c>
      <c r="M7" s="196">
        <v>0</v>
      </c>
      <c r="N7" s="196">
        <v>0</v>
      </c>
      <c r="O7" s="196">
        <v>0</v>
      </c>
      <c r="P7" s="196">
        <v>0</v>
      </c>
      <c r="Q7" s="196">
        <v>0</v>
      </c>
      <c r="R7" s="196">
        <v>0</v>
      </c>
      <c r="S7" s="196">
        <v>0</v>
      </c>
      <c r="T7" s="196">
        <v>0</v>
      </c>
      <c r="U7" s="196">
        <v>0</v>
      </c>
      <c r="V7" s="196">
        <v>0</v>
      </c>
      <c r="W7" s="196">
        <v>0</v>
      </c>
      <c r="X7" s="196">
        <v>0</v>
      </c>
      <c r="Y7" s="196">
        <v>0</v>
      </c>
      <c r="Z7" s="196">
        <v>0</v>
      </c>
      <c r="AA7" s="196">
        <v>0</v>
      </c>
      <c r="AB7" s="196">
        <v>0</v>
      </c>
      <c r="AC7" s="196">
        <v>0</v>
      </c>
      <c r="AD7" s="196">
        <v>1.49</v>
      </c>
      <c r="AE7" s="196">
        <v>0</v>
      </c>
      <c r="AF7" s="196">
        <v>0</v>
      </c>
      <c r="AG7" s="196">
        <v>79.58</v>
      </c>
      <c r="AH7" s="196">
        <v>0</v>
      </c>
      <c r="AI7" s="196">
        <v>22.52</v>
      </c>
      <c r="AJ7" s="196">
        <v>0</v>
      </c>
      <c r="AK7" s="196">
        <v>3.65</v>
      </c>
      <c r="AL7" s="196">
        <v>0</v>
      </c>
      <c r="AM7" s="196">
        <v>0</v>
      </c>
      <c r="AN7" s="196">
        <v>0</v>
      </c>
      <c r="AO7" s="196">
        <v>93.94</v>
      </c>
      <c r="AP7" s="196">
        <v>0</v>
      </c>
      <c r="AQ7" s="196">
        <v>0</v>
      </c>
      <c r="AR7" s="196">
        <v>0</v>
      </c>
      <c r="AS7" s="196">
        <v>0</v>
      </c>
      <c r="AT7" s="196">
        <v>0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0</v>
      </c>
      <c r="L8" s="196">
        <v>0</v>
      </c>
      <c r="M8" s="196">
        <v>0</v>
      </c>
      <c r="N8" s="196">
        <v>0</v>
      </c>
      <c r="O8" s="196">
        <v>0</v>
      </c>
      <c r="P8" s="196">
        <v>0</v>
      </c>
      <c r="Q8" s="196">
        <v>0</v>
      </c>
      <c r="R8" s="196">
        <v>0</v>
      </c>
      <c r="S8" s="196">
        <v>0</v>
      </c>
      <c r="T8" s="196">
        <v>0</v>
      </c>
      <c r="U8" s="196">
        <v>0</v>
      </c>
      <c r="V8" s="196">
        <v>0</v>
      </c>
      <c r="W8" s="196">
        <v>0</v>
      </c>
      <c r="X8" s="196">
        <v>0</v>
      </c>
      <c r="Y8" s="196">
        <v>0</v>
      </c>
      <c r="Z8" s="196">
        <v>0</v>
      </c>
      <c r="AA8" s="196">
        <v>0</v>
      </c>
      <c r="AB8" s="196">
        <v>0</v>
      </c>
      <c r="AC8" s="196">
        <v>0</v>
      </c>
      <c r="AD8" s="196">
        <v>1.49</v>
      </c>
      <c r="AE8" s="196">
        <v>0</v>
      </c>
      <c r="AF8" s="196">
        <v>0</v>
      </c>
      <c r="AG8" s="196">
        <v>79.58</v>
      </c>
      <c r="AH8" s="196">
        <v>0</v>
      </c>
      <c r="AI8" s="196">
        <v>22.52</v>
      </c>
      <c r="AJ8" s="196">
        <v>0</v>
      </c>
      <c r="AK8" s="196">
        <v>3.65</v>
      </c>
      <c r="AL8" s="196">
        <v>0</v>
      </c>
      <c r="AM8" s="196">
        <v>0</v>
      </c>
      <c r="AN8" s="196">
        <v>0</v>
      </c>
      <c r="AO8" s="196">
        <v>93.94</v>
      </c>
      <c r="AP8" s="196">
        <v>0</v>
      </c>
      <c r="AQ8" s="196">
        <v>0</v>
      </c>
      <c r="AR8" s="196">
        <v>0</v>
      </c>
      <c r="AS8" s="196">
        <v>0</v>
      </c>
      <c r="AT8" s="196">
        <v>0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0</v>
      </c>
      <c r="L9" s="196">
        <v>0</v>
      </c>
      <c r="M9" s="196">
        <v>0</v>
      </c>
      <c r="N9" s="196">
        <v>0</v>
      </c>
      <c r="O9" s="196">
        <v>0</v>
      </c>
      <c r="P9" s="196">
        <v>0</v>
      </c>
      <c r="Q9" s="196">
        <v>0</v>
      </c>
      <c r="R9" s="196">
        <v>0</v>
      </c>
      <c r="S9" s="196">
        <v>0</v>
      </c>
      <c r="T9" s="196">
        <v>0</v>
      </c>
      <c r="U9" s="196">
        <v>0</v>
      </c>
      <c r="V9" s="196">
        <v>0</v>
      </c>
      <c r="W9" s="196">
        <v>0</v>
      </c>
      <c r="X9" s="196">
        <v>0</v>
      </c>
      <c r="Y9" s="196">
        <v>0</v>
      </c>
      <c r="Z9" s="196">
        <v>0</v>
      </c>
      <c r="AA9" s="196">
        <v>0</v>
      </c>
      <c r="AB9" s="196">
        <v>0</v>
      </c>
      <c r="AC9" s="196">
        <v>0</v>
      </c>
      <c r="AD9" s="196">
        <v>1.49</v>
      </c>
      <c r="AE9" s="196">
        <v>0</v>
      </c>
      <c r="AF9" s="196">
        <v>0</v>
      </c>
      <c r="AG9" s="196">
        <v>79.58</v>
      </c>
      <c r="AH9" s="196">
        <v>0</v>
      </c>
      <c r="AI9" s="196">
        <v>22.52</v>
      </c>
      <c r="AJ9" s="196">
        <v>0</v>
      </c>
      <c r="AK9" s="196">
        <v>3.65</v>
      </c>
      <c r="AL9" s="196">
        <v>0</v>
      </c>
      <c r="AM9" s="196">
        <v>0</v>
      </c>
      <c r="AN9" s="196">
        <v>0</v>
      </c>
      <c r="AO9" s="196">
        <v>93.94</v>
      </c>
      <c r="AP9" s="196">
        <v>0</v>
      </c>
      <c r="AQ9" s="196">
        <v>0</v>
      </c>
      <c r="AR9" s="196">
        <v>0</v>
      </c>
      <c r="AS9" s="196">
        <v>0</v>
      </c>
      <c r="AT9" s="196">
        <v>0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0</v>
      </c>
      <c r="L10" s="196">
        <v>0</v>
      </c>
      <c r="M10" s="196">
        <v>0</v>
      </c>
      <c r="N10" s="196">
        <v>0</v>
      </c>
      <c r="O10" s="196">
        <v>0</v>
      </c>
      <c r="P10" s="196">
        <v>0</v>
      </c>
      <c r="Q10" s="196">
        <v>0</v>
      </c>
      <c r="R10" s="196">
        <v>0</v>
      </c>
      <c r="S10" s="196">
        <v>0</v>
      </c>
      <c r="T10" s="196">
        <v>0</v>
      </c>
      <c r="U10" s="196">
        <v>0</v>
      </c>
      <c r="V10" s="196">
        <v>0</v>
      </c>
      <c r="W10" s="196">
        <v>0</v>
      </c>
      <c r="X10" s="196">
        <v>0</v>
      </c>
      <c r="Y10" s="196">
        <v>0</v>
      </c>
      <c r="Z10" s="196">
        <v>0</v>
      </c>
      <c r="AA10" s="196">
        <v>0</v>
      </c>
      <c r="AB10" s="196">
        <v>0</v>
      </c>
      <c r="AC10" s="196">
        <v>0</v>
      </c>
      <c r="AD10" s="196">
        <v>1.49</v>
      </c>
      <c r="AE10" s="196">
        <v>0</v>
      </c>
      <c r="AF10" s="196">
        <v>0</v>
      </c>
      <c r="AG10" s="196">
        <v>79.58</v>
      </c>
      <c r="AH10" s="196">
        <v>0</v>
      </c>
      <c r="AI10" s="196">
        <v>22.52</v>
      </c>
      <c r="AJ10" s="196">
        <v>0</v>
      </c>
      <c r="AK10" s="196">
        <v>3.65</v>
      </c>
      <c r="AL10" s="196">
        <v>0</v>
      </c>
      <c r="AM10" s="196">
        <v>0</v>
      </c>
      <c r="AN10" s="196">
        <v>0</v>
      </c>
      <c r="AO10" s="196">
        <v>93.94</v>
      </c>
      <c r="AP10" s="196">
        <v>0</v>
      </c>
      <c r="AQ10" s="196">
        <v>0</v>
      </c>
      <c r="AR10" s="196">
        <v>0</v>
      </c>
      <c r="AS10" s="196">
        <v>0</v>
      </c>
      <c r="AT10" s="196">
        <v>0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0</v>
      </c>
      <c r="L11" s="196">
        <v>0</v>
      </c>
      <c r="M11" s="196">
        <v>0</v>
      </c>
      <c r="N11" s="196">
        <v>0</v>
      </c>
      <c r="O11" s="196">
        <v>0</v>
      </c>
      <c r="P11" s="196">
        <v>0</v>
      </c>
      <c r="Q11" s="196">
        <v>0</v>
      </c>
      <c r="R11" s="196">
        <v>0</v>
      </c>
      <c r="S11" s="196">
        <v>0</v>
      </c>
      <c r="T11" s="196">
        <v>0</v>
      </c>
      <c r="U11" s="196">
        <v>0</v>
      </c>
      <c r="V11" s="196">
        <v>0</v>
      </c>
      <c r="W11" s="196">
        <v>0</v>
      </c>
      <c r="X11" s="196">
        <v>0</v>
      </c>
      <c r="Y11" s="196">
        <v>0</v>
      </c>
      <c r="Z11" s="196">
        <v>0</v>
      </c>
      <c r="AA11" s="196">
        <v>0</v>
      </c>
      <c r="AB11" s="196">
        <v>0</v>
      </c>
      <c r="AC11" s="196">
        <v>0</v>
      </c>
      <c r="AD11" s="196">
        <v>1.49</v>
      </c>
      <c r="AE11" s="196">
        <v>0</v>
      </c>
      <c r="AF11" s="196">
        <v>0</v>
      </c>
      <c r="AG11" s="196">
        <v>79.58</v>
      </c>
      <c r="AH11" s="196">
        <v>0</v>
      </c>
      <c r="AI11" s="196">
        <v>22.52</v>
      </c>
      <c r="AJ11" s="196">
        <v>0</v>
      </c>
      <c r="AK11" s="196">
        <v>3.65</v>
      </c>
      <c r="AL11" s="196">
        <v>0</v>
      </c>
      <c r="AM11" s="196">
        <v>0</v>
      </c>
      <c r="AN11" s="196">
        <v>0</v>
      </c>
      <c r="AO11" s="196">
        <v>93.94</v>
      </c>
      <c r="AP11" s="196">
        <v>0</v>
      </c>
      <c r="AQ11" s="196">
        <v>0</v>
      </c>
      <c r="AR11" s="196">
        <v>0</v>
      </c>
      <c r="AS11" s="196">
        <v>0</v>
      </c>
      <c r="AT11" s="196">
        <v>0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0</v>
      </c>
      <c r="L12" s="196">
        <v>0</v>
      </c>
      <c r="M12" s="196">
        <v>0</v>
      </c>
      <c r="N12" s="196">
        <v>0</v>
      </c>
      <c r="O12" s="196">
        <v>0</v>
      </c>
      <c r="P12" s="196">
        <v>0</v>
      </c>
      <c r="Q12" s="196">
        <v>0</v>
      </c>
      <c r="R12" s="196">
        <v>0</v>
      </c>
      <c r="S12" s="196">
        <v>0</v>
      </c>
      <c r="T12" s="196">
        <v>0</v>
      </c>
      <c r="U12" s="196">
        <v>0</v>
      </c>
      <c r="V12" s="196">
        <v>0</v>
      </c>
      <c r="W12" s="196">
        <v>0</v>
      </c>
      <c r="X12" s="196">
        <v>0</v>
      </c>
      <c r="Y12" s="196">
        <v>0</v>
      </c>
      <c r="Z12" s="196">
        <v>0</v>
      </c>
      <c r="AA12" s="196">
        <v>0</v>
      </c>
      <c r="AB12" s="196">
        <v>0</v>
      </c>
      <c r="AC12" s="196">
        <v>0</v>
      </c>
      <c r="AD12" s="196">
        <v>1.49</v>
      </c>
      <c r="AE12" s="196">
        <v>0</v>
      </c>
      <c r="AF12" s="196">
        <v>0</v>
      </c>
      <c r="AG12" s="196">
        <v>79.58</v>
      </c>
      <c r="AH12" s="196">
        <v>0</v>
      </c>
      <c r="AI12" s="196">
        <v>22.52</v>
      </c>
      <c r="AJ12" s="196">
        <v>0</v>
      </c>
      <c r="AK12" s="196">
        <v>3.65</v>
      </c>
      <c r="AL12" s="196">
        <v>0</v>
      </c>
      <c r="AM12" s="196">
        <v>0</v>
      </c>
      <c r="AN12" s="196">
        <v>0</v>
      </c>
      <c r="AO12" s="196">
        <v>93.94</v>
      </c>
      <c r="AP12" s="196">
        <v>0</v>
      </c>
      <c r="AQ12" s="196">
        <v>0</v>
      </c>
      <c r="AR12" s="196">
        <v>0</v>
      </c>
      <c r="AS12" s="196">
        <v>0</v>
      </c>
      <c r="AT12" s="196">
        <v>0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0</v>
      </c>
      <c r="L13" s="196">
        <v>0</v>
      </c>
      <c r="M13" s="196">
        <v>0</v>
      </c>
      <c r="N13" s="196">
        <v>0</v>
      </c>
      <c r="O13" s="196">
        <v>0</v>
      </c>
      <c r="P13" s="196">
        <v>0</v>
      </c>
      <c r="Q13" s="196">
        <v>0</v>
      </c>
      <c r="R13" s="196">
        <v>0</v>
      </c>
      <c r="S13" s="196">
        <v>0</v>
      </c>
      <c r="T13" s="196">
        <v>0</v>
      </c>
      <c r="U13" s="196">
        <v>0</v>
      </c>
      <c r="V13" s="196">
        <v>0</v>
      </c>
      <c r="W13" s="196">
        <v>0</v>
      </c>
      <c r="X13" s="196">
        <v>0</v>
      </c>
      <c r="Y13" s="196">
        <v>0</v>
      </c>
      <c r="Z13" s="196">
        <v>0</v>
      </c>
      <c r="AA13" s="196">
        <v>0</v>
      </c>
      <c r="AB13" s="196">
        <v>0</v>
      </c>
      <c r="AC13" s="196">
        <v>0</v>
      </c>
      <c r="AD13" s="196">
        <v>1.49</v>
      </c>
      <c r="AE13" s="196">
        <v>0</v>
      </c>
      <c r="AF13" s="196">
        <v>0</v>
      </c>
      <c r="AG13" s="196">
        <v>79.58</v>
      </c>
      <c r="AH13" s="196">
        <v>0</v>
      </c>
      <c r="AI13" s="196">
        <v>22.52</v>
      </c>
      <c r="AJ13" s="196">
        <v>0</v>
      </c>
      <c r="AK13" s="196">
        <v>3.65</v>
      </c>
      <c r="AL13" s="196">
        <v>0</v>
      </c>
      <c r="AM13" s="196">
        <v>0</v>
      </c>
      <c r="AN13" s="196">
        <v>0</v>
      </c>
      <c r="AO13" s="196">
        <v>93.94</v>
      </c>
      <c r="AP13" s="196">
        <v>0</v>
      </c>
      <c r="AQ13" s="196">
        <v>0</v>
      </c>
      <c r="AR13" s="196">
        <v>0</v>
      </c>
      <c r="AS13" s="196">
        <v>0</v>
      </c>
      <c r="AT13" s="196">
        <v>0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0</v>
      </c>
      <c r="L14" s="196">
        <v>0</v>
      </c>
      <c r="M14" s="196">
        <v>0</v>
      </c>
      <c r="N14" s="196">
        <v>0</v>
      </c>
      <c r="O14" s="196">
        <v>0</v>
      </c>
      <c r="P14" s="196">
        <v>0</v>
      </c>
      <c r="Q14" s="196">
        <v>0</v>
      </c>
      <c r="R14" s="196">
        <v>0</v>
      </c>
      <c r="S14" s="196">
        <v>0</v>
      </c>
      <c r="T14" s="196">
        <v>0</v>
      </c>
      <c r="U14" s="196">
        <v>0</v>
      </c>
      <c r="V14" s="196">
        <v>0</v>
      </c>
      <c r="W14" s="196">
        <v>0</v>
      </c>
      <c r="X14" s="196">
        <v>0</v>
      </c>
      <c r="Y14" s="196">
        <v>0</v>
      </c>
      <c r="Z14" s="196">
        <v>0</v>
      </c>
      <c r="AA14" s="196">
        <v>0</v>
      </c>
      <c r="AB14" s="196">
        <v>0</v>
      </c>
      <c r="AC14" s="196">
        <v>0</v>
      </c>
      <c r="AD14" s="196">
        <v>1.49</v>
      </c>
      <c r="AE14" s="196">
        <v>0</v>
      </c>
      <c r="AF14" s="196">
        <v>0</v>
      </c>
      <c r="AG14" s="196">
        <v>79.58</v>
      </c>
      <c r="AH14" s="196">
        <v>0</v>
      </c>
      <c r="AI14" s="196">
        <v>22.52</v>
      </c>
      <c r="AJ14" s="196">
        <v>0</v>
      </c>
      <c r="AK14" s="196">
        <v>3.65</v>
      </c>
      <c r="AL14" s="196">
        <v>0</v>
      </c>
      <c r="AM14" s="196">
        <v>0</v>
      </c>
      <c r="AN14" s="196">
        <v>0</v>
      </c>
      <c r="AO14" s="196">
        <v>93.94</v>
      </c>
      <c r="AP14" s="196">
        <v>0</v>
      </c>
      <c r="AQ14" s="196">
        <v>0</v>
      </c>
      <c r="AR14" s="196">
        <v>0</v>
      </c>
      <c r="AS14" s="196">
        <v>0</v>
      </c>
      <c r="AT14" s="196">
        <v>0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0</v>
      </c>
      <c r="L15" s="196">
        <v>0</v>
      </c>
      <c r="M15" s="196">
        <v>0</v>
      </c>
      <c r="N15" s="196">
        <v>0</v>
      </c>
      <c r="O15" s="196">
        <v>0</v>
      </c>
      <c r="P15" s="196">
        <v>0</v>
      </c>
      <c r="Q15" s="196">
        <v>0</v>
      </c>
      <c r="R15" s="196">
        <v>0</v>
      </c>
      <c r="S15" s="196">
        <v>0</v>
      </c>
      <c r="T15" s="196">
        <v>0</v>
      </c>
      <c r="U15" s="196">
        <v>0</v>
      </c>
      <c r="V15" s="196">
        <v>0</v>
      </c>
      <c r="W15" s="196">
        <v>0</v>
      </c>
      <c r="X15" s="196">
        <v>0</v>
      </c>
      <c r="Y15" s="196">
        <v>0</v>
      </c>
      <c r="Z15" s="196">
        <v>0</v>
      </c>
      <c r="AA15" s="196">
        <v>0</v>
      </c>
      <c r="AB15" s="196">
        <v>0</v>
      </c>
      <c r="AC15" s="196">
        <v>0</v>
      </c>
      <c r="AD15" s="196">
        <v>1.49</v>
      </c>
      <c r="AE15" s="196">
        <v>0</v>
      </c>
      <c r="AF15" s="196">
        <v>0</v>
      </c>
      <c r="AG15" s="196">
        <v>79.58</v>
      </c>
      <c r="AH15" s="196">
        <v>0</v>
      </c>
      <c r="AI15" s="196">
        <v>22.52</v>
      </c>
      <c r="AJ15" s="196">
        <v>0</v>
      </c>
      <c r="AK15" s="196">
        <v>3.65</v>
      </c>
      <c r="AL15" s="196">
        <v>0</v>
      </c>
      <c r="AM15" s="196">
        <v>0</v>
      </c>
      <c r="AN15" s="196">
        <v>0</v>
      </c>
      <c r="AO15" s="196">
        <v>93.94</v>
      </c>
      <c r="AP15" s="196">
        <v>0</v>
      </c>
      <c r="AQ15" s="196">
        <v>0</v>
      </c>
      <c r="AR15" s="196">
        <v>0</v>
      </c>
      <c r="AS15" s="196">
        <v>0</v>
      </c>
      <c r="AT15" s="196">
        <v>0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0</v>
      </c>
      <c r="L16" s="196">
        <v>0</v>
      </c>
      <c r="M16" s="196">
        <v>0</v>
      </c>
      <c r="N16" s="196">
        <v>0</v>
      </c>
      <c r="O16" s="196">
        <v>0</v>
      </c>
      <c r="P16" s="196">
        <v>0</v>
      </c>
      <c r="Q16" s="196">
        <v>0</v>
      </c>
      <c r="R16" s="196">
        <v>0</v>
      </c>
      <c r="S16" s="196">
        <v>0</v>
      </c>
      <c r="T16" s="196">
        <v>0</v>
      </c>
      <c r="U16" s="196">
        <v>0</v>
      </c>
      <c r="V16" s="196">
        <v>0</v>
      </c>
      <c r="W16" s="196">
        <v>0</v>
      </c>
      <c r="X16" s="196">
        <v>0</v>
      </c>
      <c r="Y16" s="196">
        <v>0</v>
      </c>
      <c r="Z16" s="196">
        <v>0</v>
      </c>
      <c r="AA16" s="196">
        <v>0</v>
      </c>
      <c r="AB16" s="196">
        <v>0</v>
      </c>
      <c r="AC16" s="196">
        <v>0</v>
      </c>
      <c r="AD16" s="196">
        <v>1.49</v>
      </c>
      <c r="AE16" s="196">
        <v>0</v>
      </c>
      <c r="AF16" s="196">
        <v>0</v>
      </c>
      <c r="AG16" s="196">
        <v>79.58</v>
      </c>
      <c r="AH16" s="196">
        <v>0</v>
      </c>
      <c r="AI16" s="196">
        <v>22.52</v>
      </c>
      <c r="AJ16" s="196">
        <v>0</v>
      </c>
      <c r="AK16" s="196">
        <v>3.65</v>
      </c>
      <c r="AL16" s="196">
        <v>0</v>
      </c>
      <c r="AM16" s="196">
        <v>0</v>
      </c>
      <c r="AN16" s="196">
        <v>0</v>
      </c>
      <c r="AO16" s="196">
        <v>93.94</v>
      </c>
      <c r="AP16" s="196">
        <v>0</v>
      </c>
      <c r="AQ16" s="196">
        <v>0</v>
      </c>
      <c r="AR16" s="196">
        <v>0</v>
      </c>
      <c r="AS16" s="196">
        <v>0</v>
      </c>
      <c r="AT16" s="196">
        <v>0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0</v>
      </c>
      <c r="L17" s="196">
        <v>0</v>
      </c>
      <c r="M17" s="196">
        <v>0</v>
      </c>
      <c r="N17" s="196">
        <v>0</v>
      </c>
      <c r="O17" s="196">
        <v>0</v>
      </c>
      <c r="P17" s="196">
        <v>0</v>
      </c>
      <c r="Q17" s="196">
        <v>0</v>
      </c>
      <c r="R17" s="196">
        <v>0</v>
      </c>
      <c r="S17" s="196">
        <v>0</v>
      </c>
      <c r="T17" s="196">
        <v>0</v>
      </c>
      <c r="U17" s="196">
        <v>0</v>
      </c>
      <c r="V17" s="196">
        <v>0</v>
      </c>
      <c r="W17" s="196">
        <v>0</v>
      </c>
      <c r="X17" s="196">
        <v>0</v>
      </c>
      <c r="Y17" s="196">
        <v>0</v>
      </c>
      <c r="Z17" s="196">
        <v>0</v>
      </c>
      <c r="AA17" s="196">
        <v>0</v>
      </c>
      <c r="AB17" s="196">
        <v>0</v>
      </c>
      <c r="AC17" s="196">
        <v>0</v>
      </c>
      <c r="AD17" s="196">
        <v>1.49</v>
      </c>
      <c r="AE17" s="196">
        <v>0</v>
      </c>
      <c r="AF17" s="196">
        <v>0</v>
      </c>
      <c r="AG17" s="196">
        <v>79.58</v>
      </c>
      <c r="AH17" s="196">
        <v>0</v>
      </c>
      <c r="AI17" s="196">
        <v>22.52</v>
      </c>
      <c r="AJ17" s="196">
        <v>0</v>
      </c>
      <c r="AK17" s="196">
        <v>3.65</v>
      </c>
      <c r="AL17" s="196">
        <v>0</v>
      </c>
      <c r="AM17" s="196">
        <v>0</v>
      </c>
      <c r="AN17" s="196">
        <v>0</v>
      </c>
      <c r="AO17" s="196">
        <v>93.94</v>
      </c>
      <c r="AP17" s="196">
        <v>0</v>
      </c>
      <c r="AQ17" s="196">
        <v>0</v>
      </c>
      <c r="AR17" s="196">
        <v>0</v>
      </c>
      <c r="AS17" s="196">
        <v>0</v>
      </c>
      <c r="AT17" s="196">
        <v>0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0</v>
      </c>
      <c r="L18" s="196">
        <v>0</v>
      </c>
      <c r="M18" s="196">
        <v>0</v>
      </c>
      <c r="N18" s="196">
        <v>0</v>
      </c>
      <c r="O18" s="196">
        <v>0</v>
      </c>
      <c r="P18" s="196">
        <v>0</v>
      </c>
      <c r="Q18" s="196">
        <v>0</v>
      </c>
      <c r="R18" s="196">
        <v>0</v>
      </c>
      <c r="S18" s="196">
        <v>0</v>
      </c>
      <c r="T18" s="196">
        <v>0</v>
      </c>
      <c r="U18" s="196">
        <v>0</v>
      </c>
      <c r="V18" s="196">
        <v>0</v>
      </c>
      <c r="W18" s="196">
        <v>0</v>
      </c>
      <c r="X18" s="196">
        <v>0</v>
      </c>
      <c r="Y18" s="196">
        <v>0</v>
      </c>
      <c r="Z18" s="196">
        <v>0</v>
      </c>
      <c r="AA18" s="196">
        <v>0</v>
      </c>
      <c r="AB18" s="196">
        <v>0</v>
      </c>
      <c r="AC18" s="196">
        <v>0</v>
      </c>
      <c r="AD18" s="196">
        <v>1.49</v>
      </c>
      <c r="AE18" s="196">
        <v>0</v>
      </c>
      <c r="AF18" s="196">
        <v>0</v>
      </c>
      <c r="AG18" s="196">
        <v>79.58</v>
      </c>
      <c r="AH18" s="196">
        <v>0</v>
      </c>
      <c r="AI18" s="196">
        <v>22.52</v>
      </c>
      <c r="AJ18" s="196">
        <v>0</v>
      </c>
      <c r="AK18" s="196">
        <v>3.65</v>
      </c>
      <c r="AL18" s="196">
        <v>0</v>
      </c>
      <c r="AM18" s="196">
        <v>0</v>
      </c>
      <c r="AN18" s="196">
        <v>0</v>
      </c>
      <c r="AO18" s="196">
        <v>93.94</v>
      </c>
      <c r="AP18" s="196">
        <v>0</v>
      </c>
      <c r="AQ18" s="196">
        <v>0</v>
      </c>
      <c r="AR18" s="196">
        <v>0</v>
      </c>
      <c r="AS18" s="196">
        <v>0</v>
      </c>
      <c r="AT18" s="196">
        <v>0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0</v>
      </c>
      <c r="L19" s="196">
        <v>0</v>
      </c>
      <c r="M19" s="196">
        <v>0</v>
      </c>
      <c r="N19" s="196">
        <v>0</v>
      </c>
      <c r="O19" s="196">
        <v>0</v>
      </c>
      <c r="P19" s="196">
        <v>0</v>
      </c>
      <c r="Q19" s="196">
        <v>0</v>
      </c>
      <c r="R19" s="196">
        <v>0</v>
      </c>
      <c r="S19" s="196">
        <v>0</v>
      </c>
      <c r="T19" s="196">
        <v>0</v>
      </c>
      <c r="U19" s="196">
        <v>0</v>
      </c>
      <c r="V19" s="196">
        <v>0</v>
      </c>
      <c r="W19" s="196">
        <v>0</v>
      </c>
      <c r="X19" s="196">
        <v>0</v>
      </c>
      <c r="Y19" s="196">
        <v>0</v>
      </c>
      <c r="Z19" s="196">
        <v>0</v>
      </c>
      <c r="AA19" s="196">
        <v>0</v>
      </c>
      <c r="AB19" s="196">
        <v>0</v>
      </c>
      <c r="AC19" s="196">
        <v>0</v>
      </c>
      <c r="AD19" s="196">
        <v>1.49</v>
      </c>
      <c r="AE19" s="196">
        <v>0</v>
      </c>
      <c r="AF19" s="196">
        <v>0</v>
      </c>
      <c r="AG19" s="196">
        <v>79.58</v>
      </c>
      <c r="AH19" s="196">
        <v>0</v>
      </c>
      <c r="AI19" s="196">
        <v>22.52</v>
      </c>
      <c r="AJ19" s="196">
        <v>0</v>
      </c>
      <c r="AK19" s="196">
        <v>3.65</v>
      </c>
      <c r="AL19" s="196">
        <v>0</v>
      </c>
      <c r="AM19" s="196">
        <v>0</v>
      </c>
      <c r="AN19" s="196">
        <v>0</v>
      </c>
      <c r="AO19" s="196">
        <v>93.94</v>
      </c>
      <c r="AP19" s="196">
        <v>0</v>
      </c>
      <c r="AQ19" s="196">
        <v>0</v>
      </c>
      <c r="AR19" s="196">
        <v>0</v>
      </c>
      <c r="AS19" s="196">
        <v>0</v>
      </c>
      <c r="AT19" s="196">
        <v>0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0</v>
      </c>
      <c r="L20" s="196">
        <v>0</v>
      </c>
      <c r="M20" s="196">
        <v>0</v>
      </c>
      <c r="N20" s="196">
        <v>0</v>
      </c>
      <c r="O20" s="196">
        <v>0</v>
      </c>
      <c r="P20" s="196">
        <v>0</v>
      </c>
      <c r="Q20" s="196">
        <v>0</v>
      </c>
      <c r="R20" s="196">
        <v>0</v>
      </c>
      <c r="S20" s="196">
        <v>0</v>
      </c>
      <c r="T20" s="196">
        <v>0</v>
      </c>
      <c r="U20" s="196">
        <v>0</v>
      </c>
      <c r="V20" s="196">
        <v>0</v>
      </c>
      <c r="W20" s="196">
        <v>0</v>
      </c>
      <c r="X20" s="196">
        <v>0</v>
      </c>
      <c r="Y20" s="196">
        <v>0</v>
      </c>
      <c r="Z20" s="196">
        <v>0</v>
      </c>
      <c r="AA20" s="196">
        <v>0</v>
      </c>
      <c r="AB20" s="196">
        <v>0</v>
      </c>
      <c r="AC20" s="196">
        <v>0</v>
      </c>
      <c r="AD20" s="196">
        <v>1.49</v>
      </c>
      <c r="AE20" s="196">
        <v>0</v>
      </c>
      <c r="AF20" s="196">
        <v>0</v>
      </c>
      <c r="AG20" s="196">
        <v>79.58</v>
      </c>
      <c r="AH20" s="196">
        <v>0</v>
      </c>
      <c r="AI20" s="196">
        <v>22.52</v>
      </c>
      <c r="AJ20" s="196">
        <v>0</v>
      </c>
      <c r="AK20" s="196">
        <v>3.65</v>
      </c>
      <c r="AL20" s="196">
        <v>0</v>
      </c>
      <c r="AM20" s="196">
        <v>0</v>
      </c>
      <c r="AN20" s="196">
        <v>0</v>
      </c>
      <c r="AO20" s="196">
        <v>93.94</v>
      </c>
      <c r="AP20" s="196">
        <v>0</v>
      </c>
      <c r="AQ20" s="196">
        <v>0</v>
      </c>
      <c r="AR20" s="196">
        <v>0</v>
      </c>
      <c r="AS20" s="196">
        <v>0</v>
      </c>
      <c r="AT20" s="196">
        <v>0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0</v>
      </c>
      <c r="L21" s="196">
        <v>0</v>
      </c>
      <c r="M21" s="196">
        <v>0</v>
      </c>
      <c r="N21" s="196">
        <v>0</v>
      </c>
      <c r="O21" s="196">
        <v>0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1.49</v>
      </c>
      <c r="AE21" s="196">
        <v>0</v>
      </c>
      <c r="AF21" s="196">
        <v>0</v>
      </c>
      <c r="AG21" s="196">
        <v>79.58</v>
      </c>
      <c r="AH21" s="196">
        <v>0</v>
      </c>
      <c r="AI21" s="196">
        <v>22.52</v>
      </c>
      <c r="AJ21" s="196">
        <v>0</v>
      </c>
      <c r="AK21" s="196">
        <v>3.65</v>
      </c>
      <c r="AL21" s="196">
        <v>0</v>
      </c>
      <c r="AM21" s="196">
        <v>0</v>
      </c>
      <c r="AN21" s="196">
        <v>0</v>
      </c>
      <c r="AO21" s="196">
        <v>93.94</v>
      </c>
      <c r="AP21" s="196">
        <v>0</v>
      </c>
      <c r="AQ21" s="196">
        <v>0</v>
      </c>
      <c r="AR21" s="196">
        <v>0</v>
      </c>
      <c r="AS21" s="196">
        <v>0</v>
      </c>
      <c r="AT21" s="196">
        <v>0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0</v>
      </c>
      <c r="L22" s="196">
        <v>0</v>
      </c>
      <c r="M22" s="196">
        <v>0</v>
      </c>
      <c r="N22" s="196">
        <v>0</v>
      </c>
      <c r="O22" s="196">
        <v>0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1.49</v>
      </c>
      <c r="AE22" s="196">
        <v>0</v>
      </c>
      <c r="AF22" s="196">
        <v>0</v>
      </c>
      <c r="AG22" s="196">
        <v>79.58</v>
      </c>
      <c r="AH22" s="196">
        <v>0</v>
      </c>
      <c r="AI22" s="196">
        <v>22.52</v>
      </c>
      <c r="AJ22" s="196">
        <v>0</v>
      </c>
      <c r="AK22" s="196">
        <v>3.65</v>
      </c>
      <c r="AL22" s="196">
        <v>0</v>
      </c>
      <c r="AM22" s="196">
        <v>0</v>
      </c>
      <c r="AN22" s="196">
        <v>0</v>
      </c>
      <c r="AO22" s="196">
        <v>93.94</v>
      </c>
      <c r="AP22" s="196">
        <v>0</v>
      </c>
      <c r="AQ22" s="196">
        <v>0</v>
      </c>
      <c r="AR22" s="196">
        <v>0</v>
      </c>
      <c r="AS22" s="196">
        <v>0</v>
      </c>
      <c r="AT22" s="196">
        <v>0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0</v>
      </c>
      <c r="L23" s="196">
        <v>0</v>
      </c>
      <c r="M23" s="196">
        <v>0</v>
      </c>
      <c r="N23" s="196">
        <v>0</v>
      </c>
      <c r="O23" s="196">
        <v>0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1.49</v>
      </c>
      <c r="AE23" s="196">
        <v>0</v>
      </c>
      <c r="AF23" s="196">
        <v>0</v>
      </c>
      <c r="AG23" s="196">
        <v>79.58</v>
      </c>
      <c r="AH23" s="196">
        <v>0</v>
      </c>
      <c r="AI23" s="196">
        <v>22.52</v>
      </c>
      <c r="AJ23" s="196">
        <v>0</v>
      </c>
      <c r="AK23" s="196">
        <v>3.65</v>
      </c>
      <c r="AL23" s="196">
        <v>0</v>
      </c>
      <c r="AM23" s="196">
        <v>0</v>
      </c>
      <c r="AN23" s="196">
        <v>0</v>
      </c>
      <c r="AO23" s="196">
        <v>93.94</v>
      </c>
      <c r="AP23" s="196">
        <v>0</v>
      </c>
      <c r="AQ23" s="196">
        <v>0</v>
      </c>
      <c r="AR23" s="196">
        <v>0</v>
      </c>
      <c r="AS23" s="196">
        <v>0</v>
      </c>
      <c r="AT23" s="196">
        <v>0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0</v>
      </c>
      <c r="L24" s="196">
        <v>0</v>
      </c>
      <c r="M24" s="196">
        <v>0</v>
      </c>
      <c r="N24" s="196">
        <v>0</v>
      </c>
      <c r="O24" s="196">
        <v>0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1.49</v>
      </c>
      <c r="AE24" s="196">
        <v>0</v>
      </c>
      <c r="AF24" s="196">
        <v>0</v>
      </c>
      <c r="AG24" s="196">
        <v>79.58</v>
      </c>
      <c r="AH24" s="196">
        <v>0</v>
      </c>
      <c r="AI24" s="196">
        <v>22.52</v>
      </c>
      <c r="AJ24" s="196">
        <v>0</v>
      </c>
      <c r="AK24" s="196">
        <v>3.65</v>
      </c>
      <c r="AL24" s="196">
        <v>0</v>
      </c>
      <c r="AM24" s="196">
        <v>0</v>
      </c>
      <c r="AN24" s="196">
        <v>0</v>
      </c>
      <c r="AO24" s="196">
        <v>93.94</v>
      </c>
      <c r="AP24" s="196">
        <v>0</v>
      </c>
      <c r="AQ24" s="196">
        <v>0</v>
      </c>
      <c r="AR24" s="196">
        <v>0</v>
      </c>
      <c r="AS24" s="196">
        <v>0</v>
      </c>
      <c r="AT24" s="196">
        <v>0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0</v>
      </c>
      <c r="L25" s="196">
        <v>0</v>
      </c>
      <c r="M25" s="196">
        <v>0</v>
      </c>
      <c r="N25" s="196">
        <v>0</v>
      </c>
      <c r="O25" s="196">
        <v>0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1.49</v>
      </c>
      <c r="AE25" s="196">
        <v>0</v>
      </c>
      <c r="AF25" s="196">
        <v>0</v>
      </c>
      <c r="AG25" s="196">
        <v>79.58</v>
      </c>
      <c r="AH25" s="196">
        <v>0</v>
      </c>
      <c r="AI25" s="196">
        <v>22.52</v>
      </c>
      <c r="AJ25" s="196">
        <v>0</v>
      </c>
      <c r="AK25" s="196">
        <v>3.65</v>
      </c>
      <c r="AL25" s="196">
        <v>0</v>
      </c>
      <c r="AM25" s="196">
        <v>0</v>
      </c>
      <c r="AN25" s="196">
        <v>0</v>
      </c>
      <c r="AO25" s="196">
        <v>93.94</v>
      </c>
      <c r="AP25" s="196">
        <v>0</v>
      </c>
      <c r="AQ25" s="196">
        <v>0</v>
      </c>
      <c r="AR25" s="196">
        <v>0</v>
      </c>
      <c r="AS25" s="196">
        <v>0</v>
      </c>
      <c r="AT25" s="196">
        <v>0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0</v>
      </c>
      <c r="L26" s="196">
        <v>0</v>
      </c>
      <c r="M26" s="196">
        <v>0</v>
      </c>
      <c r="N26" s="196">
        <v>0</v>
      </c>
      <c r="O26" s="196">
        <v>0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1.49</v>
      </c>
      <c r="AE26" s="196">
        <v>0</v>
      </c>
      <c r="AF26" s="196">
        <v>0</v>
      </c>
      <c r="AG26" s="196">
        <v>79.58</v>
      </c>
      <c r="AH26" s="196">
        <v>0</v>
      </c>
      <c r="AI26" s="196">
        <v>22.52</v>
      </c>
      <c r="AJ26" s="196">
        <v>0</v>
      </c>
      <c r="AK26" s="196">
        <v>3.65</v>
      </c>
      <c r="AL26" s="196">
        <v>0</v>
      </c>
      <c r="AM26" s="196">
        <v>0</v>
      </c>
      <c r="AN26" s="196">
        <v>0</v>
      </c>
      <c r="AO26" s="196">
        <v>93.94</v>
      </c>
      <c r="AP26" s="196">
        <v>0</v>
      </c>
      <c r="AQ26" s="196">
        <v>0</v>
      </c>
      <c r="AR26" s="196">
        <v>0</v>
      </c>
      <c r="AS26" s="196">
        <v>0</v>
      </c>
      <c r="AT26" s="196">
        <v>0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0</v>
      </c>
      <c r="L27" s="196">
        <v>0</v>
      </c>
      <c r="M27" s="196">
        <v>0</v>
      </c>
      <c r="N27" s="196">
        <v>0</v>
      </c>
      <c r="O27" s="196">
        <v>0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1.49</v>
      </c>
      <c r="AE27" s="196">
        <v>0</v>
      </c>
      <c r="AF27" s="196">
        <v>0</v>
      </c>
      <c r="AG27" s="196">
        <v>79.58</v>
      </c>
      <c r="AH27" s="196">
        <v>0</v>
      </c>
      <c r="AI27" s="196">
        <v>22.52</v>
      </c>
      <c r="AJ27" s="196">
        <v>0</v>
      </c>
      <c r="AK27" s="196">
        <v>3.65</v>
      </c>
      <c r="AL27" s="196">
        <v>0</v>
      </c>
      <c r="AM27" s="196">
        <v>0</v>
      </c>
      <c r="AN27" s="196">
        <v>0</v>
      </c>
      <c r="AO27" s="196">
        <v>93.94</v>
      </c>
      <c r="AP27" s="196">
        <v>0</v>
      </c>
      <c r="AQ27" s="196">
        <v>0</v>
      </c>
      <c r="AR27" s="196">
        <v>0</v>
      </c>
      <c r="AS27" s="196">
        <v>0</v>
      </c>
      <c r="AT27" s="196">
        <v>0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0</v>
      </c>
      <c r="L28" s="196">
        <v>0</v>
      </c>
      <c r="M28" s="196">
        <v>0</v>
      </c>
      <c r="N28" s="196">
        <v>0</v>
      </c>
      <c r="O28" s="196">
        <v>0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1.49</v>
      </c>
      <c r="AE28" s="196">
        <v>0</v>
      </c>
      <c r="AF28" s="196">
        <v>0</v>
      </c>
      <c r="AG28" s="196">
        <v>79.58</v>
      </c>
      <c r="AH28" s="196">
        <v>0</v>
      </c>
      <c r="AI28" s="196">
        <v>22.52</v>
      </c>
      <c r="AJ28" s="196">
        <v>0</v>
      </c>
      <c r="AK28" s="196">
        <v>3.65</v>
      </c>
      <c r="AL28" s="196">
        <v>0</v>
      </c>
      <c r="AM28" s="196">
        <v>0</v>
      </c>
      <c r="AN28" s="196">
        <v>0</v>
      </c>
      <c r="AO28" s="196">
        <v>93.94</v>
      </c>
      <c r="AP28" s="196">
        <v>0</v>
      </c>
      <c r="AQ28" s="196">
        <v>0</v>
      </c>
      <c r="AR28" s="196">
        <v>0</v>
      </c>
      <c r="AS28" s="196">
        <v>0</v>
      </c>
      <c r="AT28" s="196">
        <v>0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0</v>
      </c>
      <c r="L29" s="196">
        <v>0</v>
      </c>
      <c r="M29" s="196">
        <v>0</v>
      </c>
      <c r="N29" s="196">
        <v>0</v>
      </c>
      <c r="O29" s="196">
        <v>0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1.49</v>
      </c>
      <c r="AE29" s="196">
        <v>0</v>
      </c>
      <c r="AF29" s="196">
        <v>0</v>
      </c>
      <c r="AG29" s="196">
        <v>79.58</v>
      </c>
      <c r="AH29" s="196">
        <v>0</v>
      </c>
      <c r="AI29" s="196">
        <v>22.52</v>
      </c>
      <c r="AJ29" s="196">
        <v>0</v>
      </c>
      <c r="AK29" s="196">
        <v>3.65</v>
      </c>
      <c r="AL29" s="196">
        <v>0</v>
      </c>
      <c r="AM29" s="196">
        <v>0</v>
      </c>
      <c r="AN29" s="196">
        <v>0</v>
      </c>
      <c r="AO29" s="196">
        <v>93.94</v>
      </c>
      <c r="AP29" s="196">
        <v>0</v>
      </c>
      <c r="AQ29" s="196">
        <v>0</v>
      </c>
      <c r="AR29" s="196">
        <v>0</v>
      </c>
      <c r="AS29" s="196">
        <v>0</v>
      </c>
      <c r="AT29" s="196">
        <v>0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0</v>
      </c>
      <c r="L30" s="196">
        <v>0</v>
      </c>
      <c r="M30" s="196">
        <v>0</v>
      </c>
      <c r="N30" s="196">
        <v>0</v>
      </c>
      <c r="O30" s="196">
        <v>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1.49</v>
      </c>
      <c r="AE30" s="196">
        <v>0</v>
      </c>
      <c r="AF30" s="196">
        <v>0</v>
      </c>
      <c r="AG30" s="196">
        <v>79.58</v>
      </c>
      <c r="AH30" s="196">
        <v>0</v>
      </c>
      <c r="AI30" s="196">
        <v>22.52</v>
      </c>
      <c r="AJ30" s="196">
        <v>0</v>
      </c>
      <c r="AK30" s="196">
        <v>3.65</v>
      </c>
      <c r="AL30" s="196">
        <v>0</v>
      </c>
      <c r="AM30" s="196">
        <v>0</v>
      </c>
      <c r="AN30" s="196">
        <v>0</v>
      </c>
      <c r="AO30" s="196">
        <v>93.94</v>
      </c>
      <c r="AP30" s="196">
        <v>0</v>
      </c>
      <c r="AQ30" s="196">
        <v>0</v>
      </c>
      <c r="AR30" s="196">
        <v>0</v>
      </c>
      <c r="AS30" s="196">
        <v>0</v>
      </c>
      <c r="AT30" s="196">
        <v>0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0</v>
      </c>
      <c r="L31" s="196">
        <v>0</v>
      </c>
      <c r="M31" s="196">
        <v>0</v>
      </c>
      <c r="N31" s="196">
        <v>0</v>
      </c>
      <c r="O31" s="196">
        <v>0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1.49</v>
      </c>
      <c r="AE31" s="196">
        <v>0</v>
      </c>
      <c r="AF31" s="196">
        <v>0</v>
      </c>
      <c r="AG31" s="196">
        <v>79.58</v>
      </c>
      <c r="AH31" s="196">
        <v>0</v>
      </c>
      <c r="AI31" s="196">
        <v>22.52</v>
      </c>
      <c r="AJ31" s="196">
        <v>0</v>
      </c>
      <c r="AK31" s="196">
        <v>3.65</v>
      </c>
      <c r="AL31" s="196">
        <v>0</v>
      </c>
      <c r="AM31" s="196">
        <v>0</v>
      </c>
      <c r="AN31" s="196">
        <v>0</v>
      </c>
      <c r="AO31" s="196">
        <v>93.94</v>
      </c>
      <c r="AP31" s="196">
        <v>0</v>
      </c>
      <c r="AQ31" s="196">
        <v>0</v>
      </c>
      <c r="AR31" s="196">
        <v>0</v>
      </c>
      <c r="AS31" s="196">
        <v>0</v>
      </c>
      <c r="AT31" s="196">
        <v>0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0</v>
      </c>
      <c r="L32" s="196">
        <v>0</v>
      </c>
      <c r="M32" s="196">
        <v>0</v>
      </c>
      <c r="N32" s="196">
        <v>0</v>
      </c>
      <c r="O32" s="196">
        <v>0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1.49</v>
      </c>
      <c r="AE32" s="196">
        <v>0</v>
      </c>
      <c r="AF32" s="196">
        <v>0</v>
      </c>
      <c r="AG32" s="196">
        <v>79.58</v>
      </c>
      <c r="AH32" s="196">
        <v>0</v>
      </c>
      <c r="AI32" s="196">
        <v>22.52</v>
      </c>
      <c r="AJ32" s="196">
        <v>0</v>
      </c>
      <c r="AK32" s="196">
        <v>3.65</v>
      </c>
      <c r="AL32" s="196">
        <v>0</v>
      </c>
      <c r="AM32" s="196">
        <v>0</v>
      </c>
      <c r="AN32" s="196">
        <v>0</v>
      </c>
      <c r="AO32" s="196">
        <v>93.94</v>
      </c>
      <c r="AP32" s="196">
        <v>0</v>
      </c>
      <c r="AQ32" s="196">
        <v>0</v>
      </c>
      <c r="AR32" s="196">
        <v>0</v>
      </c>
      <c r="AS32" s="196">
        <v>0</v>
      </c>
      <c r="AT32" s="196">
        <v>0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0</v>
      </c>
      <c r="L33" s="196">
        <v>0</v>
      </c>
      <c r="M33" s="196">
        <v>0</v>
      </c>
      <c r="N33" s="196">
        <v>0</v>
      </c>
      <c r="O33" s="196">
        <v>0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1.49</v>
      </c>
      <c r="AE33" s="196">
        <v>0</v>
      </c>
      <c r="AF33" s="196">
        <v>0</v>
      </c>
      <c r="AG33" s="196">
        <v>79.58</v>
      </c>
      <c r="AH33" s="196">
        <v>0</v>
      </c>
      <c r="AI33" s="196">
        <v>22.52</v>
      </c>
      <c r="AJ33" s="196">
        <v>0</v>
      </c>
      <c r="AK33" s="196">
        <v>3.65</v>
      </c>
      <c r="AL33" s="196">
        <v>0</v>
      </c>
      <c r="AM33" s="196">
        <v>0</v>
      </c>
      <c r="AN33" s="196">
        <v>0</v>
      </c>
      <c r="AO33" s="196">
        <v>93.94</v>
      </c>
      <c r="AP33" s="196">
        <v>0</v>
      </c>
      <c r="AQ33" s="196">
        <v>0</v>
      </c>
      <c r="AR33" s="196">
        <v>0</v>
      </c>
      <c r="AS33" s="196">
        <v>0</v>
      </c>
      <c r="AT33" s="196">
        <v>0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0</v>
      </c>
      <c r="L34" s="196">
        <v>0</v>
      </c>
      <c r="M34" s="196">
        <v>0</v>
      </c>
      <c r="N34" s="196">
        <v>0</v>
      </c>
      <c r="O34" s="196">
        <v>0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1.49</v>
      </c>
      <c r="AE34" s="196">
        <v>0</v>
      </c>
      <c r="AF34" s="196">
        <v>0</v>
      </c>
      <c r="AG34" s="196">
        <v>79.58</v>
      </c>
      <c r="AH34" s="196">
        <v>0</v>
      </c>
      <c r="AI34" s="196">
        <v>22.52</v>
      </c>
      <c r="AJ34" s="196">
        <v>0</v>
      </c>
      <c r="AK34" s="196">
        <v>3.65</v>
      </c>
      <c r="AL34" s="196">
        <v>0</v>
      </c>
      <c r="AM34" s="196">
        <v>0</v>
      </c>
      <c r="AN34" s="196">
        <v>0</v>
      </c>
      <c r="AO34" s="196">
        <v>93.94</v>
      </c>
      <c r="AP34" s="196">
        <v>0</v>
      </c>
      <c r="AQ34" s="196">
        <v>0</v>
      </c>
      <c r="AR34" s="196">
        <v>0</v>
      </c>
      <c r="AS34" s="196">
        <v>0</v>
      </c>
      <c r="AT34" s="196">
        <v>0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0</v>
      </c>
      <c r="L35" s="196">
        <v>0</v>
      </c>
      <c r="M35" s="196">
        <v>0</v>
      </c>
      <c r="N35" s="196">
        <v>0</v>
      </c>
      <c r="O35" s="196">
        <v>0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1.49</v>
      </c>
      <c r="AE35" s="196">
        <v>0</v>
      </c>
      <c r="AF35" s="196">
        <v>0</v>
      </c>
      <c r="AG35" s="196">
        <v>79.58</v>
      </c>
      <c r="AH35" s="196">
        <v>0</v>
      </c>
      <c r="AI35" s="196">
        <v>22.52</v>
      </c>
      <c r="AJ35" s="196">
        <v>0</v>
      </c>
      <c r="AK35" s="196">
        <v>3.65</v>
      </c>
      <c r="AL35" s="196">
        <v>0</v>
      </c>
      <c r="AM35" s="196">
        <v>0</v>
      </c>
      <c r="AN35" s="196">
        <v>0</v>
      </c>
      <c r="AO35" s="196">
        <v>93.94</v>
      </c>
      <c r="AP35" s="196">
        <v>0</v>
      </c>
      <c r="AQ35" s="196">
        <v>0</v>
      </c>
      <c r="AR35" s="196">
        <v>0</v>
      </c>
      <c r="AS35" s="196">
        <v>0</v>
      </c>
      <c r="AT35" s="196">
        <v>0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0</v>
      </c>
      <c r="L36" s="196">
        <v>0</v>
      </c>
      <c r="M36" s="196">
        <v>0</v>
      </c>
      <c r="N36" s="196">
        <v>0</v>
      </c>
      <c r="O36" s="196">
        <v>0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1.49</v>
      </c>
      <c r="AE36" s="196">
        <v>0</v>
      </c>
      <c r="AF36" s="196">
        <v>0</v>
      </c>
      <c r="AG36" s="196">
        <v>79.58</v>
      </c>
      <c r="AH36" s="196">
        <v>0</v>
      </c>
      <c r="AI36" s="196">
        <v>22.52</v>
      </c>
      <c r="AJ36" s="196">
        <v>0</v>
      </c>
      <c r="AK36" s="196">
        <v>3.65</v>
      </c>
      <c r="AL36" s="196">
        <v>0</v>
      </c>
      <c r="AM36" s="196">
        <v>0</v>
      </c>
      <c r="AN36" s="196">
        <v>0</v>
      </c>
      <c r="AO36" s="196">
        <v>93.94</v>
      </c>
      <c r="AP36" s="196">
        <v>0</v>
      </c>
      <c r="AQ36" s="196">
        <v>0</v>
      </c>
      <c r="AR36" s="196">
        <v>0</v>
      </c>
      <c r="AS36" s="196">
        <v>0</v>
      </c>
      <c r="AT36" s="196">
        <v>0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0</v>
      </c>
      <c r="L37" s="196">
        <v>0</v>
      </c>
      <c r="M37" s="196">
        <v>0</v>
      </c>
      <c r="N37" s="196">
        <v>0</v>
      </c>
      <c r="O37" s="196">
        <v>0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1.49</v>
      </c>
      <c r="AE37" s="196">
        <v>0</v>
      </c>
      <c r="AF37" s="196">
        <v>0</v>
      </c>
      <c r="AG37" s="196">
        <v>79.58</v>
      </c>
      <c r="AH37" s="196">
        <v>0</v>
      </c>
      <c r="AI37" s="196">
        <v>22.52</v>
      </c>
      <c r="AJ37" s="196">
        <v>0</v>
      </c>
      <c r="AK37" s="196">
        <v>3.65</v>
      </c>
      <c r="AL37" s="196">
        <v>0</v>
      </c>
      <c r="AM37" s="196">
        <v>0</v>
      </c>
      <c r="AN37" s="196">
        <v>0</v>
      </c>
      <c r="AO37" s="196">
        <v>93.94</v>
      </c>
      <c r="AP37" s="196">
        <v>0</v>
      </c>
      <c r="AQ37" s="196">
        <v>0</v>
      </c>
      <c r="AR37" s="196">
        <v>0</v>
      </c>
      <c r="AS37" s="196">
        <v>0</v>
      </c>
      <c r="AT37" s="196">
        <v>0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0</v>
      </c>
      <c r="L38" s="196">
        <v>0</v>
      </c>
      <c r="M38" s="196">
        <v>0</v>
      </c>
      <c r="N38" s="196">
        <v>0</v>
      </c>
      <c r="O38" s="196">
        <v>0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1.49</v>
      </c>
      <c r="AE38" s="196">
        <v>0</v>
      </c>
      <c r="AF38" s="196">
        <v>0</v>
      </c>
      <c r="AG38" s="196">
        <v>79.58</v>
      </c>
      <c r="AH38" s="196">
        <v>0</v>
      </c>
      <c r="AI38" s="196">
        <v>22.52</v>
      </c>
      <c r="AJ38" s="196">
        <v>0</v>
      </c>
      <c r="AK38" s="196">
        <v>3.65</v>
      </c>
      <c r="AL38" s="196">
        <v>0</v>
      </c>
      <c r="AM38" s="196">
        <v>0</v>
      </c>
      <c r="AN38" s="196">
        <v>0</v>
      </c>
      <c r="AO38" s="196">
        <v>93.94</v>
      </c>
      <c r="AP38" s="196">
        <v>0</v>
      </c>
      <c r="AQ38" s="196">
        <v>0</v>
      </c>
      <c r="AR38" s="196">
        <v>0</v>
      </c>
      <c r="AS38" s="196">
        <v>0</v>
      </c>
      <c r="AT38" s="196">
        <v>0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0</v>
      </c>
      <c r="L39" s="196">
        <v>0</v>
      </c>
      <c r="M39" s="196">
        <v>0</v>
      </c>
      <c r="N39" s="196">
        <v>0</v>
      </c>
      <c r="O39" s="196">
        <v>0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1.49</v>
      </c>
      <c r="AE39" s="196">
        <v>0</v>
      </c>
      <c r="AF39" s="196">
        <v>0</v>
      </c>
      <c r="AG39" s="196">
        <v>79.58</v>
      </c>
      <c r="AH39" s="196">
        <v>0</v>
      </c>
      <c r="AI39" s="196">
        <v>22.52</v>
      </c>
      <c r="AJ39" s="196">
        <v>0</v>
      </c>
      <c r="AK39" s="196">
        <v>3.65</v>
      </c>
      <c r="AL39" s="196">
        <v>0</v>
      </c>
      <c r="AM39" s="196">
        <v>0</v>
      </c>
      <c r="AN39" s="196">
        <v>0</v>
      </c>
      <c r="AO39" s="196">
        <v>93.94</v>
      </c>
      <c r="AP39" s="196">
        <v>0</v>
      </c>
      <c r="AQ39" s="196">
        <v>0</v>
      </c>
      <c r="AR39" s="196">
        <v>0</v>
      </c>
      <c r="AS39" s="196">
        <v>0</v>
      </c>
      <c r="AT39" s="196">
        <v>0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0</v>
      </c>
      <c r="L40" s="196">
        <v>0</v>
      </c>
      <c r="M40" s="196">
        <v>0</v>
      </c>
      <c r="N40" s="196">
        <v>0</v>
      </c>
      <c r="O40" s="196">
        <v>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196">
        <v>1.49</v>
      </c>
      <c r="AE40" s="196">
        <v>0</v>
      </c>
      <c r="AF40" s="196">
        <v>0</v>
      </c>
      <c r="AG40" s="196">
        <v>79.58</v>
      </c>
      <c r="AH40" s="196">
        <v>0</v>
      </c>
      <c r="AI40" s="196">
        <v>22.52</v>
      </c>
      <c r="AJ40" s="196">
        <v>0</v>
      </c>
      <c r="AK40" s="196">
        <v>3.65</v>
      </c>
      <c r="AL40" s="196">
        <v>0</v>
      </c>
      <c r="AM40" s="196">
        <v>0</v>
      </c>
      <c r="AN40" s="196">
        <v>0</v>
      </c>
      <c r="AO40" s="196">
        <v>93.94</v>
      </c>
      <c r="AP40" s="196">
        <v>0</v>
      </c>
      <c r="AQ40" s="196">
        <v>0</v>
      </c>
      <c r="AR40" s="196">
        <v>0</v>
      </c>
      <c r="AS40" s="196">
        <v>0</v>
      </c>
      <c r="AT40" s="196">
        <v>0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0</v>
      </c>
      <c r="L41" s="196">
        <v>0</v>
      </c>
      <c r="M41" s="196">
        <v>0</v>
      </c>
      <c r="N41" s="196">
        <v>0</v>
      </c>
      <c r="O41" s="196">
        <v>0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196">
        <v>1.49</v>
      </c>
      <c r="AE41" s="196">
        <v>0</v>
      </c>
      <c r="AF41" s="196">
        <v>0</v>
      </c>
      <c r="AG41" s="196">
        <v>79.58</v>
      </c>
      <c r="AH41" s="196">
        <v>0</v>
      </c>
      <c r="AI41" s="196">
        <v>22.52</v>
      </c>
      <c r="AJ41" s="196">
        <v>0</v>
      </c>
      <c r="AK41" s="196">
        <v>3.65</v>
      </c>
      <c r="AL41" s="196">
        <v>0</v>
      </c>
      <c r="AM41" s="196">
        <v>0</v>
      </c>
      <c r="AN41" s="196">
        <v>0</v>
      </c>
      <c r="AO41" s="196">
        <v>93.94</v>
      </c>
      <c r="AP41" s="196">
        <v>0</v>
      </c>
      <c r="AQ41" s="196">
        <v>0</v>
      </c>
      <c r="AR41" s="196">
        <v>0</v>
      </c>
      <c r="AS41" s="196">
        <v>0</v>
      </c>
      <c r="AT41" s="196">
        <v>0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0</v>
      </c>
      <c r="L42" s="196">
        <v>0</v>
      </c>
      <c r="M42" s="196">
        <v>0</v>
      </c>
      <c r="N42" s="196">
        <v>0</v>
      </c>
      <c r="O42" s="196">
        <v>0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196">
        <v>1.49</v>
      </c>
      <c r="AE42" s="196">
        <v>0</v>
      </c>
      <c r="AF42" s="196">
        <v>0</v>
      </c>
      <c r="AG42" s="196">
        <v>79.58</v>
      </c>
      <c r="AH42" s="196">
        <v>0</v>
      </c>
      <c r="AI42" s="196">
        <v>22.52</v>
      </c>
      <c r="AJ42" s="196">
        <v>0</v>
      </c>
      <c r="AK42" s="196">
        <v>3.65</v>
      </c>
      <c r="AL42" s="196">
        <v>0</v>
      </c>
      <c r="AM42" s="196">
        <v>0</v>
      </c>
      <c r="AN42" s="196">
        <v>0</v>
      </c>
      <c r="AO42" s="196">
        <v>93.94</v>
      </c>
      <c r="AP42" s="196">
        <v>0</v>
      </c>
      <c r="AQ42" s="196">
        <v>0</v>
      </c>
      <c r="AR42" s="196">
        <v>0</v>
      </c>
      <c r="AS42" s="196">
        <v>0</v>
      </c>
      <c r="AT42" s="196">
        <v>0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0</v>
      </c>
      <c r="L43" s="196">
        <v>0</v>
      </c>
      <c r="M43" s="196">
        <v>0</v>
      </c>
      <c r="N43" s="196">
        <v>0</v>
      </c>
      <c r="O43" s="196">
        <v>0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  <c r="AC43" s="196">
        <v>0</v>
      </c>
      <c r="AD43" s="196">
        <v>1.49</v>
      </c>
      <c r="AE43" s="196">
        <v>0</v>
      </c>
      <c r="AF43" s="196">
        <v>0</v>
      </c>
      <c r="AG43" s="196">
        <v>79.58</v>
      </c>
      <c r="AH43" s="196">
        <v>0</v>
      </c>
      <c r="AI43" s="196">
        <v>22.52</v>
      </c>
      <c r="AJ43" s="196">
        <v>0</v>
      </c>
      <c r="AK43" s="196">
        <v>3.65</v>
      </c>
      <c r="AL43" s="196">
        <v>0</v>
      </c>
      <c r="AM43" s="196">
        <v>0</v>
      </c>
      <c r="AN43" s="196">
        <v>0</v>
      </c>
      <c r="AO43" s="196">
        <v>93.94</v>
      </c>
      <c r="AP43" s="196">
        <v>0</v>
      </c>
      <c r="AQ43" s="196">
        <v>0</v>
      </c>
      <c r="AR43" s="196">
        <v>0</v>
      </c>
      <c r="AS43" s="196">
        <v>0</v>
      </c>
      <c r="AT43" s="196">
        <v>0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0</v>
      </c>
      <c r="L44" s="196">
        <v>0</v>
      </c>
      <c r="M44" s="196">
        <v>0</v>
      </c>
      <c r="N44" s="196">
        <v>0</v>
      </c>
      <c r="O44" s="196">
        <v>0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  <c r="AB44" s="196">
        <v>0</v>
      </c>
      <c r="AC44" s="196">
        <v>0</v>
      </c>
      <c r="AD44" s="196">
        <v>1.49</v>
      </c>
      <c r="AE44" s="196">
        <v>0</v>
      </c>
      <c r="AF44" s="196">
        <v>0</v>
      </c>
      <c r="AG44" s="196">
        <v>79.58</v>
      </c>
      <c r="AH44" s="196">
        <v>0</v>
      </c>
      <c r="AI44" s="196">
        <v>22.52</v>
      </c>
      <c r="AJ44" s="196">
        <v>0</v>
      </c>
      <c r="AK44" s="196">
        <v>3.65</v>
      </c>
      <c r="AL44" s="196">
        <v>0</v>
      </c>
      <c r="AM44" s="196">
        <v>0</v>
      </c>
      <c r="AN44" s="196">
        <v>0</v>
      </c>
      <c r="AO44" s="196">
        <v>93.94</v>
      </c>
      <c r="AP44" s="196">
        <v>0</v>
      </c>
      <c r="AQ44" s="196">
        <v>0</v>
      </c>
      <c r="AR44" s="196">
        <v>0</v>
      </c>
      <c r="AS44" s="196">
        <v>0</v>
      </c>
      <c r="AT44" s="196">
        <v>0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0</v>
      </c>
      <c r="L45" s="196">
        <v>0</v>
      </c>
      <c r="M45" s="196">
        <v>0</v>
      </c>
      <c r="N45" s="196">
        <v>0</v>
      </c>
      <c r="O45" s="196">
        <v>0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  <c r="AB45" s="196">
        <v>0</v>
      </c>
      <c r="AC45" s="196">
        <v>0</v>
      </c>
      <c r="AD45" s="196">
        <v>1.49</v>
      </c>
      <c r="AE45" s="196">
        <v>0</v>
      </c>
      <c r="AF45" s="196">
        <v>0</v>
      </c>
      <c r="AG45" s="196">
        <v>79.58</v>
      </c>
      <c r="AH45" s="196">
        <v>0</v>
      </c>
      <c r="AI45" s="196">
        <v>22.52</v>
      </c>
      <c r="AJ45" s="196">
        <v>0</v>
      </c>
      <c r="AK45" s="196">
        <v>3.65</v>
      </c>
      <c r="AL45" s="196">
        <v>0</v>
      </c>
      <c r="AM45" s="196">
        <v>0</v>
      </c>
      <c r="AN45" s="196">
        <v>0</v>
      </c>
      <c r="AO45" s="196">
        <v>93.94</v>
      </c>
      <c r="AP45" s="196">
        <v>0</v>
      </c>
      <c r="AQ45" s="196">
        <v>0</v>
      </c>
      <c r="AR45" s="196">
        <v>0</v>
      </c>
      <c r="AS45" s="196">
        <v>0</v>
      </c>
      <c r="AT45" s="196">
        <v>0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0</v>
      </c>
      <c r="L46" s="196">
        <v>0</v>
      </c>
      <c r="M46" s="196">
        <v>0</v>
      </c>
      <c r="N46" s="196">
        <v>0</v>
      </c>
      <c r="O46" s="196">
        <v>0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  <c r="AB46" s="196">
        <v>0</v>
      </c>
      <c r="AC46" s="196">
        <v>0</v>
      </c>
      <c r="AD46" s="196">
        <v>1.49</v>
      </c>
      <c r="AE46" s="196">
        <v>0</v>
      </c>
      <c r="AF46" s="196">
        <v>0</v>
      </c>
      <c r="AG46" s="196">
        <v>79.58</v>
      </c>
      <c r="AH46" s="196">
        <v>0</v>
      </c>
      <c r="AI46" s="196">
        <v>22.52</v>
      </c>
      <c r="AJ46" s="196">
        <v>0</v>
      </c>
      <c r="AK46" s="196">
        <v>3.65</v>
      </c>
      <c r="AL46" s="196">
        <v>0</v>
      </c>
      <c r="AM46" s="196">
        <v>0</v>
      </c>
      <c r="AN46" s="196">
        <v>0</v>
      </c>
      <c r="AO46" s="196">
        <v>93.94</v>
      </c>
      <c r="AP46" s="196">
        <v>0</v>
      </c>
      <c r="AQ46" s="196">
        <v>0</v>
      </c>
      <c r="AR46" s="196">
        <v>0</v>
      </c>
      <c r="AS46" s="196">
        <v>0</v>
      </c>
      <c r="AT46" s="196">
        <v>0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0</v>
      </c>
      <c r="L47" s="196">
        <v>0</v>
      </c>
      <c r="M47" s="196">
        <v>0</v>
      </c>
      <c r="N47" s="196">
        <v>0</v>
      </c>
      <c r="O47" s="196">
        <v>0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  <c r="AB47" s="196">
        <v>0</v>
      </c>
      <c r="AC47" s="196">
        <v>0</v>
      </c>
      <c r="AD47" s="196">
        <v>1.49</v>
      </c>
      <c r="AE47" s="196">
        <v>0</v>
      </c>
      <c r="AF47" s="196">
        <v>0</v>
      </c>
      <c r="AG47" s="196">
        <v>79.58</v>
      </c>
      <c r="AH47" s="196">
        <v>0</v>
      </c>
      <c r="AI47" s="196">
        <v>22.52</v>
      </c>
      <c r="AJ47" s="196">
        <v>0</v>
      </c>
      <c r="AK47" s="196">
        <v>3.65</v>
      </c>
      <c r="AL47" s="196">
        <v>0</v>
      </c>
      <c r="AM47" s="196">
        <v>0</v>
      </c>
      <c r="AN47" s="196">
        <v>0</v>
      </c>
      <c r="AO47" s="196">
        <v>93.94</v>
      </c>
      <c r="AP47" s="196">
        <v>0</v>
      </c>
      <c r="AQ47" s="196">
        <v>0</v>
      </c>
      <c r="AR47" s="196">
        <v>0</v>
      </c>
      <c r="AS47" s="196">
        <v>0</v>
      </c>
      <c r="AT47" s="196">
        <v>0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0</v>
      </c>
      <c r="L48" s="196">
        <v>0</v>
      </c>
      <c r="M48" s="196">
        <v>0</v>
      </c>
      <c r="N48" s="196">
        <v>0</v>
      </c>
      <c r="O48" s="196">
        <v>0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  <c r="AB48" s="196">
        <v>0</v>
      </c>
      <c r="AC48" s="196">
        <v>0</v>
      </c>
      <c r="AD48" s="196">
        <v>1.49</v>
      </c>
      <c r="AE48" s="196">
        <v>0</v>
      </c>
      <c r="AF48" s="196">
        <v>0</v>
      </c>
      <c r="AG48" s="196">
        <v>79.58</v>
      </c>
      <c r="AH48" s="196">
        <v>0</v>
      </c>
      <c r="AI48" s="196">
        <v>22.52</v>
      </c>
      <c r="AJ48" s="196">
        <v>0</v>
      </c>
      <c r="AK48" s="196">
        <v>3.65</v>
      </c>
      <c r="AL48" s="196">
        <v>0</v>
      </c>
      <c r="AM48" s="196">
        <v>0</v>
      </c>
      <c r="AN48" s="196">
        <v>0</v>
      </c>
      <c r="AO48" s="196">
        <v>93.94</v>
      </c>
      <c r="AP48" s="196">
        <v>0</v>
      </c>
      <c r="AQ48" s="196">
        <v>0</v>
      </c>
      <c r="AR48" s="196">
        <v>0</v>
      </c>
      <c r="AS48" s="196">
        <v>0</v>
      </c>
      <c r="AT48" s="196">
        <v>0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0</v>
      </c>
      <c r="L49" s="196">
        <v>0</v>
      </c>
      <c r="M49" s="196">
        <v>0</v>
      </c>
      <c r="N49" s="196">
        <v>0</v>
      </c>
      <c r="O49" s="196">
        <v>0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  <c r="AB49" s="196">
        <v>0</v>
      </c>
      <c r="AC49" s="196">
        <v>0</v>
      </c>
      <c r="AD49" s="196">
        <v>1.49</v>
      </c>
      <c r="AE49" s="196">
        <v>0</v>
      </c>
      <c r="AF49" s="196">
        <v>0</v>
      </c>
      <c r="AG49" s="196">
        <v>79.58</v>
      </c>
      <c r="AH49" s="196">
        <v>0</v>
      </c>
      <c r="AI49" s="196">
        <v>22.52</v>
      </c>
      <c r="AJ49" s="196">
        <v>0</v>
      </c>
      <c r="AK49" s="196">
        <v>3.65</v>
      </c>
      <c r="AL49" s="196">
        <v>0</v>
      </c>
      <c r="AM49" s="196">
        <v>0</v>
      </c>
      <c r="AN49" s="196">
        <v>0</v>
      </c>
      <c r="AO49" s="196">
        <v>93.94</v>
      </c>
      <c r="AP49" s="196">
        <v>0</v>
      </c>
      <c r="AQ49" s="196">
        <v>0</v>
      </c>
      <c r="AR49" s="196">
        <v>0</v>
      </c>
      <c r="AS49" s="196">
        <v>0</v>
      </c>
      <c r="AT49" s="196">
        <v>0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0</v>
      </c>
      <c r="L50" s="196">
        <v>0</v>
      </c>
      <c r="M50" s="196">
        <v>0</v>
      </c>
      <c r="N50" s="196">
        <v>0</v>
      </c>
      <c r="O50" s="196">
        <v>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 s="196">
        <v>0</v>
      </c>
      <c r="AA50" s="196">
        <v>0</v>
      </c>
      <c r="AB50" s="196">
        <v>0</v>
      </c>
      <c r="AC50" s="196">
        <v>0</v>
      </c>
      <c r="AD50" s="196">
        <v>1.49</v>
      </c>
      <c r="AE50" s="196">
        <v>0</v>
      </c>
      <c r="AF50" s="196">
        <v>0</v>
      </c>
      <c r="AG50" s="196">
        <v>79.58</v>
      </c>
      <c r="AH50" s="196">
        <v>0</v>
      </c>
      <c r="AI50" s="196">
        <v>22.52</v>
      </c>
      <c r="AJ50" s="196">
        <v>0</v>
      </c>
      <c r="AK50" s="196">
        <v>3.65</v>
      </c>
      <c r="AL50" s="196">
        <v>0</v>
      </c>
      <c r="AM50" s="196">
        <v>0</v>
      </c>
      <c r="AN50" s="196">
        <v>0</v>
      </c>
      <c r="AO50" s="196">
        <v>93.94</v>
      </c>
      <c r="AP50" s="196">
        <v>0</v>
      </c>
      <c r="AQ50" s="196">
        <v>0</v>
      </c>
      <c r="AR50" s="196">
        <v>0</v>
      </c>
      <c r="AS50" s="196">
        <v>0</v>
      </c>
      <c r="AT50" s="196">
        <v>0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0</v>
      </c>
      <c r="L51" s="196">
        <v>0</v>
      </c>
      <c r="M51" s="196">
        <v>0</v>
      </c>
      <c r="N51" s="196">
        <v>0</v>
      </c>
      <c r="O51" s="196">
        <v>0</v>
      </c>
      <c r="P51" s="196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 s="196">
        <v>0</v>
      </c>
      <c r="AA51" s="196">
        <v>0</v>
      </c>
      <c r="AB51" s="196">
        <v>0</v>
      </c>
      <c r="AC51" s="196">
        <v>0</v>
      </c>
      <c r="AD51" s="196">
        <v>1.49</v>
      </c>
      <c r="AE51" s="196">
        <v>0</v>
      </c>
      <c r="AF51" s="196">
        <v>0</v>
      </c>
      <c r="AG51" s="196">
        <v>79.58</v>
      </c>
      <c r="AH51" s="196">
        <v>0</v>
      </c>
      <c r="AI51" s="196">
        <v>22.52</v>
      </c>
      <c r="AJ51" s="196">
        <v>0</v>
      </c>
      <c r="AK51" s="196">
        <v>3.65</v>
      </c>
      <c r="AL51" s="196">
        <v>0</v>
      </c>
      <c r="AM51" s="196">
        <v>0</v>
      </c>
      <c r="AN51" s="196">
        <v>0</v>
      </c>
      <c r="AO51" s="196">
        <v>92.11</v>
      </c>
      <c r="AP51" s="196">
        <v>0</v>
      </c>
      <c r="AQ51" s="196">
        <v>0</v>
      </c>
      <c r="AR51" s="196">
        <v>0</v>
      </c>
      <c r="AS51" s="196">
        <v>0</v>
      </c>
      <c r="AT51" s="196">
        <v>0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0</v>
      </c>
      <c r="L52" s="196">
        <v>0</v>
      </c>
      <c r="M52" s="196">
        <v>0</v>
      </c>
      <c r="N52" s="196">
        <v>0</v>
      </c>
      <c r="O52" s="196">
        <v>0</v>
      </c>
      <c r="P52" s="196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 s="196">
        <v>0</v>
      </c>
      <c r="AA52" s="196">
        <v>0</v>
      </c>
      <c r="AB52" s="196">
        <v>0</v>
      </c>
      <c r="AC52" s="196">
        <v>0</v>
      </c>
      <c r="AD52" s="196">
        <v>1.49</v>
      </c>
      <c r="AE52" s="196">
        <v>0</v>
      </c>
      <c r="AF52" s="196">
        <v>0</v>
      </c>
      <c r="AG52" s="196">
        <v>79.58</v>
      </c>
      <c r="AH52" s="196">
        <v>0</v>
      </c>
      <c r="AI52" s="196">
        <v>22.52</v>
      </c>
      <c r="AJ52" s="196">
        <v>0</v>
      </c>
      <c r="AK52" s="196">
        <v>3.65</v>
      </c>
      <c r="AL52" s="196">
        <v>0</v>
      </c>
      <c r="AM52" s="196">
        <v>0</v>
      </c>
      <c r="AN52" s="196">
        <v>0</v>
      </c>
      <c r="AO52" s="196">
        <v>92.11</v>
      </c>
      <c r="AP52" s="196">
        <v>0</v>
      </c>
      <c r="AQ52" s="196">
        <v>0</v>
      </c>
      <c r="AR52" s="196">
        <v>0</v>
      </c>
      <c r="AS52" s="196">
        <v>0</v>
      </c>
      <c r="AT52" s="196">
        <v>0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0</v>
      </c>
      <c r="L53" s="196">
        <v>0</v>
      </c>
      <c r="M53" s="196">
        <v>0</v>
      </c>
      <c r="N53" s="196">
        <v>0</v>
      </c>
      <c r="O53" s="196">
        <v>0</v>
      </c>
      <c r="P53" s="196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 s="196">
        <v>0</v>
      </c>
      <c r="AA53" s="196">
        <v>0</v>
      </c>
      <c r="AB53" s="196">
        <v>0</v>
      </c>
      <c r="AC53" s="196">
        <v>0</v>
      </c>
      <c r="AD53" s="196">
        <v>1.49</v>
      </c>
      <c r="AE53" s="196">
        <v>0</v>
      </c>
      <c r="AF53" s="196">
        <v>0</v>
      </c>
      <c r="AG53" s="196">
        <v>79.58</v>
      </c>
      <c r="AH53" s="196">
        <v>0</v>
      </c>
      <c r="AI53" s="196">
        <v>22.52</v>
      </c>
      <c r="AJ53" s="196">
        <v>0</v>
      </c>
      <c r="AK53" s="196">
        <v>3.65</v>
      </c>
      <c r="AL53" s="196">
        <v>0</v>
      </c>
      <c r="AM53" s="196">
        <v>0</v>
      </c>
      <c r="AN53" s="196">
        <v>0</v>
      </c>
      <c r="AO53" s="196">
        <v>92.11</v>
      </c>
      <c r="AP53" s="196">
        <v>0</v>
      </c>
      <c r="AQ53" s="196">
        <v>0</v>
      </c>
      <c r="AR53" s="196">
        <v>0</v>
      </c>
      <c r="AS53" s="196">
        <v>0</v>
      </c>
      <c r="AT53" s="196">
        <v>0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0</v>
      </c>
      <c r="L54" s="196">
        <v>0</v>
      </c>
      <c r="M54" s="196">
        <v>0</v>
      </c>
      <c r="N54" s="196">
        <v>0</v>
      </c>
      <c r="O54" s="196">
        <v>0</v>
      </c>
      <c r="P54" s="196">
        <v>0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 s="196">
        <v>0</v>
      </c>
      <c r="AA54" s="196">
        <v>0</v>
      </c>
      <c r="AB54" s="196">
        <v>0</v>
      </c>
      <c r="AC54" s="196">
        <v>0</v>
      </c>
      <c r="AD54" s="196">
        <v>1.49</v>
      </c>
      <c r="AE54" s="196">
        <v>0</v>
      </c>
      <c r="AF54" s="196">
        <v>0</v>
      </c>
      <c r="AG54" s="196">
        <v>79.58</v>
      </c>
      <c r="AH54" s="196">
        <v>0</v>
      </c>
      <c r="AI54" s="196">
        <v>22.52</v>
      </c>
      <c r="AJ54" s="196">
        <v>0</v>
      </c>
      <c r="AK54" s="196">
        <v>3.65</v>
      </c>
      <c r="AL54" s="196">
        <v>0</v>
      </c>
      <c r="AM54" s="196">
        <v>0</v>
      </c>
      <c r="AN54" s="196">
        <v>0</v>
      </c>
      <c r="AO54" s="196">
        <v>92.11</v>
      </c>
      <c r="AP54" s="196">
        <v>0</v>
      </c>
      <c r="AQ54" s="196">
        <v>0</v>
      </c>
      <c r="AR54" s="196">
        <v>0</v>
      </c>
      <c r="AS54" s="196">
        <v>0</v>
      </c>
      <c r="AT54" s="196">
        <v>0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0</v>
      </c>
      <c r="L55" s="196">
        <v>0</v>
      </c>
      <c r="M55" s="196">
        <v>0</v>
      </c>
      <c r="N55" s="196">
        <v>0</v>
      </c>
      <c r="O55" s="196">
        <v>0</v>
      </c>
      <c r="P55" s="196">
        <v>0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 s="196">
        <v>0</v>
      </c>
      <c r="AA55" s="196">
        <v>0</v>
      </c>
      <c r="AB55" s="196">
        <v>0</v>
      </c>
      <c r="AC55" s="196">
        <v>0</v>
      </c>
      <c r="AD55" s="196">
        <v>1.49</v>
      </c>
      <c r="AE55" s="196">
        <v>0</v>
      </c>
      <c r="AF55" s="196">
        <v>0</v>
      </c>
      <c r="AG55" s="196">
        <v>79.58</v>
      </c>
      <c r="AH55" s="196">
        <v>0</v>
      </c>
      <c r="AI55" s="196">
        <v>22.52</v>
      </c>
      <c r="AJ55" s="196">
        <v>0</v>
      </c>
      <c r="AK55" s="196">
        <v>3.65</v>
      </c>
      <c r="AL55" s="196">
        <v>0</v>
      </c>
      <c r="AM55" s="196">
        <v>0</v>
      </c>
      <c r="AN55" s="196">
        <v>0</v>
      </c>
      <c r="AO55" s="196">
        <v>92.11</v>
      </c>
      <c r="AP55" s="196">
        <v>0</v>
      </c>
      <c r="AQ55" s="196">
        <v>0</v>
      </c>
      <c r="AR55" s="196">
        <v>0</v>
      </c>
      <c r="AS55" s="196">
        <v>0</v>
      </c>
      <c r="AT55" s="196">
        <v>0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0</v>
      </c>
      <c r="L56" s="196">
        <v>0</v>
      </c>
      <c r="M56" s="196">
        <v>0</v>
      </c>
      <c r="N56" s="196">
        <v>0</v>
      </c>
      <c r="O56" s="196">
        <v>0</v>
      </c>
      <c r="P56" s="196">
        <v>0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 s="196">
        <v>0</v>
      </c>
      <c r="AA56" s="196">
        <v>0</v>
      </c>
      <c r="AB56" s="196">
        <v>0</v>
      </c>
      <c r="AC56" s="196">
        <v>0</v>
      </c>
      <c r="AD56" s="196">
        <v>1.49</v>
      </c>
      <c r="AE56" s="196">
        <v>0</v>
      </c>
      <c r="AF56" s="196">
        <v>0</v>
      </c>
      <c r="AG56" s="196">
        <v>79.58</v>
      </c>
      <c r="AH56" s="196">
        <v>0</v>
      </c>
      <c r="AI56" s="196">
        <v>22.52</v>
      </c>
      <c r="AJ56" s="196">
        <v>0</v>
      </c>
      <c r="AK56" s="196">
        <v>3.65</v>
      </c>
      <c r="AL56" s="196">
        <v>0</v>
      </c>
      <c r="AM56" s="196">
        <v>0</v>
      </c>
      <c r="AN56" s="196">
        <v>0</v>
      </c>
      <c r="AO56" s="196">
        <v>92.11</v>
      </c>
      <c r="AP56" s="196">
        <v>0</v>
      </c>
      <c r="AQ56" s="196">
        <v>0</v>
      </c>
      <c r="AR56" s="196">
        <v>0</v>
      </c>
      <c r="AS56" s="196">
        <v>0</v>
      </c>
      <c r="AT56" s="196">
        <v>0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0</v>
      </c>
      <c r="L57" s="196">
        <v>0</v>
      </c>
      <c r="M57" s="196">
        <v>0</v>
      </c>
      <c r="N57" s="196">
        <v>0</v>
      </c>
      <c r="O57" s="196">
        <v>0</v>
      </c>
      <c r="P57" s="196">
        <v>0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 s="196">
        <v>0</v>
      </c>
      <c r="AA57" s="196">
        <v>0</v>
      </c>
      <c r="AB57" s="196">
        <v>0</v>
      </c>
      <c r="AC57" s="196">
        <v>0</v>
      </c>
      <c r="AD57" s="196">
        <v>1.49</v>
      </c>
      <c r="AE57" s="196">
        <v>0</v>
      </c>
      <c r="AF57" s="196">
        <v>0</v>
      </c>
      <c r="AG57" s="196">
        <v>79.58</v>
      </c>
      <c r="AH57" s="196">
        <v>0</v>
      </c>
      <c r="AI57" s="196">
        <v>22.52</v>
      </c>
      <c r="AJ57" s="196">
        <v>0</v>
      </c>
      <c r="AK57" s="196">
        <v>3.65</v>
      </c>
      <c r="AL57" s="196">
        <v>0</v>
      </c>
      <c r="AM57" s="196">
        <v>0</v>
      </c>
      <c r="AN57" s="196">
        <v>0</v>
      </c>
      <c r="AO57" s="196">
        <v>92.11</v>
      </c>
      <c r="AP57" s="196">
        <v>0</v>
      </c>
      <c r="AQ57" s="196">
        <v>0</v>
      </c>
      <c r="AR57" s="196">
        <v>0</v>
      </c>
      <c r="AS57" s="196">
        <v>0</v>
      </c>
      <c r="AT57" s="196">
        <v>0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0</v>
      </c>
      <c r="L58" s="196">
        <v>0</v>
      </c>
      <c r="M58" s="196">
        <v>0</v>
      </c>
      <c r="N58" s="196">
        <v>0</v>
      </c>
      <c r="O58" s="196">
        <v>0</v>
      </c>
      <c r="P58" s="196">
        <v>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 s="196">
        <v>0</v>
      </c>
      <c r="AA58" s="196">
        <v>0</v>
      </c>
      <c r="AB58" s="196">
        <v>0</v>
      </c>
      <c r="AC58" s="196">
        <v>0</v>
      </c>
      <c r="AD58" s="196">
        <v>1.49</v>
      </c>
      <c r="AE58" s="196">
        <v>0</v>
      </c>
      <c r="AF58" s="196">
        <v>0</v>
      </c>
      <c r="AG58" s="196">
        <v>79.58</v>
      </c>
      <c r="AH58" s="196">
        <v>0</v>
      </c>
      <c r="AI58" s="196">
        <v>22.52</v>
      </c>
      <c r="AJ58" s="196">
        <v>0</v>
      </c>
      <c r="AK58" s="196">
        <v>3.65</v>
      </c>
      <c r="AL58" s="196">
        <v>0</v>
      </c>
      <c r="AM58" s="196">
        <v>0</v>
      </c>
      <c r="AN58" s="196">
        <v>0</v>
      </c>
      <c r="AO58" s="196">
        <v>92.11</v>
      </c>
      <c r="AP58" s="196">
        <v>0</v>
      </c>
      <c r="AQ58" s="196">
        <v>0</v>
      </c>
      <c r="AR58" s="196">
        <v>0</v>
      </c>
      <c r="AS58" s="196">
        <v>0</v>
      </c>
      <c r="AT58" s="196">
        <v>0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0</v>
      </c>
      <c r="L59" s="196">
        <v>0</v>
      </c>
      <c r="M59" s="196">
        <v>0</v>
      </c>
      <c r="N59" s="196">
        <v>0</v>
      </c>
      <c r="O59" s="196">
        <v>0</v>
      </c>
      <c r="P59" s="196">
        <v>0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 s="196">
        <v>0</v>
      </c>
      <c r="AA59" s="196">
        <v>0</v>
      </c>
      <c r="AB59" s="196">
        <v>0</v>
      </c>
      <c r="AC59" s="196">
        <v>0</v>
      </c>
      <c r="AD59" s="196">
        <v>1.49</v>
      </c>
      <c r="AE59" s="196">
        <v>0</v>
      </c>
      <c r="AF59" s="196">
        <v>0</v>
      </c>
      <c r="AG59" s="196">
        <v>79.58</v>
      </c>
      <c r="AH59" s="196">
        <v>0</v>
      </c>
      <c r="AI59" s="196">
        <v>22.52</v>
      </c>
      <c r="AJ59" s="196">
        <v>0</v>
      </c>
      <c r="AK59" s="196">
        <v>3.65</v>
      </c>
      <c r="AL59" s="196">
        <v>0</v>
      </c>
      <c r="AM59" s="196">
        <v>0</v>
      </c>
      <c r="AN59" s="196">
        <v>0</v>
      </c>
      <c r="AO59" s="196">
        <v>92.11</v>
      </c>
      <c r="AP59" s="196">
        <v>0</v>
      </c>
      <c r="AQ59" s="196">
        <v>0</v>
      </c>
      <c r="AR59" s="196">
        <v>0</v>
      </c>
      <c r="AS59" s="196">
        <v>0</v>
      </c>
      <c r="AT59" s="196">
        <v>0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0</v>
      </c>
      <c r="L60" s="196">
        <v>0</v>
      </c>
      <c r="M60" s="196">
        <v>0</v>
      </c>
      <c r="N60" s="196">
        <v>0</v>
      </c>
      <c r="O60" s="196">
        <v>0</v>
      </c>
      <c r="P60" s="196">
        <v>0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 s="196">
        <v>0</v>
      </c>
      <c r="AA60" s="196">
        <v>0</v>
      </c>
      <c r="AB60" s="196">
        <v>0</v>
      </c>
      <c r="AC60" s="196">
        <v>0</v>
      </c>
      <c r="AD60" s="196">
        <v>1.49</v>
      </c>
      <c r="AE60" s="196">
        <v>0</v>
      </c>
      <c r="AF60" s="196">
        <v>0</v>
      </c>
      <c r="AG60" s="196">
        <v>79.58</v>
      </c>
      <c r="AH60" s="196">
        <v>0</v>
      </c>
      <c r="AI60" s="196">
        <v>22.52</v>
      </c>
      <c r="AJ60" s="196">
        <v>0</v>
      </c>
      <c r="AK60" s="196">
        <v>3.65</v>
      </c>
      <c r="AL60" s="196">
        <v>0</v>
      </c>
      <c r="AM60" s="196">
        <v>0</v>
      </c>
      <c r="AN60" s="196">
        <v>0</v>
      </c>
      <c r="AO60" s="196">
        <v>92.11</v>
      </c>
      <c r="AP60" s="196">
        <v>0</v>
      </c>
      <c r="AQ60" s="196">
        <v>0</v>
      </c>
      <c r="AR60" s="196">
        <v>0</v>
      </c>
      <c r="AS60" s="196">
        <v>0</v>
      </c>
      <c r="AT60" s="196">
        <v>0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0</v>
      </c>
      <c r="L61" s="196">
        <v>0</v>
      </c>
      <c r="M61" s="196">
        <v>0</v>
      </c>
      <c r="N61" s="196">
        <v>0</v>
      </c>
      <c r="O61" s="196">
        <v>0</v>
      </c>
      <c r="P61" s="196">
        <v>0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 s="196">
        <v>0</v>
      </c>
      <c r="AA61" s="196">
        <v>0</v>
      </c>
      <c r="AB61" s="196">
        <v>0</v>
      </c>
      <c r="AC61" s="196">
        <v>0</v>
      </c>
      <c r="AD61" s="196">
        <v>1.49</v>
      </c>
      <c r="AE61" s="196">
        <v>0</v>
      </c>
      <c r="AF61" s="196">
        <v>0</v>
      </c>
      <c r="AG61" s="196">
        <v>79.58</v>
      </c>
      <c r="AH61" s="196">
        <v>0</v>
      </c>
      <c r="AI61" s="196">
        <v>22.52</v>
      </c>
      <c r="AJ61" s="196">
        <v>0</v>
      </c>
      <c r="AK61" s="196">
        <v>3.65</v>
      </c>
      <c r="AL61" s="196">
        <v>0</v>
      </c>
      <c r="AM61" s="196">
        <v>0</v>
      </c>
      <c r="AN61" s="196">
        <v>0</v>
      </c>
      <c r="AO61" s="196">
        <v>92.11</v>
      </c>
      <c r="AP61" s="196">
        <v>0</v>
      </c>
      <c r="AQ61" s="196">
        <v>0</v>
      </c>
      <c r="AR61" s="196">
        <v>0</v>
      </c>
      <c r="AS61" s="196">
        <v>0</v>
      </c>
      <c r="AT61" s="196">
        <v>0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0</v>
      </c>
      <c r="L62" s="196">
        <v>0</v>
      </c>
      <c r="M62" s="196">
        <v>0</v>
      </c>
      <c r="N62" s="196">
        <v>0</v>
      </c>
      <c r="O62" s="196">
        <v>0</v>
      </c>
      <c r="P62" s="196">
        <v>0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 s="196">
        <v>0</v>
      </c>
      <c r="AA62" s="196">
        <v>0</v>
      </c>
      <c r="AB62" s="196">
        <v>0</v>
      </c>
      <c r="AC62" s="196">
        <v>0</v>
      </c>
      <c r="AD62" s="196">
        <v>1.49</v>
      </c>
      <c r="AE62" s="196">
        <v>0</v>
      </c>
      <c r="AF62" s="196">
        <v>0</v>
      </c>
      <c r="AG62" s="196">
        <v>79.58</v>
      </c>
      <c r="AH62" s="196">
        <v>0</v>
      </c>
      <c r="AI62" s="196">
        <v>22.52</v>
      </c>
      <c r="AJ62" s="196">
        <v>0</v>
      </c>
      <c r="AK62" s="196">
        <v>3.65</v>
      </c>
      <c r="AL62" s="196">
        <v>0</v>
      </c>
      <c r="AM62" s="196">
        <v>0</v>
      </c>
      <c r="AN62" s="196">
        <v>0</v>
      </c>
      <c r="AO62" s="196">
        <v>92.11</v>
      </c>
      <c r="AP62" s="196">
        <v>0</v>
      </c>
      <c r="AQ62" s="196">
        <v>0</v>
      </c>
      <c r="AR62" s="196">
        <v>0</v>
      </c>
      <c r="AS62" s="196">
        <v>0</v>
      </c>
      <c r="AT62" s="196">
        <v>0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0</v>
      </c>
      <c r="L63" s="196">
        <v>0</v>
      </c>
      <c r="M63" s="196">
        <v>0</v>
      </c>
      <c r="N63" s="196">
        <v>0</v>
      </c>
      <c r="O63" s="196">
        <v>0</v>
      </c>
      <c r="P63" s="196">
        <v>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 s="196">
        <v>0</v>
      </c>
      <c r="AA63" s="196">
        <v>0</v>
      </c>
      <c r="AB63" s="196">
        <v>0</v>
      </c>
      <c r="AC63" s="196">
        <v>0</v>
      </c>
      <c r="AD63" s="196">
        <v>1.49</v>
      </c>
      <c r="AE63" s="196">
        <v>0</v>
      </c>
      <c r="AF63" s="196">
        <v>0</v>
      </c>
      <c r="AG63" s="196">
        <v>79.58</v>
      </c>
      <c r="AH63" s="196">
        <v>0</v>
      </c>
      <c r="AI63" s="196">
        <v>22.52</v>
      </c>
      <c r="AJ63" s="196">
        <v>0</v>
      </c>
      <c r="AK63" s="196">
        <v>3.65</v>
      </c>
      <c r="AL63" s="196">
        <v>0</v>
      </c>
      <c r="AM63" s="196">
        <v>0</v>
      </c>
      <c r="AN63" s="196">
        <v>0</v>
      </c>
      <c r="AO63" s="196">
        <v>92.11</v>
      </c>
      <c r="AP63" s="196">
        <v>0</v>
      </c>
      <c r="AQ63" s="196">
        <v>0</v>
      </c>
      <c r="AR63" s="196">
        <v>0</v>
      </c>
      <c r="AS63" s="196">
        <v>0</v>
      </c>
      <c r="AT63" s="196">
        <v>0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0</v>
      </c>
      <c r="L64" s="196">
        <v>0</v>
      </c>
      <c r="M64" s="196">
        <v>0</v>
      </c>
      <c r="N64" s="196">
        <v>0</v>
      </c>
      <c r="O64" s="196">
        <v>0</v>
      </c>
      <c r="P64" s="196">
        <v>0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 s="196">
        <v>0</v>
      </c>
      <c r="AA64" s="196">
        <v>0</v>
      </c>
      <c r="AB64" s="196">
        <v>0</v>
      </c>
      <c r="AC64" s="196">
        <v>0</v>
      </c>
      <c r="AD64" s="196">
        <v>1.49</v>
      </c>
      <c r="AE64" s="196">
        <v>0</v>
      </c>
      <c r="AF64" s="196">
        <v>0</v>
      </c>
      <c r="AG64" s="196">
        <v>79.58</v>
      </c>
      <c r="AH64" s="196">
        <v>0</v>
      </c>
      <c r="AI64" s="196">
        <v>22.52</v>
      </c>
      <c r="AJ64" s="196">
        <v>0</v>
      </c>
      <c r="AK64" s="196">
        <v>3.65</v>
      </c>
      <c r="AL64" s="196">
        <v>0</v>
      </c>
      <c r="AM64" s="196">
        <v>0</v>
      </c>
      <c r="AN64" s="196">
        <v>0</v>
      </c>
      <c r="AO64" s="196">
        <v>92.11</v>
      </c>
      <c r="AP64" s="196">
        <v>0</v>
      </c>
      <c r="AQ64" s="196">
        <v>0</v>
      </c>
      <c r="AR64" s="196">
        <v>0</v>
      </c>
      <c r="AS64" s="196">
        <v>0</v>
      </c>
      <c r="AT64" s="196">
        <v>0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0</v>
      </c>
      <c r="L65" s="196">
        <v>0</v>
      </c>
      <c r="M65" s="196">
        <v>0</v>
      </c>
      <c r="N65" s="196">
        <v>0</v>
      </c>
      <c r="O65" s="196">
        <v>0</v>
      </c>
      <c r="P65" s="196">
        <v>0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 s="196">
        <v>0</v>
      </c>
      <c r="AA65" s="196">
        <v>0</v>
      </c>
      <c r="AB65" s="196">
        <v>0</v>
      </c>
      <c r="AC65" s="196">
        <v>0</v>
      </c>
      <c r="AD65" s="196">
        <v>1.49</v>
      </c>
      <c r="AE65" s="196">
        <v>0</v>
      </c>
      <c r="AF65" s="196">
        <v>0</v>
      </c>
      <c r="AG65" s="196">
        <v>79.58</v>
      </c>
      <c r="AH65" s="196">
        <v>0</v>
      </c>
      <c r="AI65" s="196">
        <v>22.52</v>
      </c>
      <c r="AJ65" s="196">
        <v>0</v>
      </c>
      <c r="AK65" s="196">
        <v>3.65</v>
      </c>
      <c r="AL65" s="196">
        <v>0</v>
      </c>
      <c r="AM65" s="196">
        <v>0</v>
      </c>
      <c r="AN65" s="196">
        <v>0</v>
      </c>
      <c r="AO65" s="196">
        <v>92.11</v>
      </c>
      <c r="AP65" s="196">
        <v>0</v>
      </c>
      <c r="AQ65" s="196">
        <v>0</v>
      </c>
      <c r="AR65" s="196">
        <v>0</v>
      </c>
      <c r="AS65" s="196">
        <v>0</v>
      </c>
      <c r="AT65" s="196">
        <v>0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0</v>
      </c>
      <c r="L66" s="196">
        <v>0</v>
      </c>
      <c r="M66" s="196">
        <v>0</v>
      </c>
      <c r="N66" s="196">
        <v>0</v>
      </c>
      <c r="O66" s="196">
        <v>0</v>
      </c>
      <c r="P66" s="196">
        <v>0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 s="196">
        <v>0</v>
      </c>
      <c r="AA66" s="196">
        <v>0</v>
      </c>
      <c r="AB66" s="196">
        <v>0</v>
      </c>
      <c r="AC66" s="196">
        <v>0</v>
      </c>
      <c r="AD66" s="196">
        <v>1.49</v>
      </c>
      <c r="AE66" s="196">
        <v>0</v>
      </c>
      <c r="AF66" s="196">
        <v>0</v>
      </c>
      <c r="AG66" s="196">
        <v>79.58</v>
      </c>
      <c r="AH66" s="196">
        <v>0</v>
      </c>
      <c r="AI66" s="196">
        <v>22.52</v>
      </c>
      <c r="AJ66" s="196">
        <v>0</v>
      </c>
      <c r="AK66" s="196">
        <v>3.65</v>
      </c>
      <c r="AL66" s="196">
        <v>0</v>
      </c>
      <c r="AM66" s="196">
        <v>0</v>
      </c>
      <c r="AN66" s="196">
        <v>0</v>
      </c>
      <c r="AO66" s="196">
        <v>92.11</v>
      </c>
      <c r="AP66" s="196">
        <v>0</v>
      </c>
      <c r="AQ66" s="196">
        <v>0</v>
      </c>
      <c r="AR66" s="196">
        <v>0</v>
      </c>
      <c r="AS66" s="196">
        <v>0</v>
      </c>
      <c r="AT66" s="196">
        <v>0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0</v>
      </c>
      <c r="L67" s="196">
        <v>0</v>
      </c>
      <c r="M67" s="196">
        <v>0</v>
      </c>
      <c r="N67" s="196">
        <v>0</v>
      </c>
      <c r="O67" s="196">
        <v>0</v>
      </c>
      <c r="P67" s="196">
        <v>0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 s="196">
        <v>0</v>
      </c>
      <c r="AA67" s="196">
        <v>0</v>
      </c>
      <c r="AB67" s="196">
        <v>0</v>
      </c>
      <c r="AC67" s="196">
        <v>0</v>
      </c>
      <c r="AD67" s="196">
        <v>1.49</v>
      </c>
      <c r="AE67" s="196">
        <v>0</v>
      </c>
      <c r="AF67" s="196">
        <v>0</v>
      </c>
      <c r="AG67" s="196">
        <v>79.58</v>
      </c>
      <c r="AH67" s="196">
        <v>0</v>
      </c>
      <c r="AI67" s="196">
        <v>22.52</v>
      </c>
      <c r="AJ67" s="196">
        <v>0</v>
      </c>
      <c r="AK67" s="196">
        <v>4.3499999999999996</v>
      </c>
      <c r="AL67" s="196">
        <v>0</v>
      </c>
      <c r="AM67" s="196">
        <v>0</v>
      </c>
      <c r="AN67" s="196">
        <v>0</v>
      </c>
      <c r="AO67" s="196">
        <v>92.11</v>
      </c>
      <c r="AP67" s="196">
        <v>0</v>
      </c>
      <c r="AQ67" s="196">
        <v>0</v>
      </c>
      <c r="AR67" s="196">
        <v>0</v>
      </c>
      <c r="AS67" s="196">
        <v>0</v>
      </c>
      <c r="AT67" s="196">
        <v>0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0</v>
      </c>
      <c r="L68" s="196">
        <v>0</v>
      </c>
      <c r="M68" s="196">
        <v>0</v>
      </c>
      <c r="N68" s="196">
        <v>0</v>
      </c>
      <c r="O68" s="196">
        <v>0</v>
      </c>
      <c r="P68" s="196">
        <v>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 s="196">
        <v>0</v>
      </c>
      <c r="AA68" s="196">
        <v>0</v>
      </c>
      <c r="AB68" s="196">
        <v>0</v>
      </c>
      <c r="AC68" s="196">
        <v>0</v>
      </c>
      <c r="AD68" s="196">
        <v>1.49</v>
      </c>
      <c r="AE68" s="196">
        <v>0</v>
      </c>
      <c r="AF68" s="196">
        <v>0</v>
      </c>
      <c r="AG68" s="196">
        <v>79.58</v>
      </c>
      <c r="AH68" s="196">
        <v>0</v>
      </c>
      <c r="AI68" s="196">
        <v>22.52</v>
      </c>
      <c r="AJ68" s="196">
        <v>0</v>
      </c>
      <c r="AK68" s="196">
        <v>4.3499999999999996</v>
      </c>
      <c r="AL68" s="196">
        <v>0</v>
      </c>
      <c r="AM68" s="196">
        <v>0</v>
      </c>
      <c r="AN68" s="196">
        <v>0</v>
      </c>
      <c r="AO68" s="196">
        <v>92.11</v>
      </c>
      <c r="AP68" s="196">
        <v>0</v>
      </c>
      <c r="AQ68" s="196">
        <v>0</v>
      </c>
      <c r="AR68" s="196">
        <v>0</v>
      </c>
      <c r="AS68" s="196">
        <v>0</v>
      </c>
      <c r="AT68" s="196">
        <v>0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0</v>
      </c>
      <c r="L69" s="196">
        <v>0</v>
      </c>
      <c r="M69" s="196">
        <v>0</v>
      </c>
      <c r="N69" s="196">
        <v>0</v>
      </c>
      <c r="O69" s="196">
        <v>0</v>
      </c>
      <c r="P69" s="196">
        <v>0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 s="196">
        <v>0</v>
      </c>
      <c r="AA69" s="196">
        <v>0</v>
      </c>
      <c r="AB69" s="196">
        <v>0</v>
      </c>
      <c r="AC69" s="196">
        <v>0</v>
      </c>
      <c r="AD69" s="196">
        <v>1.49</v>
      </c>
      <c r="AE69" s="196">
        <v>0</v>
      </c>
      <c r="AF69" s="196">
        <v>0</v>
      </c>
      <c r="AG69" s="196">
        <v>79.58</v>
      </c>
      <c r="AH69" s="196">
        <v>0</v>
      </c>
      <c r="AI69" s="196">
        <v>22.52</v>
      </c>
      <c r="AJ69" s="196">
        <v>0</v>
      </c>
      <c r="AK69" s="196">
        <v>4.3499999999999996</v>
      </c>
      <c r="AL69" s="196">
        <v>0</v>
      </c>
      <c r="AM69" s="196">
        <v>0</v>
      </c>
      <c r="AN69" s="196">
        <v>0</v>
      </c>
      <c r="AO69" s="196">
        <v>92.11</v>
      </c>
      <c r="AP69" s="196">
        <v>0</v>
      </c>
      <c r="AQ69" s="196">
        <v>0</v>
      </c>
      <c r="AR69" s="196">
        <v>0</v>
      </c>
      <c r="AS69" s="196">
        <v>0</v>
      </c>
      <c r="AT69" s="196">
        <v>0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0</v>
      </c>
      <c r="L70" s="196">
        <v>0</v>
      </c>
      <c r="M70" s="196">
        <v>0</v>
      </c>
      <c r="N70" s="196">
        <v>0</v>
      </c>
      <c r="O70" s="196">
        <v>0</v>
      </c>
      <c r="P70" s="196">
        <v>0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 s="196">
        <v>0</v>
      </c>
      <c r="AA70" s="196">
        <v>0</v>
      </c>
      <c r="AB70" s="196">
        <v>0</v>
      </c>
      <c r="AC70" s="196">
        <v>0</v>
      </c>
      <c r="AD70" s="196">
        <v>1.49</v>
      </c>
      <c r="AE70" s="196">
        <v>0</v>
      </c>
      <c r="AF70" s="196">
        <v>0</v>
      </c>
      <c r="AG70" s="196">
        <v>79.58</v>
      </c>
      <c r="AH70" s="196">
        <v>0</v>
      </c>
      <c r="AI70" s="196">
        <v>22.52</v>
      </c>
      <c r="AJ70" s="196">
        <v>0</v>
      </c>
      <c r="AK70" s="196">
        <v>4.3499999999999996</v>
      </c>
      <c r="AL70" s="196">
        <v>0</v>
      </c>
      <c r="AM70" s="196">
        <v>0</v>
      </c>
      <c r="AN70" s="196">
        <v>0</v>
      </c>
      <c r="AO70" s="196">
        <v>92.11</v>
      </c>
      <c r="AP70" s="196">
        <v>0</v>
      </c>
      <c r="AQ70" s="196">
        <v>0</v>
      </c>
      <c r="AR70" s="196">
        <v>0</v>
      </c>
      <c r="AS70" s="196">
        <v>0</v>
      </c>
      <c r="AT70" s="196">
        <v>0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0</v>
      </c>
      <c r="L71" s="196">
        <v>0</v>
      </c>
      <c r="M71" s="196">
        <v>0</v>
      </c>
      <c r="N71" s="196">
        <v>0</v>
      </c>
      <c r="O71" s="196">
        <v>0</v>
      </c>
      <c r="P71" s="196">
        <v>0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 s="196">
        <v>0</v>
      </c>
      <c r="AA71" s="196">
        <v>0</v>
      </c>
      <c r="AB71" s="196">
        <v>0</v>
      </c>
      <c r="AC71" s="196">
        <v>0</v>
      </c>
      <c r="AD71" s="196">
        <v>1.49</v>
      </c>
      <c r="AE71" s="196">
        <v>0</v>
      </c>
      <c r="AF71" s="196">
        <v>0</v>
      </c>
      <c r="AG71" s="196">
        <v>79.58</v>
      </c>
      <c r="AH71" s="196">
        <v>0</v>
      </c>
      <c r="AI71" s="196">
        <v>22.52</v>
      </c>
      <c r="AJ71" s="196">
        <v>0</v>
      </c>
      <c r="AK71" s="196">
        <v>4.3499999999999996</v>
      </c>
      <c r="AL71" s="196">
        <v>0</v>
      </c>
      <c r="AM71" s="196">
        <v>0</v>
      </c>
      <c r="AN71" s="196">
        <v>0</v>
      </c>
      <c r="AO71" s="196">
        <v>92.11</v>
      </c>
      <c r="AP71" s="196">
        <v>0</v>
      </c>
      <c r="AQ71" s="196">
        <v>0</v>
      </c>
      <c r="AR71" s="196">
        <v>0</v>
      </c>
      <c r="AS71" s="196">
        <v>0</v>
      </c>
      <c r="AT71" s="196">
        <v>0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0</v>
      </c>
      <c r="L72" s="196">
        <v>0</v>
      </c>
      <c r="M72" s="196">
        <v>0</v>
      </c>
      <c r="N72" s="196">
        <v>0</v>
      </c>
      <c r="O72" s="196">
        <v>0</v>
      </c>
      <c r="P72" s="196">
        <v>0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 s="196">
        <v>0</v>
      </c>
      <c r="AA72" s="196">
        <v>0</v>
      </c>
      <c r="AB72" s="196">
        <v>0</v>
      </c>
      <c r="AC72" s="196">
        <v>0</v>
      </c>
      <c r="AD72" s="196">
        <v>1.49</v>
      </c>
      <c r="AE72" s="196">
        <v>0</v>
      </c>
      <c r="AF72" s="196">
        <v>0</v>
      </c>
      <c r="AG72" s="196">
        <v>79.58</v>
      </c>
      <c r="AH72" s="196">
        <v>0</v>
      </c>
      <c r="AI72" s="196">
        <v>22.52</v>
      </c>
      <c r="AJ72" s="196">
        <v>0</v>
      </c>
      <c r="AK72" s="196">
        <v>4.3499999999999996</v>
      </c>
      <c r="AL72" s="196">
        <v>0</v>
      </c>
      <c r="AM72" s="196">
        <v>0</v>
      </c>
      <c r="AN72" s="196">
        <v>0</v>
      </c>
      <c r="AO72" s="196">
        <v>92.11</v>
      </c>
      <c r="AP72" s="196">
        <v>0</v>
      </c>
      <c r="AQ72" s="196">
        <v>0</v>
      </c>
      <c r="AR72" s="196">
        <v>0</v>
      </c>
      <c r="AS72" s="196">
        <v>0</v>
      </c>
      <c r="AT72" s="196">
        <v>0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0</v>
      </c>
      <c r="L73" s="196">
        <v>0</v>
      </c>
      <c r="M73" s="196">
        <v>0</v>
      </c>
      <c r="N73" s="196">
        <v>0</v>
      </c>
      <c r="O73" s="196">
        <v>0</v>
      </c>
      <c r="P73" s="196">
        <v>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 s="196">
        <v>0</v>
      </c>
      <c r="AA73" s="196">
        <v>0</v>
      </c>
      <c r="AB73" s="196">
        <v>0</v>
      </c>
      <c r="AC73" s="196">
        <v>0</v>
      </c>
      <c r="AD73" s="196">
        <v>1.49</v>
      </c>
      <c r="AE73" s="196">
        <v>0</v>
      </c>
      <c r="AF73" s="196">
        <v>0</v>
      </c>
      <c r="AG73" s="196">
        <v>79.58</v>
      </c>
      <c r="AH73" s="196">
        <v>0</v>
      </c>
      <c r="AI73" s="196">
        <v>22.52</v>
      </c>
      <c r="AJ73" s="196">
        <v>0</v>
      </c>
      <c r="AK73" s="196">
        <v>4.9400000000000004</v>
      </c>
      <c r="AL73" s="196">
        <v>0</v>
      </c>
      <c r="AM73" s="196">
        <v>0</v>
      </c>
      <c r="AN73" s="196">
        <v>0</v>
      </c>
      <c r="AO73" s="196">
        <v>92.11</v>
      </c>
      <c r="AP73" s="196">
        <v>0</v>
      </c>
      <c r="AQ73" s="196">
        <v>0</v>
      </c>
      <c r="AR73" s="196">
        <v>0</v>
      </c>
      <c r="AS73" s="196">
        <v>0</v>
      </c>
      <c r="AT73" s="196">
        <v>0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0</v>
      </c>
      <c r="L74" s="196">
        <v>0</v>
      </c>
      <c r="M74" s="196">
        <v>0</v>
      </c>
      <c r="N74" s="196">
        <v>0</v>
      </c>
      <c r="O74" s="196">
        <v>0</v>
      </c>
      <c r="P74" s="196">
        <v>0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 s="196">
        <v>0</v>
      </c>
      <c r="AA74" s="196">
        <v>0</v>
      </c>
      <c r="AB74" s="196">
        <v>0</v>
      </c>
      <c r="AC74" s="196">
        <v>0</v>
      </c>
      <c r="AD74" s="196">
        <v>1.49</v>
      </c>
      <c r="AE74" s="196">
        <v>0</v>
      </c>
      <c r="AF74" s="196">
        <v>0</v>
      </c>
      <c r="AG74" s="196">
        <v>79.58</v>
      </c>
      <c r="AH74" s="196">
        <v>0</v>
      </c>
      <c r="AI74" s="196">
        <v>22.52</v>
      </c>
      <c r="AJ74" s="196">
        <v>0</v>
      </c>
      <c r="AK74" s="196">
        <v>4.9400000000000004</v>
      </c>
      <c r="AL74" s="196">
        <v>0</v>
      </c>
      <c r="AM74" s="196">
        <v>0</v>
      </c>
      <c r="AN74" s="196">
        <v>0</v>
      </c>
      <c r="AO74" s="196">
        <v>92.11</v>
      </c>
      <c r="AP74" s="196">
        <v>0</v>
      </c>
      <c r="AQ74" s="196">
        <v>0</v>
      </c>
      <c r="AR74" s="196">
        <v>0</v>
      </c>
      <c r="AS74" s="196">
        <v>0</v>
      </c>
      <c r="AT74" s="196">
        <v>0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0</v>
      </c>
      <c r="L75" s="196">
        <v>0</v>
      </c>
      <c r="M75" s="196">
        <v>0</v>
      </c>
      <c r="N75" s="196">
        <v>0</v>
      </c>
      <c r="O75" s="196">
        <v>0</v>
      </c>
      <c r="P75" s="196">
        <v>0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 s="196">
        <v>0</v>
      </c>
      <c r="AA75" s="196">
        <v>0</v>
      </c>
      <c r="AB75" s="196">
        <v>0</v>
      </c>
      <c r="AC75" s="196">
        <v>0</v>
      </c>
      <c r="AD75" s="196">
        <v>1.49</v>
      </c>
      <c r="AE75" s="196">
        <v>0</v>
      </c>
      <c r="AF75" s="196">
        <v>0</v>
      </c>
      <c r="AG75" s="196">
        <v>79.58</v>
      </c>
      <c r="AH75" s="196">
        <v>0</v>
      </c>
      <c r="AI75" s="196">
        <v>22.52</v>
      </c>
      <c r="AJ75" s="196">
        <v>0</v>
      </c>
      <c r="AK75" s="196">
        <v>4.6399999999999997</v>
      </c>
      <c r="AL75" s="196">
        <v>0</v>
      </c>
      <c r="AM75" s="196">
        <v>0</v>
      </c>
      <c r="AN75" s="196">
        <v>0</v>
      </c>
      <c r="AO75" s="196">
        <v>93.94</v>
      </c>
      <c r="AP75" s="196">
        <v>0</v>
      </c>
      <c r="AQ75" s="196">
        <v>0</v>
      </c>
      <c r="AR75" s="196">
        <v>0</v>
      </c>
      <c r="AS75" s="196">
        <v>0</v>
      </c>
      <c r="AT75" s="196">
        <v>0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0</v>
      </c>
      <c r="L76" s="196">
        <v>0</v>
      </c>
      <c r="M76" s="196">
        <v>0</v>
      </c>
      <c r="N76" s="196">
        <v>0</v>
      </c>
      <c r="O76" s="196">
        <v>0</v>
      </c>
      <c r="P76" s="196">
        <v>0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 s="196">
        <v>0</v>
      </c>
      <c r="AA76" s="196">
        <v>0</v>
      </c>
      <c r="AB76" s="196">
        <v>0</v>
      </c>
      <c r="AC76" s="196">
        <v>0</v>
      </c>
      <c r="AD76" s="196">
        <v>1.49</v>
      </c>
      <c r="AE76" s="196">
        <v>0</v>
      </c>
      <c r="AF76" s="196">
        <v>0</v>
      </c>
      <c r="AG76" s="196">
        <v>79.58</v>
      </c>
      <c r="AH76" s="196">
        <v>0</v>
      </c>
      <c r="AI76" s="196">
        <v>22.52</v>
      </c>
      <c r="AJ76" s="196">
        <v>0</v>
      </c>
      <c r="AK76" s="196">
        <v>4.6399999999999997</v>
      </c>
      <c r="AL76" s="196">
        <v>0</v>
      </c>
      <c r="AM76" s="196">
        <v>0</v>
      </c>
      <c r="AN76" s="196">
        <v>0</v>
      </c>
      <c r="AO76" s="196">
        <v>93.94</v>
      </c>
      <c r="AP76" s="196">
        <v>0</v>
      </c>
      <c r="AQ76" s="196">
        <v>0</v>
      </c>
      <c r="AR76" s="196">
        <v>0</v>
      </c>
      <c r="AS76" s="196">
        <v>0</v>
      </c>
      <c r="AT76" s="196">
        <v>0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0</v>
      </c>
      <c r="L77" s="196">
        <v>0</v>
      </c>
      <c r="M77" s="196">
        <v>0</v>
      </c>
      <c r="N77" s="196">
        <v>0</v>
      </c>
      <c r="O77" s="196">
        <v>0</v>
      </c>
      <c r="P77" s="196">
        <v>0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 s="196">
        <v>0</v>
      </c>
      <c r="AA77" s="196">
        <v>0</v>
      </c>
      <c r="AB77" s="196">
        <v>0</v>
      </c>
      <c r="AC77" s="196">
        <v>0</v>
      </c>
      <c r="AD77" s="196">
        <v>1.49</v>
      </c>
      <c r="AE77" s="196">
        <v>0</v>
      </c>
      <c r="AF77" s="196">
        <v>0</v>
      </c>
      <c r="AG77" s="196">
        <v>79.58</v>
      </c>
      <c r="AH77" s="196">
        <v>0</v>
      </c>
      <c r="AI77" s="196">
        <v>22.52</v>
      </c>
      <c r="AJ77" s="196">
        <v>0</v>
      </c>
      <c r="AK77" s="196">
        <v>4.6399999999999997</v>
      </c>
      <c r="AL77" s="196">
        <v>0</v>
      </c>
      <c r="AM77" s="196">
        <v>0</v>
      </c>
      <c r="AN77" s="196">
        <v>0</v>
      </c>
      <c r="AO77" s="196">
        <v>93.94</v>
      </c>
      <c r="AP77" s="196">
        <v>0</v>
      </c>
      <c r="AQ77" s="196">
        <v>0</v>
      </c>
      <c r="AR77" s="196">
        <v>0</v>
      </c>
      <c r="AS77" s="196">
        <v>0</v>
      </c>
      <c r="AT77" s="196">
        <v>0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0</v>
      </c>
      <c r="L78" s="196">
        <v>0</v>
      </c>
      <c r="M78" s="196">
        <v>0</v>
      </c>
      <c r="N78" s="196">
        <v>0</v>
      </c>
      <c r="O78" s="196">
        <v>0</v>
      </c>
      <c r="P78" s="196">
        <v>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 s="196">
        <v>0</v>
      </c>
      <c r="AA78" s="196">
        <v>0</v>
      </c>
      <c r="AB78" s="196">
        <v>0</v>
      </c>
      <c r="AC78" s="196">
        <v>0</v>
      </c>
      <c r="AD78" s="196">
        <v>1.49</v>
      </c>
      <c r="AE78" s="196">
        <v>0</v>
      </c>
      <c r="AF78" s="196">
        <v>0</v>
      </c>
      <c r="AG78" s="196">
        <v>79.58</v>
      </c>
      <c r="AH78" s="196">
        <v>0</v>
      </c>
      <c r="AI78" s="196">
        <v>22.52</v>
      </c>
      <c r="AJ78" s="196">
        <v>0</v>
      </c>
      <c r="AK78" s="196">
        <v>4.6399999999999997</v>
      </c>
      <c r="AL78" s="196">
        <v>0</v>
      </c>
      <c r="AM78" s="196">
        <v>0</v>
      </c>
      <c r="AN78" s="196">
        <v>0</v>
      </c>
      <c r="AO78" s="196">
        <v>93.94</v>
      </c>
      <c r="AP78" s="196">
        <v>0</v>
      </c>
      <c r="AQ78" s="196">
        <v>0</v>
      </c>
      <c r="AR78" s="196">
        <v>0</v>
      </c>
      <c r="AS78" s="196">
        <v>0</v>
      </c>
      <c r="AT78" s="196">
        <v>0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0</v>
      </c>
      <c r="L79" s="196">
        <v>0</v>
      </c>
      <c r="M79" s="196">
        <v>0</v>
      </c>
      <c r="N79" s="196">
        <v>0</v>
      </c>
      <c r="O79" s="196">
        <v>0</v>
      </c>
      <c r="P79" s="196">
        <v>0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 s="196">
        <v>0</v>
      </c>
      <c r="AA79" s="196">
        <v>0</v>
      </c>
      <c r="AB79" s="196">
        <v>0</v>
      </c>
      <c r="AC79" s="196">
        <v>0</v>
      </c>
      <c r="AD79" s="196">
        <v>1.49</v>
      </c>
      <c r="AE79" s="196">
        <v>0</v>
      </c>
      <c r="AF79" s="196">
        <v>0</v>
      </c>
      <c r="AG79" s="196">
        <v>79.58</v>
      </c>
      <c r="AH79" s="196">
        <v>0</v>
      </c>
      <c r="AI79" s="196">
        <v>22.52</v>
      </c>
      <c r="AJ79" s="196">
        <v>0</v>
      </c>
      <c r="AK79" s="196">
        <v>4.3499999999999996</v>
      </c>
      <c r="AL79" s="196">
        <v>0</v>
      </c>
      <c r="AM79" s="196">
        <v>0</v>
      </c>
      <c r="AN79" s="196">
        <v>0</v>
      </c>
      <c r="AO79" s="196">
        <v>93.94</v>
      </c>
      <c r="AP79" s="196">
        <v>0</v>
      </c>
      <c r="AQ79" s="196">
        <v>0</v>
      </c>
      <c r="AR79" s="196">
        <v>0</v>
      </c>
      <c r="AS79" s="196">
        <v>0</v>
      </c>
      <c r="AT79" s="196">
        <v>0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0</v>
      </c>
      <c r="L80" s="196">
        <v>0</v>
      </c>
      <c r="M80" s="196">
        <v>0</v>
      </c>
      <c r="N80" s="196">
        <v>0</v>
      </c>
      <c r="O80" s="196">
        <v>0</v>
      </c>
      <c r="P80" s="196">
        <v>0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 s="196">
        <v>0</v>
      </c>
      <c r="AA80" s="196">
        <v>0</v>
      </c>
      <c r="AB80" s="196">
        <v>0</v>
      </c>
      <c r="AC80" s="196">
        <v>0</v>
      </c>
      <c r="AD80" s="196">
        <v>1.49</v>
      </c>
      <c r="AE80" s="196">
        <v>0</v>
      </c>
      <c r="AF80" s="196">
        <v>0</v>
      </c>
      <c r="AG80" s="196">
        <v>79.58</v>
      </c>
      <c r="AH80" s="196">
        <v>0</v>
      </c>
      <c r="AI80" s="196">
        <v>22.52</v>
      </c>
      <c r="AJ80" s="196">
        <v>0</v>
      </c>
      <c r="AK80" s="196">
        <v>4.3499999999999996</v>
      </c>
      <c r="AL80" s="196">
        <v>0</v>
      </c>
      <c r="AM80" s="196">
        <v>0</v>
      </c>
      <c r="AN80" s="196">
        <v>0</v>
      </c>
      <c r="AO80" s="196">
        <v>93.94</v>
      </c>
      <c r="AP80" s="196">
        <v>0</v>
      </c>
      <c r="AQ80" s="196">
        <v>0</v>
      </c>
      <c r="AR80" s="196">
        <v>0</v>
      </c>
      <c r="AS80" s="196">
        <v>0</v>
      </c>
      <c r="AT80" s="196">
        <v>0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0</v>
      </c>
      <c r="L81" s="196">
        <v>0</v>
      </c>
      <c r="M81" s="196">
        <v>0</v>
      </c>
      <c r="N81" s="196">
        <v>0</v>
      </c>
      <c r="O81" s="196">
        <v>0</v>
      </c>
      <c r="P81" s="196">
        <v>0</v>
      </c>
      <c r="Q81" s="196">
        <v>0</v>
      </c>
      <c r="R81" s="196">
        <v>0</v>
      </c>
      <c r="S81" s="196">
        <v>0</v>
      </c>
      <c r="T81" s="196">
        <v>0</v>
      </c>
      <c r="U81" s="196">
        <v>0</v>
      </c>
      <c r="V81" s="196">
        <v>0</v>
      </c>
      <c r="W81" s="196">
        <v>0</v>
      </c>
      <c r="X81" s="196">
        <v>0</v>
      </c>
      <c r="Y81" s="196">
        <v>0</v>
      </c>
      <c r="Z81" s="196">
        <v>0</v>
      </c>
      <c r="AA81" s="196">
        <v>0</v>
      </c>
      <c r="AB81" s="196">
        <v>0</v>
      </c>
      <c r="AC81" s="196">
        <v>0</v>
      </c>
      <c r="AD81" s="196">
        <v>1.49</v>
      </c>
      <c r="AE81" s="196">
        <v>0</v>
      </c>
      <c r="AF81" s="196">
        <v>0</v>
      </c>
      <c r="AG81" s="196">
        <v>79.58</v>
      </c>
      <c r="AH81" s="196">
        <v>0</v>
      </c>
      <c r="AI81" s="196">
        <v>22.52</v>
      </c>
      <c r="AJ81" s="196">
        <v>0</v>
      </c>
      <c r="AK81" s="196">
        <v>4.3499999999999996</v>
      </c>
      <c r="AL81" s="196">
        <v>0</v>
      </c>
      <c r="AM81" s="196">
        <v>0</v>
      </c>
      <c r="AN81" s="196">
        <v>0</v>
      </c>
      <c r="AO81" s="196">
        <v>93.94</v>
      </c>
      <c r="AP81" s="196">
        <v>0</v>
      </c>
      <c r="AQ81" s="196">
        <v>0</v>
      </c>
      <c r="AR81" s="196">
        <v>0</v>
      </c>
      <c r="AS81" s="196">
        <v>0</v>
      </c>
      <c r="AT81" s="196">
        <v>0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0</v>
      </c>
      <c r="L82" s="196">
        <v>0</v>
      </c>
      <c r="M82" s="196">
        <v>0</v>
      </c>
      <c r="N82" s="196">
        <v>0</v>
      </c>
      <c r="O82" s="196">
        <v>0</v>
      </c>
      <c r="P82" s="196">
        <v>0</v>
      </c>
      <c r="Q82" s="196">
        <v>0</v>
      </c>
      <c r="R82" s="196">
        <v>0</v>
      </c>
      <c r="S82" s="196">
        <v>0</v>
      </c>
      <c r="T82" s="196">
        <v>0</v>
      </c>
      <c r="U82" s="196">
        <v>0</v>
      </c>
      <c r="V82" s="196">
        <v>0</v>
      </c>
      <c r="W82" s="196">
        <v>0</v>
      </c>
      <c r="X82" s="196">
        <v>0</v>
      </c>
      <c r="Y82" s="196">
        <v>0</v>
      </c>
      <c r="Z82" s="196">
        <v>0</v>
      </c>
      <c r="AA82" s="196">
        <v>0</v>
      </c>
      <c r="AB82" s="196">
        <v>0</v>
      </c>
      <c r="AC82" s="196">
        <v>0</v>
      </c>
      <c r="AD82" s="196">
        <v>1.49</v>
      </c>
      <c r="AE82" s="196">
        <v>0</v>
      </c>
      <c r="AF82" s="196">
        <v>0</v>
      </c>
      <c r="AG82" s="196">
        <v>79.58</v>
      </c>
      <c r="AH82" s="196">
        <v>0</v>
      </c>
      <c r="AI82" s="196">
        <v>22.52</v>
      </c>
      <c r="AJ82" s="196">
        <v>0</v>
      </c>
      <c r="AK82" s="196">
        <v>4.3499999999999996</v>
      </c>
      <c r="AL82" s="196">
        <v>0</v>
      </c>
      <c r="AM82" s="196">
        <v>0</v>
      </c>
      <c r="AN82" s="196">
        <v>0</v>
      </c>
      <c r="AO82" s="196">
        <v>93.94</v>
      </c>
      <c r="AP82" s="196">
        <v>0</v>
      </c>
      <c r="AQ82" s="196">
        <v>0</v>
      </c>
      <c r="AR82" s="196">
        <v>0</v>
      </c>
      <c r="AS82" s="196">
        <v>0</v>
      </c>
      <c r="AT82" s="196">
        <v>0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0</v>
      </c>
      <c r="L83" s="196">
        <v>0</v>
      </c>
      <c r="M83" s="196">
        <v>0</v>
      </c>
      <c r="N83" s="196">
        <v>0</v>
      </c>
      <c r="O83" s="196">
        <v>0</v>
      </c>
      <c r="P83" s="196">
        <v>0</v>
      </c>
      <c r="Q83" s="196">
        <v>0</v>
      </c>
      <c r="R83" s="196">
        <v>0</v>
      </c>
      <c r="S83" s="196">
        <v>0</v>
      </c>
      <c r="T83" s="196">
        <v>0</v>
      </c>
      <c r="U83" s="196">
        <v>0</v>
      </c>
      <c r="V83" s="196">
        <v>0</v>
      </c>
      <c r="W83" s="196">
        <v>0</v>
      </c>
      <c r="X83" s="196">
        <v>0</v>
      </c>
      <c r="Y83" s="196">
        <v>0</v>
      </c>
      <c r="Z83" s="196">
        <v>0</v>
      </c>
      <c r="AA83" s="196">
        <v>0</v>
      </c>
      <c r="AB83" s="196">
        <v>0</v>
      </c>
      <c r="AC83" s="196">
        <v>0</v>
      </c>
      <c r="AD83" s="196">
        <v>1.49</v>
      </c>
      <c r="AE83" s="196">
        <v>0</v>
      </c>
      <c r="AF83" s="196">
        <v>0</v>
      </c>
      <c r="AG83" s="196">
        <v>79.58</v>
      </c>
      <c r="AH83" s="196">
        <v>0</v>
      </c>
      <c r="AI83" s="196">
        <v>22.52</v>
      </c>
      <c r="AJ83" s="196">
        <v>0</v>
      </c>
      <c r="AK83" s="196">
        <v>4.3499999999999996</v>
      </c>
      <c r="AL83" s="196">
        <v>0</v>
      </c>
      <c r="AM83" s="196">
        <v>0</v>
      </c>
      <c r="AN83" s="196">
        <v>0</v>
      </c>
      <c r="AO83" s="196">
        <v>93.94</v>
      </c>
      <c r="AP83" s="196">
        <v>0</v>
      </c>
      <c r="AQ83" s="196">
        <v>0</v>
      </c>
      <c r="AR83" s="196">
        <v>0</v>
      </c>
      <c r="AS83" s="196">
        <v>0</v>
      </c>
      <c r="AT83" s="196">
        <v>0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0</v>
      </c>
      <c r="L84" s="196">
        <v>0</v>
      </c>
      <c r="M84" s="196">
        <v>0</v>
      </c>
      <c r="N84" s="196">
        <v>0</v>
      </c>
      <c r="O84" s="196">
        <v>0</v>
      </c>
      <c r="P84" s="196">
        <v>0</v>
      </c>
      <c r="Q84" s="196">
        <v>0</v>
      </c>
      <c r="R84" s="196">
        <v>0</v>
      </c>
      <c r="S84" s="196">
        <v>0</v>
      </c>
      <c r="T84" s="196">
        <v>0</v>
      </c>
      <c r="U84" s="196">
        <v>0</v>
      </c>
      <c r="V84" s="196">
        <v>0</v>
      </c>
      <c r="W84" s="196">
        <v>0</v>
      </c>
      <c r="X84" s="196">
        <v>0</v>
      </c>
      <c r="Y84" s="196">
        <v>0</v>
      </c>
      <c r="Z84" s="196">
        <v>0</v>
      </c>
      <c r="AA84" s="196">
        <v>0</v>
      </c>
      <c r="AB84" s="196">
        <v>0</v>
      </c>
      <c r="AC84" s="196">
        <v>0</v>
      </c>
      <c r="AD84" s="196">
        <v>1.49</v>
      </c>
      <c r="AE84" s="196">
        <v>0</v>
      </c>
      <c r="AF84" s="196">
        <v>0</v>
      </c>
      <c r="AG84" s="196">
        <v>79.58</v>
      </c>
      <c r="AH84" s="196">
        <v>0</v>
      </c>
      <c r="AI84" s="196">
        <v>22.52</v>
      </c>
      <c r="AJ84" s="196">
        <v>0</v>
      </c>
      <c r="AK84" s="196">
        <v>4.3499999999999996</v>
      </c>
      <c r="AL84" s="196">
        <v>0</v>
      </c>
      <c r="AM84" s="196">
        <v>0</v>
      </c>
      <c r="AN84" s="196">
        <v>0</v>
      </c>
      <c r="AO84" s="196">
        <v>93.94</v>
      </c>
      <c r="AP84" s="196">
        <v>0</v>
      </c>
      <c r="AQ84" s="196">
        <v>0</v>
      </c>
      <c r="AR84" s="196">
        <v>0</v>
      </c>
      <c r="AS84" s="196">
        <v>0</v>
      </c>
      <c r="AT84" s="196">
        <v>0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0</v>
      </c>
      <c r="L85" s="196">
        <v>0</v>
      </c>
      <c r="M85" s="196">
        <v>0</v>
      </c>
      <c r="N85" s="196">
        <v>0</v>
      </c>
      <c r="O85" s="196">
        <v>0</v>
      </c>
      <c r="P85" s="196">
        <v>0</v>
      </c>
      <c r="Q85" s="196">
        <v>0</v>
      </c>
      <c r="R85" s="196">
        <v>0</v>
      </c>
      <c r="S85" s="196">
        <v>0</v>
      </c>
      <c r="T85" s="196">
        <v>0</v>
      </c>
      <c r="U85" s="196">
        <v>0</v>
      </c>
      <c r="V85" s="196">
        <v>0</v>
      </c>
      <c r="W85" s="196">
        <v>0</v>
      </c>
      <c r="X85" s="196">
        <v>0</v>
      </c>
      <c r="Y85" s="196">
        <v>0</v>
      </c>
      <c r="Z85" s="196">
        <v>0</v>
      </c>
      <c r="AA85" s="196">
        <v>0</v>
      </c>
      <c r="AB85" s="196">
        <v>0</v>
      </c>
      <c r="AC85" s="196">
        <v>0</v>
      </c>
      <c r="AD85" s="196">
        <v>1.49</v>
      </c>
      <c r="AE85" s="196">
        <v>0</v>
      </c>
      <c r="AF85" s="196">
        <v>0</v>
      </c>
      <c r="AG85" s="196">
        <v>79.58</v>
      </c>
      <c r="AH85" s="196">
        <v>0</v>
      </c>
      <c r="AI85" s="196">
        <v>22.52</v>
      </c>
      <c r="AJ85" s="196">
        <v>0</v>
      </c>
      <c r="AK85" s="196">
        <v>4.3499999999999996</v>
      </c>
      <c r="AL85" s="196">
        <v>0</v>
      </c>
      <c r="AM85" s="196">
        <v>0</v>
      </c>
      <c r="AN85" s="196">
        <v>0</v>
      </c>
      <c r="AO85" s="196">
        <v>93.94</v>
      </c>
      <c r="AP85" s="196">
        <v>0</v>
      </c>
      <c r="AQ85" s="196">
        <v>0</v>
      </c>
      <c r="AR85" s="196">
        <v>0</v>
      </c>
      <c r="AS85" s="196">
        <v>0</v>
      </c>
      <c r="AT85" s="196">
        <v>0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0</v>
      </c>
      <c r="L86" s="196">
        <v>0</v>
      </c>
      <c r="M86" s="196">
        <v>0</v>
      </c>
      <c r="N86" s="196">
        <v>0</v>
      </c>
      <c r="O86" s="196">
        <v>0</v>
      </c>
      <c r="P86" s="196">
        <v>0</v>
      </c>
      <c r="Q86" s="196">
        <v>0</v>
      </c>
      <c r="R86" s="196">
        <v>0</v>
      </c>
      <c r="S86" s="196">
        <v>0</v>
      </c>
      <c r="T86" s="196">
        <v>0</v>
      </c>
      <c r="U86" s="196">
        <v>0</v>
      </c>
      <c r="V86" s="196">
        <v>0</v>
      </c>
      <c r="W86" s="196">
        <v>0</v>
      </c>
      <c r="X86" s="196">
        <v>0</v>
      </c>
      <c r="Y86" s="196">
        <v>0</v>
      </c>
      <c r="Z86" s="196">
        <v>0</v>
      </c>
      <c r="AA86" s="196">
        <v>0</v>
      </c>
      <c r="AB86" s="196">
        <v>0</v>
      </c>
      <c r="AC86" s="196">
        <v>0</v>
      </c>
      <c r="AD86" s="196">
        <v>1.49</v>
      </c>
      <c r="AE86" s="196">
        <v>0</v>
      </c>
      <c r="AF86" s="196">
        <v>0</v>
      </c>
      <c r="AG86" s="196">
        <v>79.58</v>
      </c>
      <c r="AH86" s="196">
        <v>0</v>
      </c>
      <c r="AI86" s="196">
        <v>22.52</v>
      </c>
      <c r="AJ86" s="196">
        <v>0</v>
      </c>
      <c r="AK86" s="196">
        <v>4.3499999999999996</v>
      </c>
      <c r="AL86" s="196">
        <v>0</v>
      </c>
      <c r="AM86" s="196">
        <v>0</v>
      </c>
      <c r="AN86" s="196">
        <v>0</v>
      </c>
      <c r="AO86" s="196">
        <v>93.94</v>
      </c>
      <c r="AP86" s="196">
        <v>0</v>
      </c>
      <c r="AQ86" s="196">
        <v>0</v>
      </c>
      <c r="AR86" s="196">
        <v>0</v>
      </c>
      <c r="AS86" s="196">
        <v>0</v>
      </c>
      <c r="AT86" s="196">
        <v>0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0</v>
      </c>
      <c r="L87" s="196">
        <v>0</v>
      </c>
      <c r="M87" s="196">
        <v>0</v>
      </c>
      <c r="N87" s="196">
        <v>0</v>
      </c>
      <c r="O87" s="196">
        <v>0</v>
      </c>
      <c r="P87" s="196">
        <v>0</v>
      </c>
      <c r="Q87" s="196">
        <v>0</v>
      </c>
      <c r="R87" s="196">
        <v>0</v>
      </c>
      <c r="S87" s="196">
        <v>0</v>
      </c>
      <c r="T87" s="196">
        <v>0</v>
      </c>
      <c r="U87" s="196">
        <v>0</v>
      </c>
      <c r="V87" s="196">
        <v>0</v>
      </c>
      <c r="W87" s="196">
        <v>0</v>
      </c>
      <c r="X87" s="196">
        <v>0</v>
      </c>
      <c r="Y87" s="196">
        <v>0</v>
      </c>
      <c r="Z87" s="196">
        <v>0</v>
      </c>
      <c r="AA87" s="196">
        <v>0</v>
      </c>
      <c r="AB87" s="196">
        <v>0</v>
      </c>
      <c r="AC87" s="196">
        <v>0</v>
      </c>
      <c r="AD87" s="196">
        <v>1.49</v>
      </c>
      <c r="AE87" s="196">
        <v>0</v>
      </c>
      <c r="AF87" s="196">
        <v>0</v>
      </c>
      <c r="AG87" s="196">
        <v>79.58</v>
      </c>
      <c r="AH87" s="196">
        <v>0</v>
      </c>
      <c r="AI87" s="196">
        <v>22.52</v>
      </c>
      <c r="AJ87" s="196">
        <v>0</v>
      </c>
      <c r="AK87" s="196">
        <v>4.3499999999999996</v>
      </c>
      <c r="AL87" s="196">
        <v>0</v>
      </c>
      <c r="AM87" s="196">
        <v>0</v>
      </c>
      <c r="AN87" s="196">
        <v>0</v>
      </c>
      <c r="AO87" s="196">
        <v>93.94</v>
      </c>
      <c r="AP87" s="196">
        <v>0</v>
      </c>
      <c r="AQ87" s="196">
        <v>0</v>
      </c>
      <c r="AR87" s="196">
        <v>0</v>
      </c>
      <c r="AS87" s="196">
        <v>0</v>
      </c>
      <c r="AT87" s="196">
        <v>0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0</v>
      </c>
      <c r="L88" s="196">
        <v>0</v>
      </c>
      <c r="M88" s="196">
        <v>0</v>
      </c>
      <c r="N88" s="196">
        <v>0</v>
      </c>
      <c r="O88" s="196">
        <v>0</v>
      </c>
      <c r="P88" s="196">
        <v>0</v>
      </c>
      <c r="Q88" s="196">
        <v>0</v>
      </c>
      <c r="R88" s="196">
        <v>0</v>
      </c>
      <c r="S88" s="196">
        <v>0</v>
      </c>
      <c r="T88" s="196">
        <v>0</v>
      </c>
      <c r="U88" s="196">
        <v>0</v>
      </c>
      <c r="V88" s="196">
        <v>0</v>
      </c>
      <c r="W88" s="196">
        <v>0</v>
      </c>
      <c r="X88" s="196">
        <v>0</v>
      </c>
      <c r="Y88" s="196">
        <v>0</v>
      </c>
      <c r="Z88" s="196">
        <v>0</v>
      </c>
      <c r="AA88" s="196">
        <v>0</v>
      </c>
      <c r="AB88" s="196">
        <v>0</v>
      </c>
      <c r="AC88" s="196">
        <v>0</v>
      </c>
      <c r="AD88" s="196">
        <v>1.49</v>
      </c>
      <c r="AE88" s="196">
        <v>0</v>
      </c>
      <c r="AF88" s="196">
        <v>0</v>
      </c>
      <c r="AG88" s="196">
        <v>79.58</v>
      </c>
      <c r="AH88" s="196">
        <v>0</v>
      </c>
      <c r="AI88" s="196">
        <v>22.52</v>
      </c>
      <c r="AJ88" s="196">
        <v>0</v>
      </c>
      <c r="AK88" s="196">
        <v>4.3499999999999996</v>
      </c>
      <c r="AL88" s="196">
        <v>0</v>
      </c>
      <c r="AM88" s="196">
        <v>0</v>
      </c>
      <c r="AN88" s="196">
        <v>0</v>
      </c>
      <c r="AO88" s="196">
        <v>93.94</v>
      </c>
      <c r="AP88" s="196">
        <v>0</v>
      </c>
      <c r="AQ88" s="196">
        <v>0</v>
      </c>
      <c r="AR88" s="196">
        <v>0</v>
      </c>
      <c r="AS88" s="196">
        <v>0</v>
      </c>
      <c r="AT88" s="196">
        <v>0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0</v>
      </c>
      <c r="L89" s="196">
        <v>0</v>
      </c>
      <c r="M89" s="196">
        <v>0</v>
      </c>
      <c r="N89" s="196">
        <v>0</v>
      </c>
      <c r="O89" s="196">
        <v>0</v>
      </c>
      <c r="P89" s="196">
        <v>0</v>
      </c>
      <c r="Q89" s="196">
        <v>0</v>
      </c>
      <c r="R89" s="196">
        <v>0</v>
      </c>
      <c r="S89" s="196">
        <v>0</v>
      </c>
      <c r="T89" s="196">
        <v>0</v>
      </c>
      <c r="U89" s="196">
        <v>0</v>
      </c>
      <c r="V89" s="196">
        <v>0</v>
      </c>
      <c r="W89" s="196">
        <v>0</v>
      </c>
      <c r="X89" s="196">
        <v>0</v>
      </c>
      <c r="Y89" s="196">
        <v>0</v>
      </c>
      <c r="Z89" s="196">
        <v>0</v>
      </c>
      <c r="AA89" s="196">
        <v>0</v>
      </c>
      <c r="AB89" s="196">
        <v>0</v>
      </c>
      <c r="AC89" s="196">
        <v>0</v>
      </c>
      <c r="AD89" s="196">
        <v>1.49</v>
      </c>
      <c r="AE89" s="196">
        <v>0</v>
      </c>
      <c r="AF89" s="196">
        <v>0</v>
      </c>
      <c r="AG89" s="196">
        <v>79.58</v>
      </c>
      <c r="AH89" s="196">
        <v>0</v>
      </c>
      <c r="AI89" s="196">
        <v>22.52</v>
      </c>
      <c r="AJ89" s="196">
        <v>0</v>
      </c>
      <c r="AK89" s="196">
        <v>4.3499999999999996</v>
      </c>
      <c r="AL89" s="196">
        <v>0</v>
      </c>
      <c r="AM89" s="196">
        <v>0</v>
      </c>
      <c r="AN89" s="196">
        <v>0</v>
      </c>
      <c r="AO89" s="196">
        <v>93.94</v>
      </c>
      <c r="AP89" s="196">
        <v>0</v>
      </c>
      <c r="AQ89" s="196">
        <v>0</v>
      </c>
      <c r="AR89" s="196">
        <v>0</v>
      </c>
      <c r="AS89" s="196">
        <v>0</v>
      </c>
      <c r="AT89" s="196">
        <v>0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0</v>
      </c>
      <c r="L90" s="196">
        <v>0</v>
      </c>
      <c r="M90" s="196">
        <v>0</v>
      </c>
      <c r="N90" s="196">
        <v>0</v>
      </c>
      <c r="O90" s="196">
        <v>0</v>
      </c>
      <c r="P90" s="196">
        <v>0</v>
      </c>
      <c r="Q90" s="196">
        <v>0</v>
      </c>
      <c r="R90" s="196">
        <v>0</v>
      </c>
      <c r="S90" s="196">
        <v>0</v>
      </c>
      <c r="T90" s="196">
        <v>0</v>
      </c>
      <c r="U90" s="196">
        <v>0</v>
      </c>
      <c r="V90" s="196">
        <v>0</v>
      </c>
      <c r="W90" s="196">
        <v>0</v>
      </c>
      <c r="X90" s="196">
        <v>0</v>
      </c>
      <c r="Y90" s="196">
        <v>0</v>
      </c>
      <c r="Z90" s="196">
        <v>0</v>
      </c>
      <c r="AA90" s="196">
        <v>0</v>
      </c>
      <c r="AB90" s="196">
        <v>0</v>
      </c>
      <c r="AC90" s="196">
        <v>0</v>
      </c>
      <c r="AD90" s="196">
        <v>1.49</v>
      </c>
      <c r="AE90" s="196">
        <v>0</v>
      </c>
      <c r="AF90" s="196">
        <v>0</v>
      </c>
      <c r="AG90" s="196">
        <v>79.58</v>
      </c>
      <c r="AH90" s="196">
        <v>0</v>
      </c>
      <c r="AI90" s="196">
        <v>22.52</v>
      </c>
      <c r="AJ90" s="196">
        <v>0</v>
      </c>
      <c r="AK90" s="196">
        <v>4.3499999999999996</v>
      </c>
      <c r="AL90" s="196">
        <v>0</v>
      </c>
      <c r="AM90" s="196">
        <v>0</v>
      </c>
      <c r="AN90" s="196">
        <v>0</v>
      </c>
      <c r="AO90" s="196">
        <v>93.94</v>
      </c>
      <c r="AP90" s="196">
        <v>0</v>
      </c>
      <c r="AQ90" s="196">
        <v>0</v>
      </c>
      <c r="AR90" s="196">
        <v>0</v>
      </c>
      <c r="AS90" s="196">
        <v>0</v>
      </c>
      <c r="AT90" s="196">
        <v>0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0</v>
      </c>
      <c r="L91" s="196">
        <v>0</v>
      </c>
      <c r="M91" s="196">
        <v>0</v>
      </c>
      <c r="N91" s="196">
        <v>0</v>
      </c>
      <c r="O91" s="196">
        <v>0</v>
      </c>
      <c r="P91" s="196">
        <v>0</v>
      </c>
      <c r="Q91" s="196">
        <v>0</v>
      </c>
      <c r="R91" s="196">
        <v>0</v>
      </c>
      <c r="S91" s="196">
        <v>0</v>
      </c>
      <c r="T91" s="196">
        <v>0</v>
      </c>
      <c r="U91" s="196">
        <v>0</v>
      </c>
      <c r="V91" s="196">
        <v>0</v>
      </c>
      <c r="W91" s="196">
        <v>0</v>
      </c>
      <c r="X91" s="196">
        <v>0</v>
      </c>
      <c r="Y91" s="196">
        <v>0</v>
      </c>
      <c r="Z91" s="196">
        <v>0</v>
      </c>
      <c r="AA91" s="196">
        <v>0</v>
      </c>
      <c r="AB91" s="196">
        <v>0</v>
      </c>
      <c r="AC91" s="196">
        <v>0</v>
      </c>
      <c r="AD91" s="196">
        <v>1.49</v>
      </c>
      <c r="AE91" s="196">
        <v>0</v>
      </c>
      <c r="AF91" s="196">
        <v>0</v>
      </c>
      <c r="AG91" s="196">
        <v>79.58</v>
      </c>
      <c r="AH91" s="196">
        <v>0</v>
      </c>
      <c r="AI91" s="196">
        <v>22.52</v>
      </c>
      <c r="AJ91" s="196">
        <v>0</v>
      </c>
      <c r="AK91" s="196">
        <v>4.3499999999999996</v>
      </c>
      <c r="AL91" s="196">
        <v>0</v>
      </c>
      <c r="AM91" s="196">
        <v>0</v>
      </c>
      <c r="AN91" s="196">
        <v>0</v>
      </c>
      <c r="AO91" s="196">
        <v>93.94</v>
      </c>
      <c r="AP91" s="196">
        <v>0</v>
      </c>
      <c r="AQ91" s="196">
        <v>0</v>
      </c>
      <c r="AR91" s="196">
        <v>0</v>
      </c>
      <c r="AS91" s="196">
        <v>0</v>
      </c>
      <c r="AT91" s="196">
        <v>0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0</v>
      </c>
      <c r="L92" s="196">
        <v>0</v>
      </c>
      <c r="M92" s="196">
        <v>0</v>
      </c>
      <c r="N92" s="196">
        <v>0</v>
      </c>
      <c r="O92" s="196">
        <v>0</v>
      </c>
      <c r="P92" s="196">
        <v>0</v>
      </c>
      <c r="Q92" s="196">
        <v>0</v>
      </c>
      <c r="R92" s="196">
        <v>0</v>
      </c>
      <c r="S92" s="196">
        <v>0</v>
      </c>
      <c r="T92" s="196">
        <v>0</v>
      </c>
      <c r="U92" s="196">
        <v>0</v>
      </c>
      <c r="V92" s="196">
        <v>0</v>
      </c>
      <c r="W92" s="196">
        <v>0</v>
      </c>
      <c r="X92" s="196">
        <v>0</v>
      </c>
      <c r="Y92" s="196">
        <v>0</v>
      </c>
      <c r="Z92" s="196">
        <v>0</v>
      </c>
      <c r="AA92" s="196">
        <v>0</v>
      </c>
      <c r="AB92" s="196">
        <v>0</v>
      </c>
      <c r="AC92" s="196">
        <v>0</v>
      </c>
      <c r="AD92" s="196">
        <v>1.49</v>
      </c>
      <c r="AE92" s="196">
        <v>0</v>
      </c>
      <c r="AF92" s="196">
        <v>0</v>
      </c>
      <c r="AG92" s="196">
        <v>79.58</v>
      </c>
      <c r="AH92" s="196">
        <v>0</v>
      </c>
      <c r="AI92" s="196">
        <v>22.52</v>
      </c>
      <c r="AJ92" s="196">
        <v>0</v>
      </c>
      <c r="AK92" s="196">
        <v>4.3499999999999996</v>
      </c>
      <c r="AL92" s="196">
        <v>0</v>
      </c>
      <c r="AM92" s="196">
        <v>0</v>
      </c>
      <c r="AN92" s="196">
        <v>0</v>
      </c>
      <c r="AO92" s="196">
        <v>93.94</v>
      </c>
      <c r="AP92" s="196">
        <v>0</v>
      </c>
      <c r="AQ92" s="196">
        <v>0</v>
      </c>
      <c r="AR92" s="196">
        <v>0</v>
      </c>
      <c r="AS92" s="196">
        <v>0</v>
      </c>
      <c r="AT92" s="196">
        <v>0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0</v>
      </c>
      <c r="L93" s="196">
        <v>0</v>
      </c>
      <c r="M93" s="196">
        <v>0</v>
      </c>
      <c r="N93" s="196">
        <v>0</v>
      </c>
      <c r="O93" s="196">
        <v>0</v>
      </c>
      <c r="P93" s="196">
        <v>0</v>
      </c>
      <c r="Q93" s="196">
        <v>0</v>
      </c>
      <c r="R93" s="196">
        <v>0</v>
      </c>
      <c r="S93" s="196">
        <v>0</v>
      </c>
      <c r="T93" s="196">
        <v>0</v>
      </c>
      <c r="U93" s="196">
        <v>0</v>
      </c>
      <c r="V93" s="196">
        <v>0</v>
      </c>
      <c r="W93" s="196">
        <v>0</v>
      </c>
      <c r="X93" s="196">
        <v>0</v>
      </c>
      <c r="Y93" s="196">
        <v>0</v>
      </c>
      <c r="Z93" s="196">
        <v>0</v>
      </c>
      <c r="AA93" s="196">
        <v>0</v>
      </c>
      <c r="AB93" s="196">
        <v>0</v>
      </c>
      <c r="AC93" s="196">
        <v>0</v>
      </c>
      <c r="AD93" s="196">
        <v>1.49</v>
      </c>
      <c r="AE93" s="196">
        <v>0</v>
      </c>
      <c r="AF93" s="196">
        <v>0</v>
      </c>
      <c r="AG93" s="196">
        <v>79.58</v>
      </c>
      <c r="AH93" s="196">
        <v>0</v>
      </c>
      <c r="AI93" s="196">
        <v>22.52</v>
      </c>
      <c r="AJ93" s="196">
        <v>0</v>
      </c>
      <c r="AK93" s="196">
        <v>3.76</v>
      </c>
      <c r="AL93" s="196">
        <v>0</v>
      </c>
      <c r="AM93" s="196">
        <v>0</v>
      </c>
      <c r="AN93" s="196">
        <v>0</v>
      </c>
      <c r="AO93" s="196">
        <v>93.94</v>
      </c>
      <c r="AP93" s="196">
        <v>0</v>
      </c>
      <c r="AQ93" s="196">
        <v>0</v>
      </c>
      <c r="AR93" s="196">
        <v>0</v>
      </c>
      <c r="AS93" s="196">
        <v>0</v>
      </c>
      <c r="AT93" s="196">
        <v>0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0</v>
      </c>
      <c r="L94" s="196">
        <v>0</v>
      </c>
      <c r="M94" s="196">
        <v>0</v>
      </c>
      <c r="N94" s="196">
        <v>0</v>
      </c>
      <c r="O94" s="196">
        <v>0</v>
      </c>
      <c r="P94" s="196">
        <v>0</v>
      </c>
      <c r="Q94" s="196">
        <v>0</v>
      </c>
      <c r="R94" s="196">
        <v>0</v>
      </c>
      <c r="S94" s="196">
        <v>0</v>
      </c>
      <c r="T94" s="196">
        <v>0</v>
      </c>
      <c r="U94" s="196">
        <v>0</v>
      </c>
      <c r="V94" s="196">
        <v>0</v>
      </c>
      <c r="W94" s="196">
        <v>0</v>
      </c>
      <c r="X94" s="196">
        <v>0</v>
      </c>
      <c r="Y94" s="196">
        <v>0</v>
      </c>
      <c r="Z94" s="196">
        <v>0</v>
      </c>
      <c r="AA94" s="196">
        <v>0</v>
      </c>
      <c r="AB94" s="196">
        <v>0</v>
      </c>
      <c r="AC94" s="196">
        <v>0</v>
      </c>
      <c r="AD94" s="196">
        <v>1.49</v>
      </c>
      <c r="AE94" s="196">
        <v>0</v>
      </c>
      <c r="AF94" s="196">
        <v>0</v>
      </c>
      <c r="AG94" s="196">
        <v>79.58</v>
      </c>
      <c r="AH94" s="196">
        <v>0</v>
      </c>
      <c r="AI94" s="196">
        <v>22.52</v>
      </c>
      <c r="AJ94" s="196">
        <v>0</v>
      </c>
      <c r="AK94" s="196">
        <v>3.76</v>
      </c>
      <c r="AL94" s="196">
        <v>0</v>
      </c>
      <c r="AM94" s="196">
        <v>0</v>
      </c>
      <c r="AN94" s="196">
        <v>0</v>
      </c>
      <c r="AO94" s="196">
        <v>93.94</v>
      </c>
      <c r="AP94" s="196">
        <v>0</v>
      </c>
      <c r="AQ94" s="196">
        <v>0</v>
      </c>
      <c r="AR94" s="196">
        <v>0</v>
      </c>
      <c r="AS94" s="196">
        <v>0</v>
      </c>
      <c r="AT94" s="196">
        <v>0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0</v>
      </c>
      <c r="L95" s="196">
        <v>0</v>
      </c>
      <c r="M95" s="196">
        <v>0</v>
      </c>
      <c r="N95" s="196">
        <v>0</v>
      </c>
      <c r="O95" s="196">
        <v>0</v>
      </c>
      <c r="P95" s="196">
        <v>0</v>
      </c>
      <c r="Q95" s="196">
        <v>0</v>
      </c>
      <c r="R95" s="196">
        <v>0</v>
      </c>
      <c r="S95" s="196">
        <v>0</v>
      </c>
      <c r="T95" s="196">
        <v>0</v>
      </c>
      <c r="U95" s="196">
        <v>0</v>
      </c>
      <c r="V95" s="196">
        <v>0</v>
      </c>
      <c r="W95" s="196">
        <v>0</v>
      </c>
      <c r="X95" s="196">
        <v>0</v>
      </c>
      <c r="Y95" s="196">
        <v>0</v>
      </c>
      <c r="Z95" s="196">
        <v>0</v>
      </c>
      <c r="AA95" s="196">
        <v>0</v>
      </c>
      <c r="AB95" s="196">
        <v>0</v>
      </c>
      <c r="AC95" s="196">
        <v>0</v>
      </c>
      <c r="AD95" s="196">
        <v>1.49</v>
      </c>
      <c r="AE95" s="196">
        <v>0</v>
      </c>
      <c r="AF95" s="196">
        <v>0</v>
      </c>
      <c r="AG95" s="196">
        <v>79.58</v>
      </c>
      <c r="AH95" s="196">
        <v>0</v>
      </c>
      <c r="AI95" s="196">
        <v>22.52</v>
      </c>
      <c r="AJ95" s="196">
        <v>0</v>
      </c>
      <c r="AK95" s="196">
        <v>3.76</v>
      </c>
      <c r="AL95" s="196">
        <v>0</v>
      </c>
      <c r="AM95" s="196">
        <v>0</v>
      </c>
      <c r="AN95" s="196">
        <v>0</v>
      </c>
      <c r="AO95" s="196">
        <v>93.94</v>
      </c>
      <c r="AP95" s="196">
        <v>0</v>
      </c>
      <c r="AQ95" s="196">
        <v>0</v>
      </c>
      <c r="AR95" s="196">
        <v>0</v>
      </c>
      <c r="AS95" s="196">
        <v>0</v>
      </c>
      <c r="AT95" s="196">
        <v>0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0</v>
      </c>
      <c r="L96" s="196">
        <v>0</v>
      </c>
      <c r="M96" s="196">
        <v>0</v>
      </c>
      <c r="N96" s="196">
        <v>0</v>
      </c>
      <c r="O96" s="196">
        <v>0</v>
      </c>
      <c r="P96" s="196">
        <v>0</v>
      </c>
      <c r="Q96" s="196">
        <v>0</v>
      </c>
      <c r="R96" s="196">
        <v>0</v>
      </c>
      <c r="S96" s="196">
        <v>0</v>
      </c>
      <c r="T96" s="196">
        <v>0</v>
      </c>
      <c r="U96" s="196">
        <v>0</v>
      </c>
      <c r="V96" s="196">
        <v>0</v>
      </c>
      <c r="W96" s="196">
        <v>0</v>
      </c>
      <c r="X96" s="196">
        <v>0</v>
      </c>
      <c r="Y96" s="196">
        <v>0</v>
      </c>
      <c r="Z96" s="196">
        <v>0</v>
      </c>
      <c r="AA96" s="196">
        <v>0</v>
      </c>
      <c r="AB96" s="196">
        <v>0</v>
      </c>
      <c r="AC96" s="196">
        <v>0</v>
      </c>
      <c r="AD96" s="196">
        <v>1.49</v>
      </c>
      <c r="AE96" s="196">
        <v>0</v>
      </c>
      <c r="AF96" s="196">
        <v>0</v>
      </c>
      <c r="AG96" s="196">
        <v>79.58</v>
      </c>
      <c r="AH96" s="196">
        <v>0</v>
      </c>
      <c r="AI96" s="196">
        <v>22.52</v>
      </c>
      <c r="AJ96" s="196">
        <v>0</v>
      </c>
      <c r="AK96" s="196">
        <v>3.76</v>
      </c>
      <c r="AL96" s="196">
        <v>0</v>
      </c>
      <c r="AM96" s="196">
        <v>0</v>
      </c>
      <c r="AN96" s="196">
        <v>0</v>
      </c>
      <c r="AO96" s="196">
        <v>93.94</v>
      </c>
      <c r="AP96" s="196">
        <v>0</v>
      </c>
      <c r="AQ96" s="196">
        <v>0</v>
      </c>
      <c r="AR96" s="196">
        <v>0</v>
      </c>
      <c r="AS96" s="196">
        <v>0</v>
      </c>
      <c r="AT96" s="196">
        <v>0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0</v>
      </c>
      <c r="L97" s="196">
        <v>0</v>
      </c>
      <c r="M97" s="196">
        <v>0</v>
      </c>
      <c r="N97" s="196">
        <v>0</v>
      </c>
      <c r="O97" s="196">
        <v>0</v>
      </c>
      <c r="P97" s="196">
        <v>0</v>
      </c>
      <c r="Q97" s="196">
        <v>0</v>
      </c>
      <c r="R97" s="196">
        <v>0</v>
      </c>
      <c r="S97" s="196">
        <v>0</v>
      </c>
      <c r="T97" s="196">
        <v>0</v>
      </c>
      <c r="U97" s="196">
        <v>0</v>
      </c>
      <c r="V97" s="196">
        <v>0</v>
      </c>
      <c r="W97" s="196">
        <v>0</v>
      </c>
      <c r="X97" s="196">
        <v>0</v>
      </c>
      <c r="Y97" s="196">
        <v>0</v>
      </c>
      <c r="Z97" s="196">
        <v>0</v>
      </c>
      <c r="AA97" s="196">
        <v>0</v>
      </c>
      <c r="AB97" s="196">
        <v>0</v>
      </c>
      <c r="AC97" s="196">
        <v>0</v>
      </c>
      <c r="AD97" s="196">
        <v>1.49</v>
      </c>
      <c r="AE97" s="196">
        <v>0</v>
      </c>
      <c r="AF97" s="196">
        <v>0</v>
      </c>
      <c r="AG97" s="196">
        <v>79.58</v>
      </c>
      <c r="AH97" s="196">
        <v>0</v>
      </c>
      <c r="AI97" s="196">
        <v>22.52</v>
      </c>
      <c r="AJ97" s="196">
        <v>0</v>
      </c>
      <c r="AK97" s="196">
        <v>3.76</v>
      </c>
      <c r="AL97" s="196">
        <v>0</v>
      </c>
      <c r="AM97" s="196">
        <v>0</v>
      </c>
      <c r="AN97" s="196">
        <v>0</v>
      </c>
      <c r="AO97" s="196">
        <v>93.94</v>
      </c>
      <c r="AP97" s="196">
        <v>0</v>
      </c>
      <c r="AQ97" s="196">
        <v>0</v>
      </c>
      <c r="AR97" s="196">
        <v>0</v>
      </c>
      <c r="AS97" s="196">
        <v>0</v>
      </c>
      <c r="AT97" s="196">
        <v>0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0</v>
      </c>
      <c r="L98" s="196">
        <v>0</v>
      </c>
      <c r="M98" s="196">
        <v>0</v>
      </c>
      <c r="N98" s="196">
        <v>0</v>
      </c>
      <c r="O98" s="196">
        <v>0</v>
      </c>
      <c r="P98" s="196">
        <v>0</v>
      </c>
      <c r="Q98" s="196">
        <v>0</v>
      </c>
      <c r="R98" s="196">
        <v>0</v>
      </c>
      <c r="S98" s="196">
        <v>0</v>
      </c>
      <c r="T98" s="196">
        <v>0</v>
      </c>
      <c r="U98" s="196">
        <v>0</v>
      </c>
      <c r="V98" s="196">
        <v>0</v>
      </c>
      <c r="W98" s="196">
        <v>0</v>
      </c>
      <c r="X98" s="196">
        <v>0</v>
      </c>
      <c r="Y98" s="196">
        <v>0</v>
      </c>
      <c r="Z98" s="196">
        <v>0</v>
      </c>
      <c r="AA98" s="196">
        <v>0</v>
      </c>
      <c r="AB98" s="196">
        <v>0</v>
      </c>
      <c r="AC98" s="196">
        <v>0</v>
      </c>
      <c r="AD98" s="196">
        <v>1.49</v>
      </c>
      <c r="AE98" s="196">
        <v>0</v>
      </c>
      <c r="AF98" s="196">
        <v>0</v>
      </c>
      <c r="AG98" s="196">
        <v>79.58</v>
      </c>
      <c r="AH98" s="196">
        <v>0</v>
      </c>
      <c r="AI98" s="196">
        <v>22.52</v>
      </c>
      <c r="AJ98" s="196">
        <v>0</v>
      </c>
      <c r="AK98" s="196">
        <v>3.76</v>
      </c>
      <c r="AL98" s="196">
        <v>0</v>
      </c>
      <c r="AM98" s="196">
        <v>0</v>
      </c>
      <c r="AN98" s="196">
        <v>0</v>
      </c>
      <c r="AO98" s="196">
        <v>93.94</v>
      </c>
      <c r="AP98" s="196">
        <v>0</v>
      </c>
      <c r="AQ98" s="196">
        <v>0</v>
      </c>
      <c r="AR98" s="196">
        <v>0</v>
      </c>
      <c r="AS98" s="196">
        <v>0</v>
      </c>
      <c r="AT98" s="196">
        <v>0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3.5759999999999979E-2</v>
      </c>
      <c r="AE99">
        <f t="shared" si="0"/>
        <v>0</v>
      </c>
      <c r="AF99">
        <f t="shared" si="0"/>
        <v>0</v>
      </c>
      <c r="AG99">
        <f t="shared" si="0"/>
        <v>1.9099199999999987</v>
      </c>
      <c r="AH99">
        <f t="shared" si="0"/>
        <v>0</v>
      </c>
      <c r="AI99">
        <f t="shared" si="0"/>
        <v>0.54047999999999963</v>
      </c>
      <c r="AJ99">
        <f t="shared" si="0"/>
        <v>0</v>
      </c>
      <c r="AK99">
        <f t="shared" si="0"/>
        <v>9.2900000000000107E-2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2.2435799999999975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15"/>
    </row>
    <row r="3" spans="1:51">
      <c r="A3" t="s">
        <v>45</v>
      </c>
      <c r="B3" s="196">
        <v>0</v>
      </c>
      <c r="C3" s="196">
        <v>5.48</v>
      </c>
      <c r="D3" s="196">
        <v>0</v>
      </c>
      <c r="E3" s="196">
        <v>0</v>
      </c>
      <c r="F3" s="196">
        <v>3.67</v>
      </c>
      <c r="G3" s="196">
        <v>0</v>
      </c>
      <c r="H3" s="196">
        <v>0</v>
      </c>
      <c r="I3" s="196">
        <v>7.06</v>
      </c>
      <c r="J3" s="196">
        <v>0</v>
      </c>
      <c r="K3" s="196">
        <v>8.4</v>
      </c>
      <c r="L3" s="196">
        <v>476.61</v>
      </c>
      <c r="M3" s="196">
        <v>1.0900000000000001</v>
      </c>
      <c r="N3" s="196">
        <v>1.41</v>
      </c>
      <c r="O3" s="196">
        <v>0</v>
      </c>
      <c r="P3" s="196">
        <v>1.47</v>
      </c>
      <c r="Q3" s="196">
        <v>2.39</v>
      </c>
      <c r="R3" s="196">
        <v>7.26</v>
      </c>
      <c r="S3" s="196">
        <v>7.14</v>
      </c>
      <c r="T3" s="196">
        <v>0</v>
      </c>
      <c r="U3" s="196">
        <v>0.99</v>
      </c>
      <c r="V3" s="196">
        <v>4.26</v>
      </c>
      <c r="W3" s="196">
        <v>5.87</v>
      </c>
      <c r="X3" s="196">
        <v>30.84</v>
      </c>
      <c r="Y3" s="196">
        <v>0</v>
      </c>
      <c r="Z3" s="196">
        <v>58.46</v>
      </c>
      <c r="AA3" s="196">
        <v>20.94</v>
      </c>
      <c r="AB3" s="196">
        <v>0</v>
      </c>
      <c r="AC3" s="196">
        <v>0</v>
      </c>
      <c r="AD3" s="196">
        <v>9.64</v>
      </c>
      <c r="AE3" s="196">
        <v>0</v>
      </c>
      <c r="AF3" s="196">
        <v>0</v>
      </c>
      <c r="AG3" s="196">
        <v>51.09</v>
      </c>
      <c r="AH3" s="196">
        <v>0</v>
      </c>
      <c r="AI3" s="196">
        <v>14.46</v>
      </c>
      <c r="AJ3" s="196">
        <v>0</v>
      </c>
      <c r="AK3" s="196">
        <v>10.89</v>
      </c>
      <c r="AL3" s="196">
        <v>0</v>
      </c>
      <c r="AM3" s="196">
        <v>0</v>
      </c>
      <c r="AN3" s="196">
        <v>0</v>
      </c>
      <c r="AO3" s="196">
        <v>280.06</v>
      </c>
      <c r="AP3" s="196">
        <v>0</v>
      </c>
      <c r="AQ3" s="196">
        <v>0</v>
      </c>
      <c r="AR3" s="196">
        <v>4.51</v>
      </c>
      <c r="AS3" s="196">
        <v>13.09</v>
      </c>
      <c r="AT3" s="196">
        <v>21.35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5.48</v>
      </c>
      <c r="D4" s="196">
        <v>0</v>
      </c>
      <c r="E4" s="196">
        <v>0</v>
      </c>
      <c r="F4" s="196">
        <v>3.67</v>
      </c>
      <c r="G4" s="196">
        <v>0</v>
      </c>
      <c r="H4" s="196">
        <v>0</v>
      </c>
      <c r="I4" s="196">
        <v>7.06</v>
      </c>
      <c r="J4" s="196">
        <v>0</v>
      </c>
      <c r="K4" s="196">
        <v>8.4</v>
      </c>
      <c r="L4" s="196">
        <v>476.61</v>
      </c>
      <c r="M4" s="196">
        <v>1.0900000000000001</v>
      </c>
      <c r="N4" s="196">
        <v>1.41</v>
      </c>
      <c r="O4" s="196">
        <v>0</v>
      </c>
      <c r="P4" s="196">
        <v>1.47</v>
      </c>
      <c r="Q4" s="196">
        <v>2.39</v>
      </c>
      <c r="R4" s="196">
        <v>12.05</v>
      </c>
      <c r="S4" s="196">
        <v>7.14</v>
      </c>
      <c r="T4" s="196">
        <v>0</v>
      </c>
      <c r="U4" s="196">
        <v>0.99</v>
      </c>
      <c r="V4" s="196">
        <v>4.6100000000000003</v>
      </c>
      <c r="W4" s="196">
        <v>5.87</v>
      </c>
      <c r="X4" s="196">
        <v>2</v>
      </c>
      <c r="Y4" s="196">
        <v>0</v>
      </c>
      <c r="Z4" s="196">
        <v>58.46</v>
      </c>
      <c r="AA4" s="196">
        <v>20.94</v>
      </c>
      <c r="AB4" s="196">
        <v>0</v>
      </c>
      <c r="AC4" s="196">
        <v>0</v>
      </c>
      <c r="AD4" s="196">
        <v>9.64</v>
      </c>
      <c r="AE4" s="196">
        <v>0</v>
      </c>
      <c r="AF4" s="196">
        <v>0</v>
      </c>
      <c r="AG4" s="196">
        <v>51.09</v>
      </c>
      <c r="AH4" s="196">
        <v>0</v>
      </c>
      <c r="AI4" s="196">
        <v>14.46</v>
      </c>
      <c r="AJ4" s="196">
        <v>0</v>
      </c>
      <c r="AK4" s="196">
        <v>10.89</v>
      </c>
      <c r="AL4" s="196">
        <v>0</v>
      </c>
      <c r="AM4" s="196">
        <v>0</v>
      </c>
      <c r="AN4" s="196">
        <v>0</v>
      </c>
      <c r="AO4" s="196">
        <v>280.06</v>
      </c>
      <c r="AP4" s="196">
        <v>0</v>
      </c>
      <c r="AQ4" s="196">
        <v>0</v>
      </c>
      <c r="AR4" s="196">
        <v>4.51</v>
      </c>
      <c r="AS4" s="196">
        <v>13.09</v>
      </c>
      <c r="AT4" s="196">
        <v>21.35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5.48</v>
      </c>
      <c r="D5" s="196">
        <v>0</v>
      </c>
      <c r="E5" s="196">
        <v>0</v>
      </c>
      <c r="F5" s="196">
        <v>3.67</v>
      </c>
      <c r="G5" s="196">
        <v>0</v>
      </c>
      <c r="H5" s="196">
        <v>0</v>
      </c>
      <c r="I5" s="196">
        <v>7.06</v>
      </c>
      <c r="J5" s="196">
        <v>0</v>
      </c>
      <c r="K5" s="196">
        <v>8.4</v>
      </c>
      <c r="L5" s="196">
        <v>476.61</v>
      </c>
      <c r="M5" s="196">
        <v>1.0900000000000001</v>
      </c>
      <c r="N5" s="196">
        <v>1.41</v>
      </c>
      <c r="O5" s="196">
        <v>0</v>
      </c>
      <c r="P5" s="196">
        <v>1.47</v>
      </c>
      <c r="Q5" s="196">
        <v>2.39</v>
      </c>
      <c r="R5" s="196">
        <v>12.05</v>
      </c>
      <c r="S5" s="196">
        <v>7.14</v>
      </c>
      <c r="T5" s="196">
        <v>0</v>
      </c>
      <c r="U5" s="196">
        <v>0.99</v>
      </c>
      <c r="V5" s="196">
        <v>4.6100000000000003</v>
      </c>
      <c r="W5" s="196">
        <v>5.87</v>
      </c>
      <c r="X5" s="196">
        <v>2</v>
      </c>
      <c r="Y5" s="196">
        <v>0</v>
      </c>
      <c r="Z5" s="196">
        <v>58.46</v>
      </c>
      <c r="AA5" s="196">
        <v>20.94</v>
      </c>
      <c r="AB5" s="196">
        <v>0</v>
      </c>
      <c r="AC5" s="196">
        <v>0</v>
      </c>
      <c r="AD5" s="196">
        <v>9.64</v>
      </c>
      <c r="AE5" s="196">
        <v>0</v>
      </c>
      <c r="AF5" s="196">
        <v>0</v>
      </c>
      <c r="AG5" s="196">
        <v>51.09</v>
      </c>
      <c r="AH5" s="196">
        <v>0</v>
      </c>
      <c r="AI5" s="196">
        <v>14.46</v>
      </c>
      <c r="AJ5" s="196">
        <v>0</v>
      </c>
      <c r="AK5" s="196">
        <v>10.89</v>
      </c>
      <c r="AL5" s="196">
        <v>0</v>
      </c>
      <c r="AM5" s="196">
        <v>0</v>
      </c>
      <c r="AN5" s="196">
        <v>0</v>
      </c>
      <c r="AO5" s="196">
        <v>280.06</v>
      </c>
      <c r="AP5" s="196">
        <v>0</v>
      </c>
      <c r="AQ5" s="196">
        <v>0</v>
      </c>
      <c r="AR5" s="196">
        <v>4.51</v>
      </c>
      <c r="AS5" s="196">
        <v>13.09</v>
      </c>
      <c r="AT5" s="196">
        <v>21.35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5.48</v>
      </c>
      <c r="D6" s="196">
        <v>0</v>
      </c>
      <c r="E6" s="196">
        <v>0</v>
      </c>
      <c r="F6" s="196">
        <v>3.67</v>
      </c>
      <c r="G6" s="196">
        <v>0</v>
      </c>
      <c r="H6" s="196">
        <v>0</v>
      </c>
      <c r="I6" s="196">
        <v>7.06</v>
      </c>
      <c r="J6" s="196">
        <v>0</v>
      </c>
      <c r="K6" s="196">
        <v>8.4</v>
      </c>
      <c r="L6" s="196">
        <v>476.61</v>
      </c>
      <c r="M6" s="196">
        <v>1.0900000000000001</v>
      </c>
      <c r="N6" s="196">
        <v>1.41</v>
      </c>
      <c r="O6" s="196">
        <v>0</v>
      </c>
      <c r="P6" s="196">
        <v>1.47</v>
      </c>
      <c r="Q6" s="196">
        <v>2.39</v>
      </c>
      <c r="R6" s="196">
        <v>12.05</v>
      </c>
      <c r="S6" s="196">
        <v>7.14</v>
      </c>
      <c r="T6" s="196">
        <v>0</v>
      </c>
      <c r="U6" s="196">
        <v>0.99</v>
      </c>
      <c r="V6" s="196">
        <v>4.6100000000000003</v>
      </c>
      <c r="W6" s="196">
        <v>5.87</v>
      </c>
      <c r="X6" s="196">
        <v>2</v>
      </c>
      <c r="Y6" s="196">
        <v>0</v>
      </c>
      <c r="Z6" s="196">
        <v>58.46</v>
      </c>
      <c r="AA6" s="196">
        <v>20.94</v>
      </c>
      <c r="AB6" s="196">
        <v>0</v>
      </c>
      <c r="AC6" s="196">
        <v>0</v>
      </c>
      <c r="AD6" s="196">
        <v>9.64</v>
      </c>
      <c r="AE6" s="196">
        <v>0</v>
      </c>
      <c r="AF6" s="196">
        <v>0</v>
      </c>
      <c r="AG6" s="196">
        <v>51.09</v>
      </c>
      <c r="AH6" s="196">
        <v>0</v>
      </c>
      <c r="AI6" s="196">
        <v>14.46</v>
      </c>
      <c r="AJ6" s="196">
        <v>0</v>
      </c>
      <c r="AK6" s="196">
        <v>10.89</v>
      </c>
      <c r="AL6" s="196">
        <v>0</v>
      </c>
      <c r="AM6" s="196">
        <v>0</v>
      </c>
      <c r="AN6" s="196">
        <v>0</v>
      </c>
      <c r="AO6" s="196">
        <v>280.06</v>
      </c>
      <c r="AP6" s="196">
        <v>0</v>
      </c>
      <c r="AQ6" s="196">
        <v>0</v>
      </c>
      <c r="AR6" s="196">
        <v>4.51</v>
      </c>
      <c r="AS6" s="196">
        <v>13.09</v>
      </c>
      <c r="AT6" s="196">
        <v>21.35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5.48</v>
      </c>
      <c r="D7" s="196">
        <v>0</v>
      </c>
      <c r="E7" s="196">
        <v>0</v>
      </c>
      <c r="F7" s="196">
        <v>3.67</v>
      </c>
      <c r="G7" s="196">
        <v>0</v>
      </c>
      <c r="H7" s="196">
        <v>0</v>
      </c>
      <c r="I7" s="196">
        <v>7.06</v>
      </c>
      <c r="J7" s="196">
        <v>0</v>
      </c>
      <c r="K7" s="196">
        <v>8.4</v>
      </c>
      <c r="L7" s="196">
        <v>476.61</v>
      </c>
      <c r="M7" s="196">
        <v>1.0900000000000001</v>
      </c>
      <c r="N7" s="196">
        <v>1.41</v>
      </c>
      <c r="O7" s="196">
        <v>0</v>
      </c>
      <c r="P7" s="196">
        <v>1.47</v>
      </c>
      <c r="Q7" s="196">
        <v>2.39</v>
      </c>
      <c r="R7" s="196">
        <v>12.05</v>
      </c>
      <c r="S7" s="196">
        <v>7.14</v>
      </c>
      <c r="T7" s="196">
        <v>0</v>
      </c>
      <c r="U7" s="196">
        <v>0.99</v>
      </c>
      <c r="V7" s="196">
        <v>4.6100000000000003</v>
      </c>
      <c r="W7" s="196">
        <v>5.87</v>
      </c>
      <c r="X7" s="196">
        <v>2</v>
      </c>
      <c r="Y7" s="196">
        <v>0</v>
      </c>
      <c r="Z7" s="196">
        <v>58.46</v>
      </c>
      <c r="AA7" s="196">
        <v>20.94</v>
      </c>
      <c r="AB7" s="196">
        <v>0</v>
      </c>
      <c r="AC7" s="196">
        <v>0</v>
      </c>
      <c r="AD7" s="196">
        <v>9.64</v>
      </c>
      <c r="AE7" s="196">
        <v>0</v>
      </c>
      <c r="AF7" s="196">
        <v>0</v>
      </c>
      <c r="AG7" s="196">
        <v>51.09</v>
      </c>
      <c r="AH7" s="196">
        <v>0</v>
      </c>
      <c r="AI7" s="196">
        <v>14.46</v>
      </c>
      <c r="AJ7" s="196">
        <v>0</v>
      </c>
      <c r="AK7" s="196">
        <v>10.89</v>
      </c>
      <c r="AL7" s="196">
        <v>0</v>
      </c>
      <c r="AM7" s="196">
        <v>0</v>
      </c>
      <c r="AN7" s="196">
        <v>0</v>
      </c>
      <c r="AO7" s="196">
        <v>280.06</v>
      </c>
      <c r="AP7" s="196">
        <v>0</v>
      </c>
      <c r="AQ7" s="196">
        <v>0</v>
      </c>
      <c r="AR7" s="196">
        <v>4.51</v>
      </c>
      <c r="AS7" s="196">
        <v>13.09</v>
      </c>
      <c r="AT7" s="196">
        <v>21.35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5.48</v>
      </c>
      <c r="D8" s="196">
        <v>0</v>
      </c>
      <c r="E8" s="196">
        <v>0</v>
      </c>
      <c r="F8" s="196">
        <v>3.67</v>
      </c>
      <c r="G8" s="196">
        <v>0</v>
      </c>
      <c r="H8" s="196">
        <v>0</v>
      </c>
      <c r="I8" s="196">
        <v>7.06</v>
      </c>
      <c r="J8" s="196">
        <v>0</v>
      </c>
      <c r="K8" s="196">
        <v>8.4</v>
      </c>
      <c r="L8" s="196">
        <v>476.61</v>
      </c>
      <c r="M8" s="196">
        <v>1.0900000000000001</v>
      </c>
      <c r="N8" s="196">
        <v>1.41</v>
      </c>
      <c r="O8" s="196">
        <v>0</v>
      </c>
      <c r="P8" s="196">
        <v>1.47</v>
      </c>
      <c r="Q8" s="196">
        <v>2.39</v>
      </c>
      <c r="R8" s="196">
        <v>12.05</v>
      </c>
      <c r="S8" s="196">
        <v>7.14</v>
      </c>
      <c r="T8" s="196">
        <v>0</v>
      </c>
      <c r="U8" s="196">
        <v>0.99</v>
      </c>
      <c r="V8" s="196">
        <v>4.6100000000000003</v>
      </c>
      <c r="W8" s="196">
        <v>5.87</v>
      </c>
      <c r="X8" s="196">
        <v>2</v>
      </c>
      <c r="Y8" s="196">
        <v>0</v>
      </c>
      <c r="Z8" s="196">
        <v>58.46</v>
      </c>
      <c r="AA8" s="196">
        <v>20.94</v>
      </c>
      <c r="AB8" s="196">
        <v>0</v>
      </c>
      <c r="AC8" s="196">
        <v>0</v>
      </c>
      <c r="AD8" s="196">
        <v>9.64</v>
      </c>
      <c r="AE8" s="196">
        <v>0</v>
      </c>
      <c r="AF8" s="196">
        <v>0</v>
      </c>
      <c r="AG8" s="196">
        <v>51.09</v>
      </c>
      <c r="AH8" s="196">
        <v>0</v>
      </c>
      <c r="AI8" s="196">
        <v>14.46</v>
      </c>
      <c r="AJ8" s="196">
        <v>0</v>
      </c>
      <c r="AK8" s="196">
        <v>10.89</v>
      </c>
      <c r="AL8" s="196">
        <v>0</v>
      </c>
      <c r="AM8" s="196">
        <v>0</v>
      </c>
      <c r="AN8" s="196">
        <v>0</v>
      </c>
      <c r="AO8" s="196">
        <v>280.06</v>
      </c>
      <c r="AP8" s="196">
        <v>0</v>
      </c>
      <c r="AQ8" s="196">
        <v>0</v>
      </c>
      <c r="AR8" s="196">
        <v>4.51</v>
      </c>
      <c r="AS8" s="196">
        <v>13.09</v>
      </c>
      <c r="AT8" s="196">
        <v>21.35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5.48</v>
      </c>
      <c r="D9" s="196">
        <v>0</v>
      </c>
      <c r="E9" s="196">
        <v>0</v>
      </c>
      <c r="F9" s="196">
        <v>3.67</v>
      </c>
      <c r="G9" s="196">
        <v>0</v>
      </c>
      <c r="H9" s="196">
        <v>0</v>
      </c>
      <c r="I9" s="196">
        <v>7.06</v>
      </c>
      <c r="J9" s="196">
        <v>0</v>
      </c>
      <c r="K9" s="196">
        <v>8.4</v>
      </c>
      <c r="L9" s="196">
        <v>476.61</v>
      </c>
      <c r="M9" s="196">
        <v>1.0900000000000001</v>
      </c>
      <c r="N9" s="196">
        <v>1.41</v>
      </c>
      <c r="O9" s="196">
        <v>0</v>
      </c>
      <c r="P9" s="196">
        <v>1.47</v>
      </c>
      <c r="Q9" s="196">
        <v>2.39</v>
      </c>
      <c r="R9" s="196">
        <v>12.05</v>
      </c>
      <c r="S9" s="196">
        <v>7.14</v>
      </c>
      <c r="T9" s="196">
        <v>0</v>
      </c>
      <c r="U9" s="196">
        <v>0.99</v>
      </c>
      <c r="V9" s="196">
        <v>4.6100000000000003</v>
      </c>
      <c r="W9" s="196">
        <v>5.87</v>
      </c>
      <c r="X9" s="196">
        <v>2</v>
      </c>
      <c r="Y9" s="196">
        <v>0</v>
      </c>
      <c r="Z9" s="196">
        <v>58.46</v>
      </c>
      <c r="AA9" s="196">
        <v>20.94</v>
      </c>
      <c r="AB9" s="196">
        <v>0</v>
      </c>
      <c r="AC9" s="196">
        <v>0</v>
      </c>
      <c r="AD9" s="196">
        <v>9.64</v>
      </c>
      <c r="AE9" s="196">
        <v>0</v>
      </c>
      <c r="AF9" s="196">
        <v>0</v>
      </c>
      <c r="AG9" s="196">
        <v>51.09</v>
      </c>
      <c r="AH9" s="196">
        <v>0</v>
      </c>
      <c r="AI9" s="196">
        <v>14.46</v>
      </c>
      <c r="AJ9" s="196">
        <v>0</v>
      </c>
      <c r="AK9" s="196">
        <v>10.89</v>
      </c>
      <c r="AL9" s="196">
        <v>0</v>
      </c>
      <c r="AM9" s="196">
        <v>0</v>
      </c>
      <c r="AN9" s="196">
        <v>0</v>
      </c>
      <c r="AO9" s="196">
        <v>280.06</v>
      </c>
      <c r="AP9" s="196">
        <v>0</v>
      </c>
      <c r="AQ9" s="196">
        <v>0</v>
      </c>
      <c r="AR9" s="196">
        <v>4.51</v>
      </c>
      <c r="AS9" s="196">
        <v>13.09</v>
      </c>
      <c r="AT9" s="196">
        <v>21.35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5.48</v>
      </c>
      <c r="D10" s="196">
        <v>0</v>
      </c>
      <c r="E10" s="196">
        <v>0</v>
      </c>
      <c r="F10" s="196">
        <v>3.67</v>
      </c>
      <c r="G10" s="196">
        <v>0</v>
      </c>
      <c r="H10" s="196">
        <v>0</v>
      </c>
      <c r="I10" s="196">
        <v>7.06</v>
      </c>
      <c r="J10" s="196">
        <v>0</v>
      </c>
      <c r="K10" s="196">
        <v>8.4</v>
      </c>
      <c r="L10" s="196">
        <v>476.61</v>
      </c>
      <c r="M10" s="196">
        <v>1.0900000000000001</v>
      </c>
      <c r="N10" s="196">
        <v>1.41</v>
      </c>
      <c r="O10" s="196">
        <v>0</v>
      </c>
      <c r="P10" s="196">
        <v>1.47</v>
      </c>
      <c r="Q10" s="196">
        <v>2.39</v>
      </c>
      <c r="R10" s="196">
        <v>12.05</v>
      </c>
      <c r="S10" s="196">
        <v>7.14</v>
      </c>
      <c r="T10" s="196">
        <v>0</v>
      </c>
      <c r="U10" s="196">
        <v>0.99</v>
      </c>
      <c r="V10" s="196">
        <v>4.6100000000000003</v>
      </c>
      <c r="W10" s="196">
        <v>5.87</v>
      </c>
      <c r="X10" s="196">
        <v>30.84</v>
      </c>
      <c r="Y10" s="196">
        <v>0</v>
      </c>
      <c r="Z10" s="196">
        <v>58.46</v>
      </c>
      <c r="AA10" s="196">
        <v>20.94</v>
      </c>
      <c r="AB10" s="196">
        <v>0</v>
      </c>
      <c r="AC10" s="196">
        <v>0</v>
      </c>
      <c r="AD10" s="196">
        <v>9.64</v>
      </c>
      <c r="AE10" s="196">
        <v>0</v>
      </c>
      <c r="AF10" s="196">
        <v>0</v>
      </c>
      <c r="AG10" s="196">
        <v>51.09</v>
      </c>
      <c r="AH10" s="196">
        <v>0</v>
      </c>
      <c r="AI10" s="196">
        <v>14.46</v>
      </c>
      <c r="AJ10" s="196">
        <v>0</v>
      </c>
      <c r="AK10" s="196">
        <v>10.89</v>
      </c>
      <c r="AL10" s="196">
        <v>0</v>
      </c>
      <c r="AM10" s="196">
        <v>0</v>
      </c>
      <c r="AN10" s="196">
        <v>0</v>
      </c>
      <c r="AO10" s="196">
        <v>280.06</v>
      </c>
      <c r="AP10" s="196">
        <v>0</v>
      </c>
      <c r="AQ10" s="196">
        <v>0</v>
      </c>
      <c r="AR10" s="196">
        <v>4.51</v>
      </c>
      <c r="AS10" s="196">
        <v>13.09</v>
      </c>
      <c r="AT10" s="196">
        <v>21.35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5.32</v>
      </c>
      <c r="D11" s="196">
        <v>0</v>
      </c>
      <c r="E11" s="196">
        <v>0</v>
      </c>
      <c r="F11" s="196">
        <v>3.67</v>
      </c>
      <c r="G11" s="196">
        <v>0</v>
      </c>
      <c r="H11" s="196">
        <v>0</v>
      </c>
      <c r="I11" s="196">
        <v>7.06</v>
      </c>
      <c r="J11" s="196">
        <v>0</v>
      </c>
      <c r="K11" s="196">
        <v>8.4</v>
      </c>
      <c r="L11" s="196">
        <v>476.61</v>
      </c>
      <c r="M11" s="196">
        <v>1.0900000000000001</v>
      </c>
      <c r="N11" s="196">
        <v>1.41</v>
      </c>
      <c r="O11" s="196">
        <v>0</v>
      </c>
      <c r="P11" s="196">
        <v>1.47</v>
      </c>
      <c r="Q11" s="196">
        <v>2.39</v>
      </c>
      <c r="R11" s="196">
        <v>12.05</v>
      </c>
      <c r="S11" s="196">
        <v>7.14</v>
      </c>
      <c r="T11" s="196">
        <v>0</v>
      </c>
      <c r="U11" s="196">
        <v>0.99</v>
      </c>
      <c r="V11" s="196">
        <v>4.6100000000000003</v>
      </c>
      <c r="W11" s="196">
        <v>5.87</v>
      </c>
      <c r="X11" s="196">
        <v>30.84</v>
      </c>
      <c r="Y11" s="196">
        <v>0</v>
      </c>
      <c r="Z11" s="196">
        <v>58.46</v>
      </c>
      <c r="AA11" s="196">
        <v>20.94</v>
      </c>
      <c r="AB11" s="196">
        <v>0</v>
      </c>
      <c r="AC11" s="196">
        <v>0</v>
      </c>
      <c r="AD11" s="196">
        <v>9.64</v>
      </c>
      <c r="AE11" s="196">
        <v>0</v>
      </c>
      <c r="AF11" s="196">
        <v>0</v>
      </c>
      <c r="AG11" s="196">
        <v>51.09</v>
      </c>
      <c r="AH11" s="196">
        <v>0</v>
      </c>
      <c r="AI11" s="196">
        <v>14.46</v>
      </c>
      <c r="AJ11" s="196">
        <v>0</v>
      </c>
      <c r="AK11" s="196">
        <v>10.89</v>
      </c>
      <c r="AL11" s="196">
        <v>0</v>
      </c>
      <c r="AM11" s="196">
        <v>0</v>
      </c>
      <c r="AN11" s="196">
        <v>0</v>
      </c>
      <c r="AO11" s="196">
        <v>280.06</v>
      </c>
      <c r="AP11" s="196">
        <v>0</v>
      </c>
      <c r="AQ11" s="196">
        <v>0</v>
      </c>
      <c r="AR11" s="196">
        <v>4.51</v>
      </c>
      <c r="AS11" s="196">
        <v>13.09</v>
      </c>
      <c r="AT11" s="196">
        <v>21.35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5.32</v>
      </c>
      <c r="D12" s="196">
        <v>0</v>
      </c>
      <c r="E12" s="196">
        <v>0</v>
      </c>
      <c r="F12" s="196">
        <v>3.67</v>
      </c>
      <c r="G12" s="196">
        <v>0</v>
      </c>
      <c r="H12" s="196">
        <v>0</v>
      </c>
      <c r="I12" s="196">
        <v>7.06</v>
      </c>
      <c r="J12" s="196">
        <v>0</v>
      </c>
      <c r="K12" s="196">
        <v>8.4</v>
      </c>
      <c r="L12" s="196">
        <v>476.61</v>
      </c>
      <c r="M12" s="196">
        <v>1.0900000000000001</v>
      </c>
      <c r="N12" s="196">
        <v>1.41</v>
      </c>
      <c r="O12" s="196">
        <v>0</v>
      </c>
      <c r="P12" s="196">
        <v>1.47</v>
      </c>
      <c r="Q12" s="196">
        <v>2.39</v>
      </c>
      <c r="R12" s="196">
        <v>12.05</v>
      </c>
      <c r="S12" s="196">
        <v>7.14</v>
      </c>
      <c r="T12" s="196">
        <v>0</v>
      </c>
      <c r="U12" s="196">
        <v>0.99</v>
      </c>
      <c r="V12" s="196">
        <v>4.6100000000000003</v>
      </c>
      <c r="W12" s="196">
        <v>5.87</v>
      </c>
      <c r="X12" s="196">
        <v>30.84</v>
      </c>
      <c r="Y12" s="196">
        <v>0</v>
      </c>
      <c r="Z12" s="196">
        <v>58.46</v>
      </c>
      <c r="AA12" s="196">
        <v>20.94</v>
      </c>
      <c r="AB12" s="196">
        <v>0</v>
      </c>
      <c r="AC12" s="196">
        <v>0</v>
      </c>
      <c r="AD12" s="196">
        <v>9.64</v>
      </c>
      <c r="AE12" s="196">
        <v>0</v>
      </c>
      <c r="AF12" s="196">
        <v>0</v>
      </c>
      <c r="AG12" s="196">
        <v>51.09</v>
      </c>
      <c r="AH12" s="196">
        <v>0</v>
      </c>
      <c r="AI12" s="196">
        <v>14.46</v>
      </c>
      <c r="AJ12" s="196">
        <v>0</v>
      </c>
      <c r="AK12" s="196">
        <v>10.89</v>
      </c>
      <c r="AL12" s="196">
        <v>0</v>
      </c>
      <c r="AM12" s="196">
        <v>0</v>
      </c>
      <c r="AN12" s="196">
        <v>0</v>
      </c>
      <c r="AO12" s="196">
        <v>280.06</v>
      </c>
      <c r="AP12" s="196">
        <v>0</v>
      </c>
      <c r="AQ12" s="196">
        <v>0</v>
      </c>
      <c r="AR12" s="196">
        <v>4.51</v>
      </c>
      <c r="AS12" s="196">
        <v>13.09</v>
      </c>
      <c r="AT12" s="196">
        <v>21.35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5.32</v>
      </c>
      <c r="D13" s="196">
        <v>0</v>
      </c>
      <c r="E13" s="196">
        <v>0</v>
      </c>
      <c r="F13" s="196">
        <v>3.67</v>
      </c>
      <c r="G13" s="196">
        <v>0</v>
      </c>
      <c r="H13" s="196">
        <v>0</v>
      </c>
      <c r="I13" s="196">
        <v>7.06</v>
      </c>
      <c r="J13" s="196">
        <v>0</v>
      </c>
      <c r="K13" s="196">
        <v>8.4</v>
      </c>
      <c r="L13" s="196">
        <v>476.61</v>
      </c>
      <c r="M13" s="196">
        <v>1.0900000000000001</v>
      </c>
      <c r="N13" s="196">
        <v>1.41</v>
      </c>
      <c r="O13" s="196">
        <v>0</v>
      </c>
      <c r="P13" s="196">
        <v>1.47</v>
      </c>
      <c r="Q13" s="196">
        <v>2.39</v>
      </c>
      <c r="R13" s="196">
        <v>12.05</v>
      </c>
      <c r="S13" s="196">
        <v>7.14</v>
      </c>
      <c r="T13" s="196">
        <v>0</v>
      </c>
      <c r="U13" s="196">
        <v>0.99</v>
      </c>
      <c r="V13" s="196">
        <v>4.6100000000000003</v>
      </c>
      <c r="W13" s="196">
        <v>5.87</v>
      </c>
      <c r="X13" s="196">
        <v>30.84</v>
      </c>
      <c r="Y13" s="196">
        <v>0</v>
      </c>
      <c r="Z13" s="196">
        <v>58.46</v>
      </c>
      <c r="AA13" s="196">
        <v>20.94</v>
      </c>
      <c r="AB13" s="196">
        <v>0</v>
      </c>
      <c r="AC13" s="196">
        <v>0</v>
      </c>
      <c r="AD13" s="196">
        <v>9.64</v>
      </c>
      <c r="AE13" s="196">
        <v>0</v>
      </c>
      <c r="AF13" s="196">
        <v>0</v>
      </c>
      <c r="AG13" s="196">
        <v>51.09</v>
      </c>
      <c r="AH13" s="196">
        <v>0</v>
      </c>
      <c r="AI13" s="196">
        <v>14.46</v>
      </c>
      <c r="AJ13" s="196">
        <v>0</v>
      </c>
      <c r="AK13" s="196">
        <v>10.89</v>
      </c>
      <c r="AL13" s="196">
        <v>0</v>
      </c>
      <c r="AM13" s="196">
        <v>0</v>
      </c>
      <c r="AN13" s="196">
        <v>0</v>
      </c>
      <c r="AO13" s="196">
        <v>280.06</v>
      </c>
      <c r="AP13" s="196">
        <v>0</v>
      </c>
      <c r="AQ13" s="196">
        <v>0</v>
      </c>
      <c r="AR13" s="196">
        <v>4.51</v>
      </c>
      <c r="AS13" s="196">
        <v>13.09</v>
      </c>
      <c r="AT13" s="196">
        <v>21.35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5.32</v>
      </c>
      <c r="D14" s="196">
        <v>0</v>
      </c>
      <c r="E14" s="196">
        <v>0</v>
      </c>
      <c r="F14" s="196">
        <v>3.67</v>
      </c>
      <c r="G14" s="196">
        <v>0</v>
      </c>
      <c r="H14" s="196">
        <v>0</v>
      </c>
      <c r="I14" s="196">
        <v>7.06</v>
      </c>
      <c r="J14" s="196">
        <v>0</v>
      </c>
      <c r="K14" s="196">
        <v>8.4</v>
      </c>
      <c r="L14" s="196">
        <v>476.61</v>
      </c>
      <c r="M14" s="196">
        <v>1.0900000000000001</v>
      </c>
      <c r="N14" s="196">
        <v>1.41</v>
      </c>
      <c r="O14" s="196">
        <v>0</v>
      </c>
      <c r="P14" s="196">
        <v>1.47</v>
      </c>
      <c r="Q14" s="196">
        <v>2.39</v>
      </c>
      <c r="R14" s="196">
        <v>12.05</v>
      </c>
      <c r="S14" s="196">
        <v>7.14</v>
      </c>
      <c r="T14" s="196">
        <v>0</v>
      </c>
      <c r="U14" s="196">
        <v>0.99</v>
      </c>
      <c r="V14" s="196">
        <v>4.6100000000000003</v>
      </c>
      <c r="W14" s="196">
        <v>5.87</v>
      </c>
      <c r="X14" s="196">
        <v>30.84</v>
      </c>
      <c r="Y14" s="196">
        <v>0</v>
      </c>
      <c r="Z14" s="196">
        <v>58.46</v>
      </c>
      <c r="AA14" s="196">
        <v>20.94</v>
      </c>
      <c r="AB14" s="196">
        <v>0</v>
      </c>
      <c r="AC14" s="196">
        <v>0</v>
      </c>
      <c r="AD14" s="196">
        <v>9.64</v>
      </c>
      <c r="AE14" s="196">
        <v>0</v>
      </c>
      <c r="AF14" s="196">
        <v>0</v>
      </c>
      <c r="AG14" s="196">
        <v>51.09</v>
      </c>
      <c r="AH14" s="196">
        <v>0</v>
      </c>
      <c r="AI14" s="196">
        <v>14.46</v>
      </c>
      <c r="AJ14" s="196">
        <v>0</v>
      </c>
      <c r="AK14" s="196">
        <v>10.89</v>
      </c>
      <c r="AL14" s="196">
        <v>0</v>
      </c>
      <c r="AM14" s="196">
        <v>0</v>
      </c>
      <c r="AN14" s="196">
        <v>0</v>
      </c>
      <c r="AO14" s="196">
        <v>280.06</v>
      </c>
      <c r="AP14" s="196">
        <v>0</v>
      </c>
      <c r="AQ14" s="196">
        <v>0</v>
      </c>
      <c r="AR14" s="196">
        <v>4.51</v>
      </c>
      <c r="AS14" s="196">
        <v>13.09</v>
      </c>
      <c r="AT14" s="196">
        <v>21.35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5.32</v>
      </c>
      <c r="D15" s="196">
        <v>0</v>
      </c>
      <c r="E15" s="196">
        <v>0</v>
      </c>
      <c r="F15" s="196">
        <v>3.67</v>
      </c>
      <c r="G15" s="196">
        <v>0</v>
      </c>
      <c r="H15" s="196">
        <v>0</v>
      </c>
      <c r="I15" s="196">
        <v>7.06</v>
      </c>
      <c r="J15" s="196">
        <v>0</v>
      </c>
      <c r="K15" s="196">
        <v>8.4</v>
      </c>
      <c r="L15" s="196">
        <v>476.61</v>
      </c>
      <c r="M15" s="196">
        <v>1.0900000000000001</v>
      </c>
      <c r="N15" s="196">
        <v>1.41</v>
      </c>
      <c r="O15" s="196">
        <v>0</v>
      </c>
      <c r="P15" s="196">
        <v>1.47</v>
      </c>
      <c r="Q15" s="196">
        <v>2.39</v>
      </c>
      <c r="R15" s="196">
        <v>12.05</v>
      </c>
      <c r="S15" s="196">
        <v>7.14</v>
      </c>
      <c r="T15" s="196">
        <v>0</v>
      </c>
      <c r="U15" s="196">
        <v>0.99</v>
      </c>
      <c r="V15" s="196">
        <v>4.6100000000000003</v>
      </c>
      <c r="W15" s="196">
        <v>5.87</v>
      </c>
      <c r="X15" s="196">
        <v>30.84</v>
      </c>
      <c r="Y15" s="196">
        <v>0</v>
      </c>
      <c r="Z15" s="196">
        <v>58.46</v>
      </c>
      <c r="AA15" s="196">
        <v>20.94</v>
      </c>
      <c r="AB15" s="196">
        <v>0</v>
      </c>
      <c r="AC15" s="196">
        <v>0</v>
      </c>
      <c r="AD15" s="196">
        <v>9.64</v>
      </c>
      <c r="AE15" s="196">
        <v>0</v>
      </c>
      <c r="AF15" s="196">
        <v>0</v>
      </c>
      <c r="AG15" s="196">
        <v>51.09</v>
      </c>
      <c r="AH15" s="196">
        <v>0</v>
      </c>
      <c r="AI15" s="196">
        <v>14.46</v>
      </c>
      <c r="AJ15" s="196">
        <v>0</v>
      </c>
      <c r="AK15" s="196">
        <v>10.89</v>
      </c>
      <c r="AL15" s="196">
        <v>0</v>
      </c>
      <c r="AM15" s="196">
        <v>0</v>
      </c>
      <c r="AN15" s="196">
        <v>0</v>
      </c>
      <c r="AO15" s="196">
        <v>280.06</v>
      </c>
      <c r="AP15" s="196">
        <v>0</v>
      </c>
      <c r="AQ15" s="196">
        <v>0</v>
      </c>
      <c r="AR15" s="196">
        <v>4.51</v>
      </c>
      <c r="AS15" s="196">
        <v>13.09</v>
      </c>
      <c r="AT15" s="196">
        <v>21.35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5.32</v>
      </c>
      <c r="D16" s="196">
        <v>0</v>
      </c>
      <c r="E16" s="196">
        <v>0</v>
      </c>
      <c r="F16" s="196">
        <v>3.67</v>
      </c>
      <c r="G16" s="196">
        <v>0</v>
      </c>
      <c r="H16" s="196">
        <v>0</v>
      </c>
      <c r="I16" s="196">
        <v>7.06</v>
      </c>
      <c r="J16" s="196">
        <v>0</v>
      </c>
      <c r="K16" s="196">
        <v>8.4</v>
      </c>
      <c r="L16" s="196">
        <v>476.61</v>
      </c>
      <c r="M16" s="196">
        <v>1.0900000000000001</v>
      </c>
      <c r="N16" s="196">
        <v>1.41</v>
      </c>
      <c r="O16" s="196">
        <v>0</v>
      </c>
      <c r="P16" s="196">
        <v>1.47</v>
      </c>
      <c r="Q16" s="196">
        <v>2.39</v>
      </c>
      <c r="R16" s="196">
        <v>12.05</v>
      </c>
      <c r="S16" s="196">
        <v>7.14</v>
      </c>
      <c r="T16" s="196">
        <v>0</v>
      </c>
      <c r="U16" s="196">
        <v>0.99</v>
      </c>
      <c r="V16" s="196">
        <v>4.6100000000000003</v>
      </c>
      <c r="W16" s="196">
        <v>5.87</v>
      </c>
      <c r="X16" s="196">
        <v>30.84</v>
      </c>
      <c r="Y16" s="196">
        <v>0</v>
      </c>
      <c r="Z16" s="196">
        <v>58.46</v>
      </c>
      <c r="AA16" s="196">
        <v>20.94</v>
      </c>
      <c r="AB16" s="196">
        <v>0</v>
      </c>
      <c r="AC16" s="196">
        <v>0</v>
      </c>
      <c r="AD16" s="196">
        <v>9.64</v>
      </c>
      <c r="AE16" s="196">
        <v>0</v>
      </c>
      <c r="AF16" s="196">
        <v>0</v>
      </c>
      <c r="AG16" s="196">
        <v>51.09</v>
      </c>
      <c r="AH16" s="196">
        <v>0</v>
      </c>
      <c r="AI16" s="196">
        <v>14.46</v>
      </c>
      <c r="AJ16" s="196">
        <v>0</v>
      </c>
      <c r="AK16" s="196">
        <v>10.89</v>
      </c>
      <c r="AL16" s="196">
        <v>0</v>
      </c>
      <c r="AM16" s="196">
        <v>0</v>
      </c>
      <c r="AN16" s="196">
        <v>0</v>
      </c>
      <c r="AO16" s="196">
        <v>280.06</v>
      </c>
      <c r="AP16" s="196">
        <v>0</v>
      </c>
      <c r="AQ16" s="196">
        <v>0</v>
      </c>
      <c r="AR16" s="196">
        <v>4.51</v>
      </c>
      <c r="AS16" s="196">
        <v>13.09</v>
      </c>
      <c r="AT16" s="196">
        <v>21.35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5.32</v>
      </c>
      <c r="D17" s="196">
        <v>0</v>
      </c>
      <c r="E17" s="196">
        <v>0</v>
      </c>
      <c r="F17" s="196">
        <v>3.67</v>
      </c>
      <c r="G17" s="196">
        <v>0</v>
      </c>
      <c r="H17" s="196">
        <v>0</v>
      </c>
      <c r="I17" s="196">
        <v>7.06</v>
      </c>
      <c r="J17" s="196">
        <v>0</v>
      </c>
      <c r="K17" s="196">
        <v>8.4</v>
      </c>
      <c r="L17" s="196">
        <v>476.61</v>
      </c>
      <c r="M17" s="196">
        <v>1.0900000000000001</v>
      </c>
      <c r="N17" s="196">
        <v>1.41</v>
      </c>
      <c r="O17" s="196">
        <v>0</v>
      </c>
      <c r="P17" s="196">
        <v>1.47</v>
      </c>
      <c r="Q17" s="196">
        <v>2.39</v>
      </c>
      <c r="R17" s="196">
        <v>12.05</v>
      </c>
      <c r="S17" s="196">
        <v>7.14</v>
      </c>
      <c r="T17" s="196">
        <v>0</v>
      </c>
      <c r="U17" s="196">
        <v>0.99</v>
      </c>
      <c r="V17" s="196">
        <v>4.6100000000000003</v>
      </c>
      <c r="W17" s="196">
        <v>5.87</v>
      </c>
      <c r="X17" s="196">
        <v>30.84</v>
      </c>
      <c r="Y17" s="196">
        <v>0</v>
      </c>
      <c r="Z17" s="196">
        <v>58.46</v>
      </c>
      <c r="AA17" s="196">
        <v>20.94</v>
      </c>
      <c r="AB17" s="196">
        <v>0</v>
      </c>
      <c r="AC17" s="196">
        <v>0</v>
      </c>
      <c r="AD17" s="196">
        <v>9.64</v>
      </c>
      <c r="AE17" s="196">
        <v>0</v>
      </c>
      <c r="AF17" s="196">
        <v>0</v>
      </c>
      <c r="AG17" s="196">
        <v>51.09</v>
      </c>
      <c r="AH17" s="196">
        <v>0</v>
      </c>
      <c r="AI17" s="196">
        <v>14.46</v>
      </c>
      <c r="AJ17" s="196">
        <v>0</v>
      </c>
      <c r="AK17" s="196">
        <v>10.89</v>
      </c>
      <c r="AL17" s="196">
        <v>0</v>
      </c>
      <c r="AM17" s="196">
        <v>0</v>
      </c>
      <c r="AN17" s="196">
        <v>0</v>
      </c>
      <c r="AO17" s="196">
        <v>280.06</v>
      </c>
      <c r="AP17" s="196">
        <v>0</v>
      </c>
      <c r="AQ17" s="196">
        <v>0</v>
      </c>
      <c r="AR17" s="196">
        <v>4.51</v>
      </c>
      <c r="AS17" s="196">
        <v>13.09</v>
      </c>
      <c r="AT17" s="196">
        <v>21.35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5.32</v>
      </c>
      <c r="D18" s="196">
        <v>0</v>
      </c>
      <c r="E18" s="196">
        <v>0</v>
      </c>
      <c r="F18" s="196">
        <v>3.67</v>
      </c>
      <c r="G18" s="196">
        <v>0</v>
      </c>
      <c r="H18" s="196">
        <v>0</v>
      </c>
      <c r="I18" s="196">
        <v>7.06</v>
      </c>
      <c r="J18" s="196">
        <v>0</v>
      </c>
      <c r="K18" s="196">
        <v>8.4</v>
      </c>
      <c r="L18" s="196">
        <v>476.61</v>
      </c>
      <c r="M18" s="196">
        <v>1.0900000000000001</v>
      </c>
      <c r="N18" s="196">
        <v>1.41</v>
      </c>
      <c r="O18" s="196">
        <v>0</v>
      </c>
      <c r="P18" s="196">
        <v>1.47</v>
      </c>
      <c r="Q18" s="196">
        <v>2.39</v>
      </c>
      <c r="R18" s="196">
        <v>12.05</v>
      </c>
      <c r="S18" s="196">
        <v>7.14</v>
      </c>
      <c r="T18" s="196">
        <v>0</v>
      </c>
      <c r="U18" s="196">
        <v>0.99</v>
      </c>
      <c r="V18" s="196">
        <v>4.6100000000000003</v>
      </c>
      <c r="W18" s="196">
        <v>5.87</v>
      </c>
      <c r="X18" s="196">
        <v>30.84</v>
      </c>
      <c r="Y18" s="196">
        <v>0</v>
      </c>
      <c r="Z18" s="196">
        <v>58.46</v>
      </c>
      <c r="AA18" s="196">
        <v>20.94</v>
      </c>
      <c r="AB18" s="196">
        <v>0</v>
      </c>
      <c r="AC18" s="196">
        <v>0</v>
      </c>
      <c r="AD18" s="196">
        <v>9.64</v>
      </c>
      <c r="AE18" s="196">
        <v>0</v>
      </c>
      <c r="AF18" s="196">
        <v>0</v>
      </c>
      <c r="AG18" s="196">
        <v>51.09</v>
      </c>
      <c r="AH18" s="196">
        <v>0</v>
      </c>
      <c r="AI18" s="196">
        <v>14.46</v>
      </c>
      <c r="AJ18" s="196">
        <v>0</v>
      </c>
      <c r="AK18" s="196">
        <v>10.89</v>
      </c>
      <c r="AL18" s="196">
        <v>0</v>
      </c>
      <c r="AM18" s="196">
        <v>0</v>
      </c>
      <c r="AN18" s="196">
        <v>0</v>
      </c>
      <c r="AO18" s="196">
        <v>280.06</v>
      </c>
      <c r="AP18" s="196">
        <v>0</v>
      </c>
      <c r="AQ18" s="196">
        <v>0</v>
      </c>
      <c r="AR18" s="196">
        <v>4.51</v>
      </c>
      <c r="AS18" s="196">
        <v>13.09</v>
      </c>
      <c r="AT18" s="196">
        <v>21.35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5.32</v>
      </c>
      <c r="D19" s="196">
        <v>0</v>
      </c>
      <c r="E19" s="196">
        <v>0</v>
      </c>
      <c r="F19" s="196">
        <v>3.67</v>
      </c>
      <c r="G19" s="196">
        <v>0</v>
      </c>
      <c r="H19" s="196">
        <v>0</v>
      </c>
      <c r="I19" s="196">
        <v>7.06</v>
      </c>
      <c r="J19" s="196">
        <v>0</v>
      </c>
      <c r="K19" s="196">
        <v>8.4</v>
      </c>
      <c r="L19" s="196">
        <v>476.61</v>
      </c>
      <c r="M19" s="196">
        <v>1.0900000000000001</v>
      </c>
      <c r="N19" s="196">
        <v>1.41</v>
      </c>
      <c r="O19" s="196">
        <v>0</v>
      </c>
      <c r="P19" s="196">
        <v>1.47</v>
      </c>
      <c r="Q19" s="196">
        <v>2.39</v>
      </c>
      <c r="R19" s="196">
        <v>12.05</v>
      </c>
      <c r="S19" s="196">
        <v>7.14</v>
      </c>
      <c r="T19" s="196">
        <v>0</v>
      </c>
      <c r="U19" s="196">
        <v>0.99</v>
      </c>
      <c r="V19" s="196">
        <v>4.6100000000000003</v>
      </c>
      <c r="W19" s="196">
        <v>5.87</v>
      </c>
      <c r="X19" s="196">
        <v>30.84</v>
      </c>
      <c r="Y19" s="196">
        <v>0</v>
      </c>
      <c r="Z19" s="196">
        <v>58.46</v>
      </c>
      <c r="AA19" s="196">
        <v>20.94</v>
      </c>
      <c r="AB19" s="196">
        <v>0</v>
      </c>
      <c r="AC19" s="196">
        <v>0</v>
      </c>
      <c r="AD19" s="196">
        <v>9.64</v>
      </c>
      <c r="AE19" s="196">
        <v>0</v>
      </c>
      <c r="AF19" s="196">
        <v>0</v>
      </c>
      <c r="AG19" s="196">
        <v>51.09</v>
      </c>
      <c r="AH19" s="196">
        <v>0</v>
      </c>
      <c r="AI19" s="196">
        <v>14.46</v>
      </c>
      <c r="AJ19" s="196">
        <v>0</v>
      </c>
      <c r="AK19" s="196">
        <v>10.89</v>
      </c>
      <c r="AL19" s="196">
        <v>0</v>
      </c>
      <c r="AM19" s="196">
        <v>0</v>
      </c>
      <c r="AN19" s="196">
        <v>0</v>
      </c>
      <c r="AO19" s="196">
        <v>280.06</v>
      </c>
      <c r="AP19" s="196">
        <v>0</v>
      </c>
      <c r="AQ19" s="196">
        <v>0</v>
      </c>
      <c r="AR19" s="196">
        <v>4.51</v>
      </c>
      <c r="AS19" s="196">
        <v>13.09</v>
      </c>
      <c r="AT19" s="196">
        <v>21.35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5.32</v>
      </c>
      <c r="D20" s="196">
        <v>0</v>
      </c>
      <c r="E20" s="196">
        <v>0</v>
      </c>
      <c r="F20" s="196">
        <v>3.67</v>
      </c>
      <c r="G20" s="196">
        <v>0</v>
      </c>
      <c r="H20" s="196">
        <v>0</v>
      </c>
      <c r="I20" s="196">
        <v>7.06</v>
      </c>
      <c r="J20" s="196">
        <v>0</v>
      </c>
      <c r="K20" s="196">
        <v>8.4</v>
      </c>
      <c r="L20" s="196">
        <v>476.61</v>
      </c>
      <c r="M20" s="196">
        <v>1.0900000000000001</v>
      </c>
      <c r="N20" s="196">
        <v>1.41</v>
      </c>
      <c r="O20" s="196">
        <v>0</v>
      </c>
      <c r="P20" s="196">
        <v>1.47</v>
      </c>
      <c r="Q20" s="196">
        <v>2.39</v>
      </c>
      <c r="R20" s="196">
        <v>12.05</v>
      </c>
      <c r="S20" s="196">
        <v>7.14</v>
      </c>
      <c r="T20" s="196">
        <v>0</v>
      </c>
      <c r="U20" s="196">
        <v>0.99</v>
      </c>
      <c r="V20" s="196">
        <v>4.6100000000000003</v>
      </c>
      <c r="W20" s="196">
        <v>5.87</v>
      </c>
      <c r="X20" s="196">
        <v>30.84</v>
      </c>
      <c r="Y20" s="196">
        <v>0</v>
      </c>
      <c r="Z20" s="196">
        <v>58.46</v>
      </c>
      <c r="AA20" s="196">
        <v>20.94</v>
      </c>
      <c r="AB20" s="196">
        <v>0</v>
      </c>
      <c r="AC20" s="196">
        <v>0</v>
      </c>
      <c r="AD20" s="196">
        <v>9.64</v>
      </c>
      <c r="AE20" s="196">
        <v>0</v>
      </c>
      <c r="AF20" s="196">
        <v>0</v>
      </c>
      <c r="AG20" s="196">
        <v>51.09</v>
      </c>
      <c r="AH20" s="196">
        <v>0</v>
      </c>
      <c r="AI20" s="196">
        <v>14.46</v>
      </c>
      <c r="AJ20" s="196">
        <v>0</v>
      </c>
      <c r="AK20" s="196">
        <v>10.89</v>
      </c>
      <c r="AL20" s="196">
        <v>0</v>
      </c>
      <c r="AM20" s="196">
        <v>0</v>
      </c>
      <c r="AN20" s="196">
        <v>0</v>
      </c>
      <c r="AO20" s="196">
        <v>280.06</v>
      </c>
      <c r="AP20" s="196">
        <v>0</v>
      </c>
      <c r="AQ20" s="196">
        <v>0</v>
      </c>
      <c r="AR20" s="196">
        <v>4.51</v>
      </c>
      <c r="AS20" s="196">
        <v>13.09</v>
      </c>
      <c r="AT20" s="196">
        <v>21.35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5.32</v>
      </c>
      <c r="D21" s="196">
        <v>0</v>
      </c>
      <c r="E21" s="196">
        <v>0</v>
      </c>
      <c r="F21" s="196">
        <v>3.67</v>
      </c>
      <c r="G21" s="196">
        <v>0</v>
      </c>
      <c r="H21" s="196">
        <v>0</v>
      </c>
      <c r="I21" s="196">
        <v>7.06</v>
      </c>
      <c r="J21" s="196">
        <v>0</v>
      </c>
      <c r="K21" s="196">
        <v>8.4</v>
      </c>
      <c r="L21" s="196">
        <v>476.61</v>
      </c>
      <c r="M21" s="196">
        <v>1.0900000000000001</v>
      </c>
      <c r="N21" s="196">
        <v>1.41</v>
      </c>
      <c r="O21" s="196">
        <v>0</v>
      </c>
      <c r="P21" s="196">
        <v>1.47</v>
      </c>
      <c r="Q21" s="196">
        <v>2.39</v>
      </c>
      <c r="R21" s="196">
        <v>12.05</v>
      </c>
      <c r="S21" s="196">
        <v>7.14</v>
      </c>
      <c r="T21" s="196">
        <v>0</v>
      </c>
      <c r="U21" s="196">
        <v>0.99</v>
      </c>
      <c r="V21" s="196">
        <v>4.6100000000000003</v>
      </c>
      <c r="W21" s="196">
        <v>5.87</v>
      </c>
      <c r="X21" s="196">
        <v>30.84</v>
      </c>
      <c r="Y21" s="196">
        <v>0</v>
      </c>
      <c r="Z21" s="196">
        <v>58.46</v>
      </c>
      <c r="AA21" s="196">
        <v>20.94</v>
      </c>
      <c r="AB21" s="196">
        <v>0</v>
      </c>
      <c r="AC21" s="196">
        <v>0</v>
      </c>
      <c r="AD21" s="196">
        <v>9.64</v>
      </c>
      <c r="AE21" s="196">
        <v>0</v>
      </c>
      <c r="AF21" s="196">
        <v>0</v>
      </c>
      <c r="AG21" s="196">
        <v>51.09</v>
      </c>
      <c r="AH21" s="196">
        <v>0</v>
      </c>
      <c r="AI21" s="196">
        <v>14.46</v>
      </c>
      <c r="AJ21" s="196">
        <v>0</v>
      </c>
      <c r="AK21" s="196">
        <v>10.89</v>
      </c>
      <c r="AL21" s="196">
        <v>0</v>
      </c>
      <c r="AM21" s="196">
        <v>0</v>
      </c>
      <c r="AN21" s="196">
        <v>0</v>
      </c>
      <c r="AO21" s="196">
        <v>280.06</v>
      </c>
      <c r="AP21" s="196">
        <v>0</v>
      </c>
      <c r="AQ21" s="196">
        <v>0</v>
      </c>
      <c r="AR21" s="196">
        <v>4.51</v>
      </c>
      <c r="AS21" s="196">
        <v>13.09</v>
      </c>
      <c r="AT21" s="196">
        <v>21.35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5.32</v>
      </c>
      <c r="D22" s="196">
        <v>0</v>
      </c>
      <c r="E22" s="196">
        <v>0</v>
      </c>
      <c r="F22" s="196">
        <v>3.67</v>
      </c>
      <c r="G22" s="196">
        <v>0</v>
      </c>
      <c r="H22" s="196">
        <v>0</v>
      </c>
      <c r="I22" s="196">
        <v>7.06</v>
      </c>
      <c r="J22" s="196">
        <v>0</v>
      </c>
      <c r="K22" s="196">
        <v>8.4</v>
      </c>
      <c r="L22" s="196">
        <v>476.61</v>
      </c>
      <c r="M22" s="196">
        <v>1.0900000000000001</v>
      </c>
      <c r="N22" s="196">
        <v>1.41</v>
      </c>
      <c r="O22" s="196">
        <v>0</v>
      </c>
      <c r="P22" s="196">
        <v>1.47</v>
      </c>
      <c r="Q22" s="196">
        <v>2.39</v>
      </c>
      <c r="R22" s="196">
        <v>12.05</v>
      </c>
      <c r="S22" s="196">
        <v>7.14</v>
      </c>
      <c r="T22" s="196">
        <v>0</v>
      </c>
      <c r="U22" s="196">
        <v>0.99</v>
      </c>
      <c r="V22" s="196">
        <v>4.6100000000000003</v>
      </c>
      <c r="W22" s="196">
        <v>5.87</v>
      </c>
      <c r="X22" s="196">
        <v>30.84</v>
      </c>
      <c r="Y22" s="196">
        <v>0</v>
      </c>
      <c r="Z22" s="196">
        <v>58.46</v>
      </c>
      <c r="AA22" s="196">
        <v>20.94</v>
      </c>
      <c r="AB22" s="196">
        <v>0</v>
      </c>
      <c r="AC22" s="196">
        <v>0</v>
      </c>
      <c r="AD22" s="196">
        <v>9.64</v>
      </c>
      <c r="AE22" s="196">
        <v>0</v>
      </c>
      <c r="AF22" s="196">
        <v>0</v>
      </c>
      <c r="AG22" s="196">
        <v>51.09</v>
      </c>
      <c r="AH22" s="196">
        <v>0</v>
      </c>
      <c r="AI22" s="196">
        <v>14.46</v>
      </c>
      <c r="AJ22" s="196">
        <v>0</v>
      </c>
      <c r="AK22" s="196">
        <v>10.89</v>
      </c>
      <c r="AL22" s="196">
        <v>0</v>
      </c>
      <c r="AM22" s="196">
        <v>0</v>
      </c>
      <c r="AN22" s="196">
        <v>0</v>
      </c>
      <c r="AO22" s="196">
        <v>280.06</v>
      </c>
      <c r="AP22" s="196">
        <v>0</v>
      </c>
      <c r="AQ22" s="196">
        <v>0</v>
      </c>
      <c r="AR22" s="196">
        <v>4.51</v>
      </c>
      <c r="AS22" s="196">
        <v>13.09</v>
      </c>
      <c r="AT22" s="196">
        <v>21.35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5.32</v>
      </c>
      <c r="D23" s="196">
        <v>0</v>
      </c>
      <c r="E23" s="196">
        <v>0</v>
      </c>
      <c r="F23" s="196">
        <v>3.67</v>
      </c>
      <c r="G23" s="196">
        <v>0</v>
      </c>
      <c r="H23" s="196">
        <v>0</v>
      </c>
      <c r="I23" s="196">
        <v>7.06</v>
      </c>
      <c r="J23" s="196">
        <v>0</v>
      </c>
      <c r="K23" s="196">
        <v>8.4</v>
      </c>
      <c r="L23" s="196">
        <v>476.61</v>
      </c>
      <c r="M23" s="196">
        <v>1.0900000000000001</v>
      </c>
      <c r="N23" s="196">
        <v>1.41</v>
      </c>
      <c r="O23" s="196">
        <v>0</v>
      </c>
      <c r="P23" s="196">
        <v>1.47</v>
      </c>
      <c r="Q23" s="196">
        <v>2.39</v>
      </c>
      <c r="R23" s="196">
        <v>12.22</v>
      </c>
      <c r="S23" s="196">
        <v>7.14</v>
      </c>
      <c r="T23" s="196">
        <v>0</v>
      </c>
      <c r="U23" s="196">
        <v>0.99</v>
      </c>
      <c r="V23" s="196">
        <v>4.6100000000000003</v>
      </c>
      <c r="W23" s="196">
        <v>0.41</v>
      </c>
      <c r="X23" s="196">
        <v>5.21</v>
      </c>
      <c r="Y23" s="196">
        <v>0</v>
      </c>
      <c r="Z23" s="196">
        <v>58.46</v>
      </c>
      <c r="AA23" s="196">
        <v>20.94</v>
      </c>
      <c r="AB23" s="196">
        <v>0</v>
      </c>
      <c r="AC23" s="196">
        <v>0</v>
      </c>
      <c r="AD23" s="196">
        <v>9.64</v>
      </c>
      <c r="AE23" s="196">
        <v>0</v>
      </c>
      <c r="AF23" s="196">
        <v>0</v>
      </c>
      <c r="AG23" s="196">
        <v>51.09</v>
      </c>
      <c r="AH23" s="196">
        <v>0</v>
      </c>
      <c r="AI23" s="196">
        <v>14.46</v>
      </c>
      <c r="AJ23" s="196">
        <v>0</v>
      </c>
      <c r="AK23" s="196">
        <v>10.89</v>
      </c>
      <c r="AL23" s="196">
        <v>0</v>
      </c>
      <c r="AM23" s="196">
        <v>0</v>
      </c>
      <c r="AN23" s="196">
        <v>0</v>
      </c>
      <c r="AO23" s="196">
        <v>280.06</v>
      </c>
      <c r="AP23" s="196">
        <v>0</v>
      </c>
      <c r="AQ23" s="196">
        <v>0</v>
      </c>
      <c r="AR23" s="196">
        <v>4.51</v>
      </c>
      <c r="AS23" s="196">
        <v>13.09</v>
      </c>
      <c r="AT23" s="196">
        <v>21.35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5.32</v>
      </c>
      <c r="D24" s="196">
        <v>0</v>
      </c>
      <c r="E24" s="196">
        <v>0</v>
      </c>
      <c r="F24" s="196">
        <v>3.67</v>
      </c>
      <c r="G24" s="196">
        <v>0</v>
      </c>
      <c r="H24" s="196">
        <v>0</v>
      </c>
      <c r="I24" s="196">
        <v>7.06</v>
      </c>
      <c r="J24" s="196">
        <v>0</v>
      </c>
      <c r="K24" s="196">
        <v>8.41</v>
      </c>
      <c r="L24" s="196">
        <v>476.61</v>
      </c>
      <c r="M24" s="196">
        <v>1.0900000000000001</v>
      </c>
      <c r="N24" s="196">
        <v>1.41</v>
      </c>
      <c r="O24" s="196">
        <v>0</v>
      </c>
      <c r="P24" s="196">
        <v>1.47</v>
      </c>
      <c r="Q24" s="196">
        <v>2.39</v>
      </c>
      <c r="R24" s="196">
        <v>12.05</v>
      </c>
      <c r="S24" s="196">
        <v>7.14</v>
      </c>
      <c r="T24" s="196">
        <v>0</v>
      </c>
      <c r="U24" s="196">
        <v>0.99</v>
      </c>
      <c r="V24" s="196">
        <v>4.6100000000000003</v>
      </c>
      <c r="W24" s="196">
        <v>0.41</v>
      </c>
      <c r="X24" s="196">
        <v>2</v>
      </c>
      <c r="Y24" s="196">
        <v>0</v>
      </c>
      <c r="Z24" s="196">
        <v>29.62</v>
      </c>
      <c r="AA24" s="196">
        <v>20.94</v>
      </c>
      <c r="AB24" s="196">
        <v>0</v>
      </c>
      <c r="AC24" s="196">
        <v>0</v>
      </c>
      <c r="AD24" s="196">
        <v>9.64</v>
      </c>
      <c r="AE24" s="196">
        <v>0</v>
      </c>
      <c r="AF24" s="196">
        <v>0</v>
      </c>
      <c r="AG24" s="196">
        <v>51.09</v>
      </c>
      <c r="AH24" s="196">
        <v>0</v>
      </c>
      <c r="AI24" s="196">
        <v>14.46</v>
      </c>
      <c r="AJ24" s="196">
        <v>0</v>
      </c>
      <c r="AK24" s="196">
        <v>10.89</v>
      </c>
      <c r="AL24" s="196">
        <v>0</v>
      </c>
      <c r="AM24" s="196">
        <v>0</v>
      </c>
      <c r="AN24" s="196">
        <v>0</v>
      </c>
      <c r="AO24" s="196">
        <v>280.06</v>
      </c>
      <c r="AP24" s="196">
        <v>0</v>
      </c>
      <c r="AQ24" s="196">
        <v>0</v>
      </c>
      <c r="AR24" s="196">
        <v>4.51</v>
      </c>
      <c r="AS24" s="196">
        <v>13.09</v>
      </c>
      <c r="AT24" s="196">
        <v>21.35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5.32</v>
      </c>
      <c r="D25" s="196">
        <v>0</v>
      </c>
      <c r="E25" s="196">
        <v>0</v>
      </c>
      <c r="F25" s="196">
        <v>3.67</v>
      </c>
      <c r="G25" s="196">
        <v>0</v>
      </c>
      <c r="H25" s="196">
        <v>0</v>
      </c>
      <c r="I25" s="196">
        <v>7.06</v>
      </c>
      <c r="J25" s="196">
        <v>0</v>
      </c>
      <c r="K25" s="196">
        <v>8.4</v>
      </c>
      <c r="L25" s="196">
        <v>476.61</v>
      </c>
      <c r="M25" s="196">
        <v>1.0900000000000001</v>
      </c>
      <c r="N25" s="196">
        <v>1.41</v>
      </c>
      <c r="O25" s="196">
        <v>0</v>
      </c>
      <c r="P25" s="196">
        <v>1.47</v>
      </c>
      <c r="Q25" s="196">
        <v>2.39</v>
      </c>
      <c r="R25" s="196">
        <v>12.05</v>
      </c>
      <c r="S25" s="196">
        <v>7.14</v>
      </c>
      <c r="T25" s="196">
        <v>0</v>
      </c>
      <c r="U25" s="196">
        <v>0.99</v>
      </c>
      <c r="V25" s="196">
        <v>4.6100000000000003</v>
      </c>
      <c r="W25" s="196">
        <v>0.41</v>
      </c>
      <c r="X25" s="196">
        <v>2</v>
      </c>
      <c r="Y25" s="196">
        <v>0</v>
      </c>
      <c r="Z25" s="196">
        <v>5.59</v>
      </c>
      <c r="AA25" s="196">
        <v>20.94</v>
      </c>
      <c r="AB25" s="196">
        <v>0</v>
      </c>
      <c r="AC25" s="196">
        <v>0</v>
      </c>
      <c r="AD25" s="196">
        <v>9.64</v>
      </c>
      <c r="AE25" s="196">
        <v>0</v>
      </c>
      <c r="AF25" s="196">
        <v>0</v>
      </c>
      <c r="AG25" s="196">
        <v>51.09</v>
      </c>
      <c r="AH25" s="196">
        <v>0</v>
      </c>
      <c r="AI25" s="196">
        <v>14.46</v>
      </c>
      <c r="AJ25" s="196">
        <v>0</v>
      </c>
      <c r="AK25" s="196">
        <v>10.89</v>
      </c>
      <c r="AL25" s="196">
        <v>0</v>
      </c>
      <c r="AM25" s="196">
        <v>0</v>
      </c>
      <c r="AN25" s="196">
        <v>0</v>
      </c>
      <c r="AO25" s="196">
        <v>280.06</v>
      </c>
      <c r="AP25" s="196">
        <v>0</v>
      </c>
      <c r="AQ25" s="196">
        <v>0</v>
      </c>
      <c r="AR25" s="196">
        <v>4.51</v>
      </c>
      <c r="AS25" s="196">
        <v>13.09</v>
      </c>
      <c r="AT25" s="196">
        <v>21.35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5.32</v>
      </c>
      <c r="D26" s="196">
        <v>0</v>
      </c>
      <c r="E26" s="196">
        <v>0</v>
      </c>
      <c r="F26" s="196">
        <v>3.67</v>
      </c>
      <c r="G26" s="196">
        <v>0</v>
      </c>
      <c r="H26" s="196">
        <v>0</v>
      </c>
      <c r="I26" s="196">
        <v>7.06</v>
      </c>
      <c r="J26" s="196">
        <v>0</v>
      </c>
      <c r="K26" s="196">
        <v>8.4</v>
      </c>
      <c r="L26" s="196">
        <v>476.61</v>
      </c>
      <c r="M26" s="196">
        <v>1.0900000000000001</v>
      </c>
      <c r="N26" s="196">
        <v>1.41</v>
      </c>
      <c r="O26" s="196">
        <v>0</v>
      </c>
      <c r="P26" s="196">
        <v>1.47</v>
      </c>
      <c r="Q26" s="196">
        <v>2.39</v>
      </c>
      <c r="R26" s="196">
        <v>12.05</v>
      </c>
      <c r="S26" s="196">
        <v>7.14</v>
      </c>
      <c r="T26" s="196">
        <v>0</v>
      </c>
      <c r="U26" s="196">
        <v>0.99</v>
      </c>
      <c r="V26" s="196">
        <v>4.6100000000000003</v>
      </c>
      <c r="W26" s="196">
        <v>0.41</v>
      </c>
      <c r="X26" s="196">
        <v>2</v>
      </c>
      <c r="Y26" s="196">
        <v>0</v>
      </c>
      <c r="Z26" s="196">
        <v>5.59</v>
      </c>
      <c r="AA26" s="196">
        <v>20.94</v>
      </c>
      <c r="AB26" s="196">
        <v>0</v>
      </c>
      <c r="AC26" s="196">
        <v>0</v>
      </c>
      <c r="AD26" s="196">
        <v>9.64</v>
      </c>
      <c r="AE26" s="196">
        <v>0</v>
      </c>
      <c r="AF26" s="196">
        <v>0</v>
      </c>
      <c r="AG26" s="196">
        <v>51.09</v>
      </c>
      <c r="AH26" s="196">
        <v>0</v>
      </c>
      <c r="AI26" s="196">
        <v>14.46</v>
      </c>
      <c r="AJ26" s="196">
        <v>0</v>
      </c>
      <c r="AK26" s="196">
        <v>10.89</v>
      </c>
      <c r="AL26" s="196">
        <v>0</v>
      </c>
      <c r="AM26" s="196">
        <v>0</v>
      </c>
      <c r="AN26" s="196">
        <v>0</v>
      </c>
      <c r="AO26" s="196">
        <v>280.06</v>
      </c>
      <c r="AP26" s="196">
        <v>0</v>
      </c>
      <c r="AQ26" s="196">
        <v>0</v>
      </c>
      <c r="AR26" s="196">
        <v>4.51</v>
      </c>
      <c r="AS26" s="196">
        <v>13.09</v>
      </c>
      <c r="AT26" s="196">
        <v>21.35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5.32</v>
      </c>
      <c r="D27" s="196">
        <v>0</v>
      </c>
      <c r="E27" s="196">
        <v>0</v>
      </c>
      <c r="F27" s="196">
        <v>3.67</v>
      </c>
      <c r="G27" s="196">
        <v>0</v>
      </c>
      <c r="H27" s="196">
        <v>0</v>
      </c>
      <c r="I27" s="196">
        <v>7.06</v>
      </c>
      <c r="J27" s="196">
        <v>0</v>
      </c>
      <c r="K27" s="196">
        <v>8.4</v>
      </c>
      <c r="L27" s="196">
        <v>476.61</v>
      </c>
      <c r="M27" s="196">
        <v>1.0900000000000001</v>
      </c>
      <c r="N27" s="196">
        <v>1.41</v>
      </c>
      <c r="O27" s="196">
        <v>0</v>
      </c>
      <c r="P27" s="196">
        <v>1.47</v>
      </c>
      <c r="Q27" s="196">
        <v>2.39</v>
      </c>
      <c r="R27" s="196">
        <v>12.05</v>
      </c>
      <c r="S27" s="196">
        <v>7.14</v>
      </c>
      <c r="T27" s="196">
        <v>0</v>
      </c>
      <c r="U27" s="196">
        <v>0.99</v>
      </c>
      <c r="V27" s="196">
        <v>4.6100000000000003</v>
      </c>
      <c r="W27" s="196">
        <v>0.41</v>
      </c>
      <c r="X27" s="196">
        <v>1.59</v>
      </c>
      <c r="Y27" s="196">
        <v>0</v>
      </c>
      <c r="Z27" s="196">
        <v>5.59</v>
      </c>
      <c r="AA27" s="196">
        <v>20.94</v>
      </c>
      <c r="AB27" s="196">
        <v>0</v>
      </c>
      <c r="AC27" s="196">
        <v>0</v>
      </c>
      <c r="AD27" s="196">
        <v>9.64</v>
      </c>
      <c r="AE27" s="196">
        <v>0</v>
      </c>
      <c r="AF27" s="196">
        <v>0</v>
      </c>
      <c r="AG27" s="196">
        <v>51.09</v>
      </c>
      <c r="AH27" s="196">
        <v>0</v>
      </c>
      <c r="AI27" s="196">
        <v>14.46</v>
      </c>
      <c r="AJ27" s="196">
        <v>0</v>
      </c>
      <c r="AK27" s="196">
        <v>10.89</v>
      </c>
      <c r="AL27" s="196">
        <v>0</v>
      </c>
      <c r="AM27" s="196">
        <v>0</v>
      </c>
      <c r="AN27" s="196">
        <v>0</v>
      </c>
      <c r="AO27" s="196">
        <v>280.06</v>
      </c>
      <c r="AP27" s="196">
        <v>0</v>
      </c>
      <c r="AQ27" s="196">
        <v>0</v>
      </c>
      <c r="AR27" s="196">
        <v>4.51</v>
      </c>
      <c r="AS27" s="196">
        <v>13.03</v>
      </c>
      <c r="AT27" s="196">
        <v>21.35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5.32</v>
      </c>
      <c r="D28" s="196">
        <v>0</v>
      </c>
      <c r="E28" s="196">
        <v>0</v>
      </c>
      <c r="F28" s="196">
        <v>3.67</v>
      </c>
      <c r="G28" s="196">
        <v>0</v>
      </c>
      <c r="H28" s="196">
        <v>0</v>
      </c>
      <c r="I28" s="196">
        <v>7.06</v>
      </c>
      <c r="J28" s="196">
        <v>0</v>
      </c>
      <c r="K28" s="196">
        <v>8.49</v>
      </c>
      <c r="L28" s="196">
        <v>476.61</v>
      </c>
      <c r="M28" s="196">
        <v>1.0900000000000001</v>
      </c>
      <c r="N28" s="196">
        <v>1.41</v>
      </c>
      <c r="O28" s="196">
        <v>0</v>
      </c>
      <c r="P28" s="196">
        <v>1.47</v>
      </c>
      <c r="Q28" s="196">
        <v>2.39</v>
      </c>
      <c r="R28" s="196">
        <v>12.05</v>
      </c>
      <c r="S28" s="196">
        <v>7.14</v>
      </c>
      <c r="T28" s="196">
        <v>0</v>
      </c>
      <c r="U28" s="196">
        <v>0.99</v>
      </c>
      <c r="V28" s="196">
        <v>4.6100000000000003</v>
      </c>
      <c r="W28" s="196">
        <v>0.41</v>
      </c>
      <c r="X28" s="196">
        <v>1.59</v>
      </c>
      <c r="Y28" s="196">
        <v>0</v>
      </c>
      <c r="Z28" s="196">
        <v>5.59</v>
      </c>
      <c r="AA28" s="196">
        <v>20.94</v>
      </c>
      <c r="AB28" s="196">
        <v>0</v>
      </c>
      <c r="AC28" s="196">
        <v>0</v>
      </c>
      <c r="AD28" s="196">
        <v>9.64</v>
      </c>
      <c r="AE28" s="196">
        <v>0</v>
      </c>
      <c r="AF28" s="196">
        <v>0</v>
      </c>
      <c r="AG28" s="196">
        <v>51.09</v>
      </c>
      <c r="AH28" s="196">
        <v>0</v>
      </c>
      <c r="AI28" s="196">
        <v>14.46</v>
      </c>
      <c r="AJ28" s="196">
        <v>0</v>
      </c>
      <c r="AK28" s="196">
        <v>10.89</v>
      </c>
      <c r="AL28" s="196">
        <v>0</v>
      </c>
      <c r="AM28" s="196">
        <v>0</v>
      </c>
      <c r="AN28" s="196">
        <v>0</v>
      </c>
      <c r="AO28" s="196">
        <v>280.06</v>
      </c>
      <c r="AP28" s="196">
        <v>0</v>
      </c>
      <c r="AQ28" s="196">
        <v>0</v>
      </c>
      <c r="AR28" s="196">
        <v>4.51</v>
      </c>
      <c r="AS28" s="196">
        <v>13.03</v>
      </c>
      <c r="AT28" s="196">
        <v>21.35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5.32</v>
      </c>
      <c r="D29" s="196">
        <v>0</v>
      </c>
      <c r="E29" s="196">
        <v>0</v>
      </c>
      <c r="F29" s="196">
        <v>3.67</v>
      </c>
      <c r="G29" s="196">
        <v>0</v>
      </c>
      <c r="H29" s="196">
        <v>0</v>
      </c>
      <c r="I29" s="196">
        <v>7.06</v>
      </c>
      <c r="J29" s="196">
        <v>0</v>
      </c>
      <c r="K29" s="196">
        <v>8.4</v>
      </c>
      <c r="L29" s="196">
        <v>434.31</v>
      </c>
      <c r="M29" s="196">
        <v>1.0900000000000001</v>
      </c>
      <c r="N29" s="196">
        <v>1.41</v>
      </c>
      <c r="O29" s="196">
        <v>0</v>
      </c>
      <c r="P29" s="196">
        <v>1.47</v>
      </c>
      <c r="Q29" s="196">
        <v>2.39</v>
      </c>
      <c r="R29" s="196">
        <v>12.05</v>
      </c>
      <c r="S29" s="196">
        <v>7.14</v>
      </c>
      <c r="T29" s="196">
        <v>0</v>
      </c>
      <c r="U29" s="196">
        <v>0.99</v>
      </c>
      <c r="V29" s="196">
        <v>4.6100000000000003</v>
      </c>
      <c r="W29" s="196">
        <v>0.41</v>
      </c>
      <c r="X29" s="196">
        <v>1.59</v>
      </c>
      <c r="Y29" s="196">
        <v>0</v>
      </c>
      <c r="Z29" s="196">
        <v>5.59</v>
      </c>
      <c r="AA29" s="196">
        <v>13.25</v>
      </c>
      <c r="AB29" s="196">
        <v>0</v>
      </c>
      <c r="AC29" s="196">
        <v>0</v>
      </c>
      <c r="AD29" s="196">
        <v>9.64</v>
      </c>
      <c r="AE29" s="196">
        <v>0</v>
      </c>
      <c r="AF29" s="196">
        <v>0</v>
      </c>
      <c r="AG29" s="196">
        <v>51.09</v>
      </c>
      <c r="AH29" s="196">
        <v>0</v>
      </c>
      <c r="AI29" s="196">
        <v>14.46</v>
      </c>
      <c r="AJ29" s="196">
        <v>0</v>
      </c>
      <c r="AK29" s="196">
        <v>10.89</v>
      </c>
      <c r="AL29" s="196">
        <v>0</v>
      </c>
      <c r="AM29" s="196">
        <v>0</v>
      </c>
      <c r="AN29" s="196">
        <v>0</v>
      </c>
      <c r="AO29" s="196">
        <v>280.06</v>
      </c>
      <c r="AP29" s="196">
        <v>0</v>
      </c>
      <c r="AQ29" s="196">
        <v>0</v>
      </c>
      <c r="AR29" s="196">
        <v>4.51</v>
      </c>
      <c r="AS29" s="196">
        <v>13.03</v>
      </c>
      <c r="AT29" s="196">
        <v>21.35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5.32</v>
      </c>
      <c r="D30" s="196">
        <v>0</v>
      </c>
      <c r="E30" s="196">
        <v>0</v>
      </c>
      <c r="F30" s="196">
        <v>3.67</v>
      </c>
      <c r="G30" s="196">
        <v>0</v>
      </c>
      <c r="H30" s="196">
        <v>0</v>
      </c>
      <c r="I30" s="196">
        <v>7.06</v>
      </c>
      <c r="J30" s="196">
        <v>0</v>
      </c>
      <c r="K30" s="196">
        <v>8.4</v>
      </c>
      <c r="L30" s="196">
        <v>392.01</v>
      </c>
      <c r="M30" s="196">
        <v>1.0900000000000001</v>
      </c>
      <c r="N30" s="196">
        <v>1.41</v>
      </c>
      <c r="O30" s="196">
        <v>0</v>
      </c>
      <c r="P30" s="196">
        <v>1.47</v>
      </c>
      <c r="Q30" s="196">
        <v>2.39</v>
      </c>
      <c r="R30" s="196">
        <v>2.48</v>
      </c>
      <c r="S30" s="196">
        <v>7.14</v>
      </c>
      <c r="T30" s="196">
        <v>0</v>
      </c>
      <c r="U30" s="196">
        <v>0.99</v>
      </c>
      <c r="V30" s="196">
        <v>0.21</v>
      </c>
      <c r="W30" s="196">
        <v>0.41</v>
      </c>
      <c r="X30" s="196">
        <v>1.59</v>
      </c>
      <c r="Y30" s="196">
        <v>0</v>
      </c>
      <c r="Z30" s="196">
        <v>5.59</v>
      </c>
      <c r="AA30" s="196">
        <v>2.68</v>
      </c>
      <c r="AB30" s="196">
        <v>0</v>
      </c>
      <c r="AC30" s="196">
        <v>0</v>
      </c>
      <c r="AD30" s="196">
        <v>9.64</v>
      </c>
      <c r="AE30" s="196">
        <v>0</v>
      </c>
      <c r="AF30" s="196">
        <v>0</v>
      </c>
      <c r="AG30" s="196">
        <v>51.09</v>
      </c>
      <c r="AH30" s="196">
        <v>0</v>
      </c>
      <c r="AI30" s="196">
        <v>14.46</v>
      </c>
      <c r="AJ30" s="196">
        <v>0</v>
      </c>
      <c r="AK30" s="196">
        <v>10.89</v>
      </c>
      <c r="AL30" s="196">
        <v>0</v>
      </c>
      <c r="AM30" s="196">
        <v>0</v>
      </c>
      <c r="AN30" s="196">
        <v>0</v>
      </c>
      <c r="AO30" s="196">
        <v>280.06</v>
      </c>
      <c r="AP30" s="196">
        <v>0</v>
      </c>
      <c r="AQ30" s="196">
        <v>0</v>
      </c>
      <c r="AR30" s="196">
        <v>4.51</v>
      </c>
      <c r="AS30" s="196">
        <v>13.03</v>
      </c>
      <c r="AT30" s="196">
        <v>21.35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5.32</v>
      </c>
      <c r="D31" s="196">
        <v>0</v>
      </c>
      <c r="E31" s="196">
        <v>0</v>
      </c>
      <c r="F31" s="196">
        <v>3.67</v>
      </c>
      <c r="G31" s="196">
        <v>0</v>
      </c>
      <c r="H31" s="196">
        <v>0</v>
      </c>
      <c r="I31" s="196">
        <v>7.06</v>
      </c>
      <c r="J31" s="196">
        <v>0</v>
      </c>
      <c r="K31" s="196">
        <v>8.4</v>
      </c>
      <c r="L31" s="196">
        <v>392.01</v>
      </c>
      <c r="M31" s="196">
        <v>1.0900000000000001</v>
      </c>
      <c r="N31" s="196">
        <v>1.41</v>
      </c>
      <c r="O31" s="196">
        <v>0</v>
      </c>
      <c r="P31" s="196">
        <v>1.47</v>
      </c>
      <c r="Q31" s="196">
        <v>2.39</v>
      </c>
      <c r="R31" s="196">
        <v>0.5</v>
      </c>
      <c r="S31" s="196">
        <v>7.16</v>
      </c>
      <c r="T31" s="196">
        <v>0</v>
      </c>
      <c r="U31" s="196">
        <v>0.99</v>
      </c>
      <c r="V31" s="196">
        <v>0.21</v>
      </c>
      <c r="W31" s="196">
        <v>0.41</v>
      </c>
      <c r="X31" s="196">
        <v>1.59</v>
      </c>
      <c r="Y31" s="196">
        <v>0</v>
      </c>
      <c r="Z31" s="196">
        <v>5.59</v>
      </c>
      <c r="AA31" s="196">
        <v>2.68</v>
      </c>
      <c r="AB31" s="196">
        <v>0</v>
      </c>
      <c r="AC31" s="196">
        <v>0</v>
      </c>
      <c r="AD31" s="196">
        <v>9.64</v>
      </c>
      <c r="AE31" s="196">
        <v>0</v>
      </c>
      <c r="AF31" s="196">
        <v>0</v>
      </c>
      <c r="AG31" s="196">
        <v>51.09</v>
      </c>
      <c r="AH31" s="196">
        <v>0</v>
      </c>
      <c r="AI31" s="196">
        <v>14.46</v>
      </c>
      <c r="AJ31" s="196">
        <v>0</v>
      </c>
      <c r="AK31" s="196">
        <v>10.89</v>
      </c>
      <c r="AL31" s="196">
        <v>0</v>
      </c>
      <c r="AM31" s="196">
        <v>0</v>
      </c>
      <c r="AN31" s="196">
        <v>0</v>
      </c>
      <c r="AO31" s="196">
        <v>280.06</v>
      </c>
      <c r="AP31" s="196">
        <v>0</v>
      </c>
      <c r="AQ31" s="196">
        <v>0</v>
      </c>
      <c r="AR31" s="196">
        <v>4.51</v>
      </c>
      <c r="AS31" s="196">
        <v>13.03</v>
      </c>
      <c r="AT31" s="196">
        <v>21.35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5.32</v>
      </c>
      <c r="D32" s="196">
        <v>0</v>
      </c>
      <c r="E32" s="196">
        <v>0</v>
      </c>
      <c r="F32" s="196">
        <v>3.67</v>
      </c>
      <c r="G32" s="196">
        <v>0</v>
      </c>
      <c r="H32" s="196">
        <v>0</v>
      </c>
      <c r="I32" s="196">
        <v>7.06</v>
      </c>
      <c r="J32" s="196">
        <v>0</v>
      </c>
      <c r="K32" s="196">
        <v>8.4</v>
      </c>
      <c r="L32" s="196">
        <v>392.01</v>
      </c>
      <c r="M32" s="196">
        <v>1.0900000000000001</v>
      </c>
      <c r="N32" s="196">
        <v>1.41</v>
      </c>
      <c r="O32" s="196">
        <v>0</v>
      </c>
      <c r="P32" s="196">
        <v>1.47</v>
      </c>
      <c r="Q32" s="196">
        <v>2.39</v>
      </c>
      <c r="R32" s="196">
        <v>0.5</v>
      </c>
      <c r="S32" s="196">
        <v>0.31</v>
      </c>
      <c r="T32" s="196">
        <v>0</v>
      </c>
      <c r="U32" s="196">
        <v>0.99</v>
      </c>
      <c r="V32" s="196">
        <v>0.21</v>
      </c>
      <c r="W32" s="196">
        <v>0.41</v>
      </c>
      <c r="X32" s="196">
        <v>1.59</v>
      </c>
      <c r="Y32" s="196">
        <v>0</v>
      </c>
      <c r="Z32" s="196">
        <v>5.59</v>
      </c>
      <c r="AA32" s="196">
        <v>2.68</v>
      </c>
      <c r="AB32" s="196">
        <v>0</v>
      </c>
      <c r="AC32" s="196">
        <v>0</v>
      </c>
      <c r="AD32" s="196">
        <v>9.32</v>
      </c>
      <c r="AE32" s="196">
        <v>0</v>
      </c>
      <c r="AF32" s="196">
        <v>0</v>
      </c>
      <c r="AG32" s="196">
        <v>51.09</v>
      </c>
      <c r="AH32" s="196">
        <v>0</v>
      </c>
      <c r="AI32" s="196">
        <v>14.46</v>
      </c>
      <c r="AJ32" s="196">
        <v>0</v>
      </c>
      <c r="AK32" s="196">
        <v>10.89</v>
      </c>
      <c r="AL32" s="196">
        <v>0</v>
      </c>
      <c r="AM32" s="196">
        <v>0</v>
      </c>
      <c r="AN32" s="196">
        <v>0</v>
      </c>
      <c r="AO32" s="196">
        <v>280.06</v>
      </c>
      <c r="AP32" s="196">
        <v>0</v>
      </c>
      <c r="AQ32" s="196">
        <v>0</v>
      </c>
      <c r="AR32" s="196">
        <v>4.51</v>
      </c>
      <c r="AS32" s="196">
        <v>13.03</v>
      </c>
      <c r="AT32" s="196">
        <v>21.35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5.32</v>
      </c>
      <c r="D33" s="196">
        <v>0</v>
      </c>
      <c r="E33" s="196">
        <v>0</v>
      </c>
      <c r="F33" s="196">
        <v>3.67</v>
      </c>
      <c r="G33" s="196">
        <v>0</v>
      </c>
      <c r="H33" s="196">
        <v>0</v>
      </c>
      <c r="I33" s="196">
        <v>7.06</v>
      </c>
      <c r="J33" s="196">
        <v>0</v>
      </c>
      <c r="K33" s="196">
        <v>0.6</v>
      </c>
      <c r="L33" s="196">
        <v>392.01</v>
      </c>
      <c r="M33" s="196">
        <v>1.0900000000000001</v>
      </c>
      <c r="N33" s="196">
        <v>1.41</v>
      </c>
      <c r="O33" s="196">
        <v>0</v>
      </c>
      <c r="P33" s="196">
        <v>1.47</v>
      </c>
      <c r="Q33" s="196">
        <v>0.13</v>
      </c>
      <c r="R33" s="196">
        <v>0.5</v>
      </c>
      <c r="S33" s="196">
        <v>0.31</v>
      </c>
      <c r="T33" s="196">
        <v>0</v>
      </c>
      <c r="U33" s="196">
        <v>0.99</v>
      </c>
      <c r="V33" s="196">
        <v>0.21</v>
      </c>
      <c r="W33" s="196">
        <v>0.41</v>
      </c>
      <c r="X33" s="196">
        <v>1.59</v>
      </c>
      <c r="Y33" s="196">
        <v>0</v>
      </c>
      <c r="Z33" s="196">
        <v>5.59</v>
      </c>
      <c r="AA33" s="196">
        <v>2.68</v>
      </c>
      <c r="AB33" s="196">
        <v>0</v>
      </c>
      <c r="AC33" s="196">
        <v>0</v>
      </c>
      <c r="AD33" s="196">
        <v>9.32</v>
      </c>
      <c r="AE33" s="196">
        <v>0</v>
      </c>
      <c r="AF33" s="196">
        <v>0</v>
      </c>
      <c r="AG33" s="196">
        <v>51.09</v>
      </c>
      <c r="AH33" s="196">
        <v>0</v>
      </c>
      <c r="AI33" s="196">
        <v>14.46</v>
      </c>
      <c r="AJ33" s="196">
        <v>0</v>
      </c>
      <c r="AK33" s="196">
        <v>10.89</v>
      </c>
      <c r="AL33" s="196">
        <v>0</v>
      </c>
      <c r="AM33" s="196">
        <v>0</v>
      </c>
      <c r="AN33" s="196">
        <v>0</v>
      </c>
      <c r="AO33" s="196">
        <v>280.06</v>
      </c>
      <c r="AP33" s="196">
        <v>0</v>
      </c>
      <c r="AQ33" s="196">
        <v>0</v>
      </c>
      <c r="AR33" s="196">
        <v>4.51</v>
      </c>
      <c r="AS33" s="196">
        <v>13.03</v>
      </c>
      <c r="AT33" s="196">
        <v>21.35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5.32</v>
      </c>
      <c r="D34" s="196">
        <v>0</v>
      </c>
      <c r="E34" s="196">
        <v>0</v>
      </c>
      <c r="F34" s="196">
        <v>3.67</v>
      </c>
      <c r="G34" s="196">
        <v>0</v>
      </c>
      <c r="H34" s="196">
        <v>0</v>
      </c>
      <c r="I34" s="196">
        <v>7.06</v>
      </c>
      <c r="J34" s="196">
        <v>0</v>
      </c>
      <c r="K34" s="196">
        <v>0.36</v>
      </c>
      <c r="L34" s="196">
        <v>392.01</v>
      </c>
      <c r="M34" s="196">
        <v>1.0900000000000001</v>
      </c>
      <c r="N34" s="196">
        <v>1.41</v>
      </c>
      <c r="O34" s="196">
        <v>0</v>
      </c>
      <c r="P34" s="196">
        <v>1.47</v>
      </c>
      <c r="Q34" s="196">
        <v>0.13</v>
      </c>
      <c r="R34" s="196">
        <v>0.5</v>
      </c>
      <c r="S34" s="196">
        <v>0.31</v>
      </c>
      <c r="T34" s="196">
        <v>0</v>
      </c>
      <c r="U34" s="196">
        <v>0.99</v>
      </c>
      <c r="V34" s="196">
        <v>0.21</v>
      </c>
      <c r="W34" s="196">
        <v>0.41</v>
      </c>
      <c r="X34" s="196">
        <v>1.59</v>
      </c>
      <c r="Y34" s="196">
        <v>0</v>
      </c>
      <c r="Z34" s="196">
        <v>5.59</v>
      </c>
      <c r="AA34" s="196">
        <v>2.68</v>
      </c>
      <c r="AB34" s="196">
        <v>0</v>
      </c>
      <c r="AC34" s="196">
        <v>0</v>
      </c>
      <c r="AD34" s="196">
        <v>9.32</v>
      </c>
      <c r="AE34" s="196">
        <v>0</v>
      </c>
      <c r="AF34" s="196">
        <v>0</v>
      </c>
      <c r="AG34" s="196">
        <v>51.09</v>
      </c>
      <c r="AH34" s="196">
        <v>0</v>
      </c>
      <c r="AI34" s="196">
        <v>14.46</v>
      </c>
      <c r="AJ34" s="196">
        <v>0</v>
      </c>
      <c r="AK34" s="196">
        <v>10.89</v>
      </c>
      <c r="AL34" s="196">
        <v>0</v>
      </c>
      <c r="AM34" s="196">
        <v>0</v>
      </c>
      <c r="AN34" s="196">
        <v>0</v>
      </c>
      <c r="AO34" s="196">
        <v>280.06</v>
      </c>
      <c r="AP34" s="196">
        <v>0</v>
      </c>
      <c r="AQ34" s="196">
        <v>0</v>
      </c>
      <c r="AR34" s="196">
        <v>4.51</v>
      </c>
      <c r="AS34" s="196">
        <v>13.03</v>
      </c>
      <c r="AT34" s="196">
        <v>21.35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5.32</v>
      </c>
      <c r="D35" s="196">
        <v>0</v>
      </c>
      <c r="E35" s="196">
        <v>0</v>
      </c>
      <c r="F35" s="196">
        <v>3.67</v>
      </c>
      <c r="G35" s="196">
        <v>0</v>
      </c>
      <c r="H35" s="196">
        <v>0</v>
      </c>
      <c r="I35" s="196">
        <v>7.06</v>
      </c>
      <c r="J35" s="196">
        <v>0</v>
      </c>
      <c r="K35" s="196">
        <v>0.36</v>
      </c>
      <c r="L35" s="196">
        <v>392.01</v>
      </c>
      <c r="M35" s="196">
        <v>1.0900000000000001</v>
      </c>
      <c r="N35" s="196">
        <v>1.41</v>
      </c>
      <c r="O35" s="196">
        <v>0</v>
      </c>
      <c r="P35" s="196">
        <v>1.47</v>
      </c>
      <c r="Q35" s="196">
        <v>0.13</v>
      </c>
      <c r="R35" s="196">
        <v>0.5</v>
      </c>
      <c r="S35" s="196">
        <v>0.31</v>
      </c>
      <c r="T35" s="196">
        <v>0</v>
      </c>
      <c r="U35" s="196">
        <v>0.99</v>
      </c>
      <c r="V35" s="196">
        <v>0.21</v>
      </c>
      <c r="W35" s="196">
        <v>0.41</v>
      </c>
      <c r="X35" s="196">
        <v>1.59</v>
      </c>
      <c r="Y35" s="196">
        <v>0</v>
      </c>
      <c r="Z35" s="196">
        <v>5.59</v>
      </c>
      <c r="AA35" s="196">
        <v>2.68</v>
      </c>
      <c r="AB35" s="196">
        <v>0</v>
      </c>
      <c r="AC35" s="196">
        <v>0</v>
      </c>
      <c r="AD35" s="196">
        <v>9.32</v>
      </c>
      <c r="AE35" s="196">
        <v>0</v>
      </c>
      <c r="AF35" s="196">
        <v>0</v>
      </c>
      <c r="AG35" s="196">
        <v>51.09</v>
      </c>
      <c r="AH35" s="196">
        <v>0</v>
      </c>
      <c r="AI35" s="196">
        <v>14.46</v>
      </c>
      <c r="AJ35" s="196">
        <v>0</v>
      </c>
      <c r="AK35" s="196">
        <v>10.89</v>
      </c>
      <c r="AL35" s="196">
        <v>0</v>
      </c>
      <c r="AM35" s="196">
        <v>0</v>
      </c>
      <c r="AN35" s="196">
        <v>0</v>
      </c>
      <c r="AO35" s="196">
        <v>280.06</v>
      </c>
      <c r="AP35" s="196">
        <v>0</v>
      </c>
      <c r="AQ35" s="196">
        <v>0</v>
      </c>
      <c r="AR35" s="196">
        <v>4.51</v>
      </c>
      <c r="AS35" s="196">
        <v>13.03</v>
      </c>
      <c r="AT35" s="196">
        <v>21.35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5.32</v>
      </c>
      <c r="D36" s="196">
        <v>0</v>
      </c>
      <c r="E36" s="196">
        <v>0</v>
      </c>
      <c r="F36" s="196">
        <v>3.67</v>
      </c>
      <c r="G36" s="196">
        <v>0</v>
      </c>
      <c r="H36" s="196">
        <v>0</v>
      </c>
      <c r="I36" s="196">
        <v>7.06</v>
      </c>
      <c r="J36" s="196">
        <v>0</v>
      </c>
      <c r="K36" s="196">
        <v>0.36</v>
      </c>
      <c r="L36" s="196">
        <v>392.01</v>
      </c>
      <c r="M36" s="196">
        <v>1.0900000000000001</v>
      </c>
      <c r="N36" s="196">
        <v>1.41</v>
      </c>
      <c r="O36" s="196">
        <v>0</v>
      </c>
      <c r="P36" s="196">
        <v>1.47</v>
      </c>
      <c r="Q36" s="196">
        <v>0.13</v>
      </c>
      <c r="R36" s="196">
        <v>0.5</v>
      </c>
      <c r="S36" s="196">
        <v>0.31</v>
      </c>
      <c r="T36" s="196">
        <v>0</v>
      </c>
      <c r="U36" s="196">
        <v>0.99</v>
      </c>
      <c r="V36" s="196">
        <v>0.21</v>
      </c>
      <c r="W36" s="196">
        <v>0.41</v>
      </c>
      <c r="X36" s="196">
        <v>1.59</v>
      </c>
      <c r="Y36" s="196">
        <v>0</v>
      </c>
      <c r="Z36" s="196">
        <v>5.59</v>
      </c>
      <c r="AA36" s="196">
        <v>2.68</v>
      </c>
      <c r="AB36" s="196">
        <v>0</v>
      </c>
      <c r="AC36" s="196">
        <v>0</v>
      </c>
      <c r="AD36" s="196">
        <v>9.32</v>
      </c>
      <c r="AE36" s="196">
        <v>0</v>
      </c>
      <c r="AF36" s="196">
        <v>0</v>
      </c>
      <c r="AG36" s="196">
        <v>51.09</v>
      </c>
      <c r="AH36" s="196">
        <v>0</v>
      </c>
      <c r="AI36" s="196">
        <v>14.46</v>
      </c>
      <c r="AJ36" s="196">
        <v>0</v>
      </c>
      <c r="AK36" s="196">
        <v>10.89</v>
      </c>
      <c r="AL36" s="196">
        <v>0</v>
      </c>
      <c r="AM36" s="196">
        <v>0</v>
      </c>
      <c r="AN36" s="196">
        <v>0</v>
      </c>
      <c r="AO36" s="196">
        <v>280.06</v>
      </c>
      <c r="AP36" s="196">
        <v>0</v>
      </c>
      <c r="AQ36" s="196">
        <v>0</v>
      </c>
      <c r="AR36" s="196">
        <v>4.51</v>
      </c>
      <c r="AS36" s="196">
        <v>13.03</v>
      </c>
      <c r="AT36" s="196">
        <v>21.35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5.32</v>
      </c>
      <c r="D37" s="196">
        <v>0</v>
      </c>
      <c r="E37" s="196">
        <v>0</v>
      </c>
      <c r="F37" s="196">
        <v>3.67</v>
      </c>
      <c r="G37" s="196">
        <v>0</v>
      </c>
      <c r="H37" s="196">
        <v>0</v>
      </c>
      <c r="I37" s="196">
        <v>7.06</v>
      </c>
      <c r="J37" s="196">
        <v>0</v>
      </c>
      <c r="K37" s="196">
        <v>0.36</v>
      </c>
      <c r="L37" s="196">
        <v>392.01</v>
      </c>
      <c r="M37" s="196">
        <v>1.0900000000000001</v>
      </c>
      <c r="N37" s="196">
        <v>1.41</v>
      </c>
      <c r="O37" s="196">
        <v>0</v>
      </c>
      <c r="P37" s="196">
        <v>1.47</v>
      </c>
      <c r="Q37" s="196">
        <v>0.13</v>
      </c>
      <c r="R37" s="196">
        <v>0.5</v>
      </c>
      <c r="S37" s="196">
        <v>0.31</v>
      </c>
      <c r="T37" s="196">
        <v>0</v>
      </c>
      <c r="U37" s="196">
        <v>0.99</v>
      </c>
      <c r="V37" s="196">
        <v>0.21</v>
      </c>
      <c r="W37" s="196">
        <v>0.41</v>
      </c>
      <c r="X37" s="196">
        <v>1.59</v>
      </c>
      <c r="Y37" s="196">
        <v>0</v>
      </c>
      <c r="Z37" s="196">
        <v>5.59</v>
      </c>
      <c r="AA37" s="196">
        <v>2.68</v>
      </c>
      <c r="AB37" s="196">
        <v>0</v>
      </c>
      <c r="AC37" s="196">
        <v>0</v>
      </c>
      <c r="AD37" s="196">
        <v>9.32</v>
      </c>
      <c r="AE37" s="196">
        <v>0</v>
      </c>
      <c r="AF37" s="196">
        <v>0</v>
      </c>
      <c r="AG37" s="196">
        <v>51.09</v>
      </c>
      <c r="AH37" s="196">
        <v>0</v>
      </c>
      <c r="AI37" s="196">
        <v>14.46</v>
      </c>
      <c r="AJ37" s="196">
        <v>0</v>
      </c>
      <c r="AK37" s="196">
        <v>10.89</v>
      </c>
      <c r="AL37" s="196">
        <v>0</v>
      </c>
      <c r="AM37" s="196">
        <v>0</v>
      </c>
      <c r="AN37" s="196">
        <v>0</v>
      </c>
      <c r="AO37" s="196">
        <v>280.06</v>
      </c>
      <c r="AP37" s="196">
        <v>0</v>
      </c>
      <c r="AQ37" s="196">
        <v>0</v>
      </c>
      <c r="AR37" s="196">
        <v>4.51</v>
      </c>
      <c r="AS37" s="196">
        <v>13.03</v>
      </c>
      <c r="AT37" s="196">
        <v>21.35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5.32</v>
      </c>
      <c r="D38" s="196">
        <v>0</v>
      </c>
      <c r="E38" s="196">
        <v>0</v>
      </c>
      <c r="F38" s="196">
        <v>3.67</v>
      </c>
      <c r="G38" s="196">
        <v>0</v>
      </c>
      <c r="H38" s="196">
        <v>0</v>
      </c>
      <c r="I38" s="196">
        <v>7.06</v>
      </c>
      <c r="J38" s="196">
        <v>0</v>
      </c>
      <c r="K38" s="196">
        <v>0.36</v>
      </c>
      <c r="L38" s="196">
        <v>392.01</v>
      </c>
      <c r="M38" s="196">
        <v>1.0900000000000001</v>
      </c>
      <c r="N38" s="196">
        <v>1.41</v>
      </c>
      <c r="O38" s="196">
        <v>0</v>
      </c>
      <c r="P38" s="196">
        <v>1.47</v>
      </c>
      <c r="Q38" s="196">
        <v>0.13</v>
      </c>
      <c r="R38" s="196">
        <v>0.5</v>
      </c>
      <c r="S38" s="196">
        <v>0.31</v>
      </c>
      <c r="T38" s="196">
        <v>0</v>
      </c>
      <c r="U38" s="196">
        <v>0.99</v>
      </c>
      <c r="V38" s="196">
        <v>0.21</v>
      </c>
      <c r="W38" s="196">
        <v>0.41</v>
      </c>
      <c r="X38" s="196">
        <v>1.59</v>
      </c>
      <c r="Y38" s="196">
        <v>0</v>
      </c>
      <c r="Z38" s="196">
        <v>5.59</v>
      </c>
      <c r="AA38" s="196">
        <v>2.68</v>
      </c>
      <c r="AB38" s="196">
        <v>0</v>
      </c>
      <c r="AC38" s="196">
        <v>0</v>
      </c>
      <c r="AD38" s="196">
        <v>9.32</v>
      </c>
      <c r="AE38" s="196">
        <v>0</v>
      </c>
      <c r="AF38" s="196">
        <v>0</v>
      </c>
      <c r="AG38" s="196">
        <v>51.09</v>
      </c>
      <c r="AH38" s="196">
        <v>0</v>
      </c>
      <c r="AI38" s="196">
        <v>14.46</v>
      </c>
      <c r="AJ38" s="196">
        <v>0</v>
      </c>
      <c r="AK38" s="196">
        <v>10.89</v>
      </c>
      <c r="AL38" s="196">
        <v>0</v>
      </c>
      <c r="AM38" s="196">
        <v>0</v>
      </c>
      <c r="AN38" s="196">
        <v>0</v>
      </c>
      <c r="AO38" s="196">
        <v>280.06</v>
      </c>
      <c r="AP38" s="196">
        <v>0</v>
      </c>
      <c r="AQ38" s="196">
        <v>0</v>
      </c>
      <c r="AR38" s="196">
        <v>4.51</v>
      </c>
      <c r="AS38" s="196">
        <v>13.03</v>
      </c>
      <c r="AT38" s="196">
        <v>21.35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5.32</v>
      </c>
      <c r="D39" s="196">
        <v>0</v>
      </c>
      <c r="E39" s="196">
        <v>0</v>
      </c>
      <c r="F39" s="196">
        <v>3.67</v>
      </c>
      <c r="G39" s="196">
        <v>0</v>
      </c>
      <c r="H39" s="196">
        <v>0</v>
      </c>
      <c r="I39" s="196">
        <v>7.06</v>
      </c>
      <c r="J39" s="196">
        <v>0</v>
      </c>
      <c r="K39" s="196">
        <v>0.34</v>
      </c>
      <c r="L39" s="196">
        <v>392.01</v>
      </c>
      <c r="M39" s="196">
        <v>1.0900000000000001</v>
      </c>
      <c r="N39" s="196">
        <v>1.41</v>
      </c>
      <c r="O39" s="196">
        <v>0</v>
      </c>
      <c r="P39" s="196">
        <v>1.47</v>
      </c>
      <c r="Q39" s="196">
        <v>0.13</v>
      </c>
      <c r="R39" s="196">
        <v>0.5</v>
      </c>
      <c r="S39" s="196">
        <v>0.31</v>
      </c>
      <c r="T39" s="196">
        <v>0</v>
      </c>
      <c r="U39" s="196">
        <v>0.99</v>
      </c>
      <c r="V39" s="196">
        <v>0.21</v>
      </c>
      <c r="W39" s="196">
        <v>0.41</v>
      </c>
      <c r="X39" s="196">
        <v>1.59</v>
      </c>
      <c r="Y39" s="196">
        <v>0</v>
      </c>
      <c r="Z39" s="196">
        <v>5.59</v>
      </c>
      <c r="AA39" s="196">
        <v>2.68</v>
      </c>
      <c r="AB39" s="196">
        <v>0</v>
      </c>
      <c r="AC39" s="196">
        <v>0</v>
      </c>
      <c r="AD39" s="196">
        <v>9.32</v>
      </c>
      <c r="AE39" s="196">
        <v>0</v>
      </c>
      <c r="AF39" s="196">
        <v>0</v>
      </c>
      <c r="AG39" s="196">
        <v>51.09</v>
      </c>
      <c r="AH39" s="196">
        <v>0</v>
      </c>
      <c r="AI39" s="196">
        <v>14.46</v>
      </c>
      <c r="AJ39" s="196">
        <v>0</v>
      </c>
      <c r="AK39" s="196">
        <v>10.89</v>
      </c>
      <c r="AL39" s="196">
        <v>0</v>
      </c>
      <c r="AM39" s="196">
        <v>0</v>
      </c>
      <c r="AN39" s="196">
        <v>0</v>
      </c>
      <c r="AO39" s="196">
        <v>280.06</v>
      </c>
      <c r="AP39" s="196">
        <v>0</v>
      </c>
      <c r="AQ39" s="196">
        <v>0</v>
      </c>
      <c r="AR39" s="196">
        <v>4.51</v>
      </c>
      <c r="AS39" s="196">
        <v>13.03</v>
      </c>
      <c r="AT39" s="196">
        <v>21.35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5.32</v>
      </c>
      <c r="D40" s="196">
        <v>0</v>
      </c>
      <c r="E40" s="196">
        <v>0</v>
      </c>
      <c r="F40" s="196">
        <v>3.67</v>
      </c>
      <c r="G40" s="196">
        <v>0</v>
      </c>
      <c r="H40" s="196">
        <v>0</v>
      </c>
      <c r="I40" s="196">
        <v>7.06</v>
      </c>
      <c r="J40" s="196">
        <v>0</v>
      </c>
      <c r="K40" s="196">
        <v>8.4</v>
      </c>
      <c r="L40" s="196">
        <v>392.01</v>
      </c>
      <c r="M40" s="196">
        <v>1.0900000000000001</v>
      </c>
      <c r="N40" s="196">
        <v>1.41</v>
      </c>
      <c r="O40" s="196">
        <v>0</v>
      </c>
      <c r="P40" s="196">
        <v>1.47</v>
      </c>
      <c r="Q40" s="196">
        <v>0.13</v>
      </c>
      <c r="R40" s="196">
        <v>0.5</v>
      </c>
      <c r="S40" s="196">
        <v>0.31</v>
      </c>
      <c r="T40" s="196">
        <v>0</v>
      </c>
      <c r="U40" s="196">
        <v>0.99</v>
      </c>
      <c r="V40" s="196">
        <v>0.21</v>
      </c>
      <c r="W40" s="196">
        <v>0.41</v>
      </c>
      <c r="X40" s="196">
        <v>1.59</v>
      </c>
      <c r="Y40" s="196">
        <v>0</v>
      </c>
      <c r="Z40" s="196">
        <v>5.59</v>
      </c>
      <c r="AA40" s="196">
        <v>2.68</v>
      </c>
      <c r="AB40" s="196">
        <v>0</v>
      </c>
      <c r="AC40" s="196">
        <v>0</v>
      </c>
      <c r="AD40" s="196">
        <v>9.32</v>
      </c>
      <c r="AE40" s="196">
        <v>0</v>
      </c>
      <c r="AF40" s="196">
        <v>0</v>
      </c>
      <c r="AG40" s="196">
        <v>51.09</v>
      </c>
      <c r="AH40" s="196">
        <v>0</v>
      </c>
      <c r="AI40" s="196">
        <v>14.46</v>
      </c>
      <c r="AJ40" s="196">
        <v>0</v>
      </c>
      <c r="AK40" s="196">
        <v>10.89</v>
      </c>
      <c r="AL40" s="196">
        <v>0</v>
      </c>
      <c r="AM40" s="196">
        <v>0</v>
      </c>
      <c r="AN40" s="196">
        <v>0</v>
      </c>
      <c r="AO40" s="196">
        <v>280.06</v>
      </c>
      <c r="AP40" s="196">
        <v>0</v>
      </c>
      <c r="AQ40" s="196">
        <v>0</v>
      </c>
      <c r="AR40" s="196">
        <v>4.51</v>
      </c>
      <c r="AS40" s="196">
        <v>13.03</v>
      </c>
      <c r="AT40" s="196">
        <v>21.35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5.32</v>
      </c>
      <c r="D41" s="196">
        <v>0</v>
      </c>
      <c r="E41" s="196">
        <v>0</v>
      </c>
      <c r="F41" s="196">
        <v>3.67</v>
      </c>
      <c r="G41" s="196">
        <v>0</v>
      </c>
      <c r="H41" s="196">
        <v>0</v>
      </c>
      <c r="I41" s="196">
        <v>7.06</v>
      </c>
      <c r="J41" s="196">
        <v>0</v>
      </c>
      <c r="K41" s="196">
        <v>8.4</v>
      </c>
      <c r="L41" s="196">
        <v>392.01</v>
      </c>
      <c r="M41" s="196">
        <v>1.0900000000000001</v>
      </c>
      <c r="N41" s="196">
        <v>1.41</v>
      </c>
      <c r="O41" s="196">
        <v>0</v>
      </c>
      <c r="P41" s="196">
        <v>1.47</v>
      </c>
      <c r="Q41" s="196">
        <v>0.13</v>
      </c>
      <c r="R41" s="196">
        <v>0.5</v>
      </c>
      <c r="S41" s="196">
        <v>0.31</v>
      </c>
      <c r="T41" s="196">
        <v>0</v>
      </c>
      <c r="U41" s="196">
        <v>0.99</v>
      </c>
      <c r="V41" s="196">
        <v>0.21</v>
      </c>
      <c r="W41" s="196">
        <v>0.41</v>
      </c>
      <c r="X41" s="196">
        <v>1.59</v>
      </c>
      <c r="Y41" s="196">
        <v>0</v>
      </c>
      <c r="Z41" s="196">
        <v>5.59</v>
      </c>
      <c r="AA41" s="196">
        <v>2.68</v>
      </c>
      <c r="AB41" s="196">
        <v>0</v>
      </c>
      <c r="AC41" s="196">
        <v>0</v>
      </c>
      <c r="AD41" s="196">
        <v>9.32</v>
      </c>
      <c r="AE41" s="196">
        <v>0</v>
      </c>
      <c r="AF41" s="196">
        <v>0</v>
      </c>
      <c r="AG41" s="196">
        <v>51.09</v>
      </c>
      <c r="AH41" s="196">
        <v>0</v>
      </c>
      <c r="AI41" s="196">
        <v>14.46</v>
      </c>
      <c r="AJ41" s="196">
        <v>0</v>
      </c>
      <c r="AK41" s="196">
        <v>10.89</v>
      </c>
      <c r="AL41" s="196">
        <v>0</v>
      </c>
      <c r="AM41" s="196">
        <v>0</v>
      </c>
      <c r="AN41" s="196">
        <v>0</v>
      </c>
      <c r="AO41" s="196">
        <v>280.06</v>
      </c>
      <c r="AP41" s="196">
        <v>0</v>
      </c>
      <c r="AQ41" s="196">
        <v>0</v>
      </c>
      <c r="AR41" s="196">
        <v>4.51</v>
      </c>
      <c r="AS41" s="196">
        <v>12.99</v>
      </c>
      <c r="AT41" s="196">
        <v>21.35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5.32</v>
      </c>
      <c r="D42" s="196">
        <v>0</v>
      </c>
      <c r="E42" s="196">
        <v>0</v>
      </c>
      <c r="F42" s="196">
        <v>3.67</v>
      </c>
      <c r="G42" s="196">
        <v>0</v>
      </c>
      <c r="H42" s="196">
        <v>0</v>
      </c>
      <c r="I42" s="196">
        <v>7.06</v>
      </c>
      <c r="J42" s="196">
        <v>0</v>
      </c>
      <c r="K42" s="196">
        <v>8.4</v>
      </c>
      <c r="L42" s="196">
        <v>392.01</v>
      </c>
      <c r="M42" s="196">
        <v>1.0900000000000001</v>
      </c>
      <c r="N42" s="196">
        <v>1.41</v>
      </c>
      <c r="O42" s="196">
        <v>0</v>
      </c>
      <c r="P42" s="196">
        <v>1.47</v>
      </c>
      <c r="Q42" s="196">
        <v>0.13</v>
      </c>
      <c r="R42" s="196">
        <v>0.5</v>
      </c>
      <c r="S42" s="196">
        <v>0.31</v>
      </c>
      <c r="T42" s="196">
        <v>0</v>
      </c>
      <c r="U42" s="196">
        <v>0.99</v>
      </c>
      <c r="V42" s="196">
        <v>0.21</v>
      </c>
      <c r="W42" s="196">
        <v>0.41</v>
      </c>
      <c r="X42" s="196">
        <v>1.59</v>
      </c>
      <c r="Y42" s="196">
        <v>0</v>
      </c>
      <c r="Z42" s="196">
        <v>5.59</v>
      </c>
      <c r="AA42" s="196">
        <v>2.68</v>
      </c>
      <c r="AB42" s="196">
        <v>0</v>
      </c>
      <c r="AC42" s="196">
        <v>0</v>
      </c>
      <c r="AD42" s="196">
        <v>9.32</v>
      </c>
      <c r="AE42" s="196">
        <v>0</v>
      </c>
      <c r="AF42" s="196">
        <v>0</v>
      </c>
      <c r="AG42" s="196">
        <v>51.09</v>
      </c>
      <c r="AH42" s="196">
        <v>0</v>
      </c>
      <c r="AI42" s="196">
        <v>14.46</v>
      </c>
      <c r="AJ42" s="196">
        <v>0</v>
      </c>
      <c r="AK42" s="196">
        <v>10.89</v>
      </c>
      <c r="AL42" s="196">
        <v>0</v>
      </c>
      <c r="AM42" s="196">
        <v>0</v>
      </c>
      <c r="AN42" s="196">
        <v>0</v>
      </c>
      <c r="AO42" s="196">
        <v>280.06</v>
      </c>
      <c r="AP42" s="196">
        <v>0</v>
      </c>
      <c r="AQ42" s="196">
        <v>0</v>
      </c>
      <c r="AR42" s="196">
        <v>4.51</v>
      </c>
      <c r="AS42" s="196">
        <v>12.99</v>
      </c>
      <c r="AT42" s="196">
        <v>21.35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5.32</v>
      </c>
      <c r="D43" s="196">
        <v>0</v>
      </c>
      <c r="E43" s="196">
        <v>0</v>
      </c>
      <c r="F43" s="196">
        <v>3.67</v>
      </c>
      <c r="G43" s="196">
        <v>0</v>
      </c>
      <c r="H43" s="196">
        <v>0</v>
      </c>
      <c r="I43" s="196">
        <v>7.06</v>
      </c>
      <c r="J43" s="196">
        <v>0</v>
      </c>
      <c r="K43" s="196">
        <v>8.4</v>
      </c>
      <c r="L43" s="196">
        <v>392.01</v>
      </c>
      <c r="M43" s="196">
        <v>1.0900000000000001</v>
      </c>
      <c r="N43" s="196">
        <v>1.41</v>
      </c>
      <c r="O43" s="196">
        <v>0</v>
      </c>
      <c r="P43" s="196">
        <v>1.47</v>
      </c>
      <c r="Q43" s="196">
        <v>2.35</v>
      </c>
      <c r="R43" s="196">
        <v>0.5</v>
      </c>
      <c r="S43" s="196">
        <v>5.92</v>
      </c>
      <c r="T43" s="196">
        <v>0</v>
      </c>
      <c r="U43" s="196">
        <v>0.99</v>
      </c>
      <c r="V43" s="196">
        <v>0.21</v>
      </c>
      <c r="W43" s="196">
        <v>0.41</v>
      </c>
      <c r="X43" s="196">
        <v>1.59</v>
      </c>
      <c r="Y43" s="196">
        <v>0</v>
      </c>
      <c r="Z43" s="196">
        <v>5.59</v>
      </c>
      <c r="AA43" s="196">
        <v>2.68</v>
      </c>
      <c r="AB43" s="196">
        <v>0</v>
      </c>
      <c r="AC43" s="196">
        <v>0</v>
      </c>
      <c r="AD43" s="196">
        <v>9.32</v>
      </c>
      <c r="AE43" s="196">
        <v>0</v>
      </c>
      <c r="AF43" s="196">
        <v>0</v>
      </c>
      <c r="AG43" s="196">
        <v>51.09</v>
      </c>
      <c r="AH43" s="196">
        <v>0</v>
      </c>
      <c r="AI43" s="196">
        <v>14.46</v>
      </c>
      <c r="AJ43" s="196">
        <v>0</v>
      </c>
      <c r="AK43" s="196">
        <v>10.89</v>
      </c>
      <c r="AL43" s="196">
        <v>0</v>
      </c>
      <c r="AM43" s="196">
        <v>0</v>
      </c>
      <c r="AN43" s="196">
        <v>0</v>
      </c>
      <c r="AO43" s="196">
        <v>280.06</v>
      </c>
      <c r="AP43" s="196">
        <v>0</v>
      </c>
      <c r="AQ43" s="196">
        <v>0</v>
      </c>
      <c r="AR43" s="196">
        <v>4.51</v>
      </c>
      <c r="AS43" s="196">
        <v>12.89</v>
      </c>
      <c r="AT43" s="196">
        <v>21.35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5.32</v>
      </c>
      <c r="D44" s="196">
        <v>0</v>
      </c>
      <c r="E44" s="196">
        <v>0</v>
      </c>
      <c r="F44" s="196">
        <v>3.67</v>
      </c>
      <c r="G44" s="196">
        <v>0</v>
      </c>
      <c r="H44" s="196">
        <v>0</v>
      </c>
      <c r="I44" s="196">
        <v>7.06</v>
      </c>
      <c r="J44" s="196">
        <v>0</v>
      </c>
      <c r="K44" s="196">
        <v>8.4</v>
      </c>
      <c r="L44" s="196">
        <v>392.01</v>
      </c>
      <c r="M44" s="196">
        <v>1.0900000000000001</v>
      </c>
      <c r="N44" s="196">
        <v>1.41</v>
      </c>
      <c r="O44" s="196">
        <v>0</v>
      </c>
      <c r="P44" s="196">
        <v>1.47</v>
      </c>
      <c r="Q44" s="196">
        <v>2.39</v>
      </c>
      <c r="R44" s="196">
        <v>0.5</v>
      </c>
      <c r="S44" s="196">
        <v>7.14</v>
      </c>
      <c r="T44" s="196">
        <v>0</v>
      </c>
      <c r="U44" s="196">
        <v>0.99</v>
      </c>
      <c r="V44" s="196">
        <v>0.21</v>
      </c>
      <c r="W44" s="196">
        <v>0.41</v>
      </c>
      <c r="X44" s="196">
        <v>1.59</v>
      </c>
      <c r="Y44" s="196">
        <v>0</v>
      </c>
      <c r="Z44" s="196">
        <v>5.59</v>
      </c>
      <c r="AA44" s="196">
        <v>2.68</v>
      </c>
      <c r="AB44" s="196">
        <v>0</v>
      </c>
      <c r="AC44" s="196">
        <v>0</v>
      </c>
      <c r="AD44" s="196">
        <v>9.32</v>
      </c>
      <c r="AE44" s="196">
        <v>0</v>
      </c>
      <c r="AF44" s="196">
        <v>0</v>
      </c>
      <c r="AG44" s="196">
        <v>51.09</v>
      </c>
      <c r="AH44" s="196">
        <v>0</v>
      </c>
      <c r="AI44" s="196">
        <v>14.46</v>
      </c>
      <c r="AJ44" s="196">
        <v>0</v>
      </c>
      <c r="AK44" s="196">
        <v>10.89</v>
      </c>
      <c r="AL44" s="196">
        <v>0</v>
      </c>
      <c r="AM44" s="196">
        <v>0</v>
      </c>
      <c r="AN44" s="196">
        <v>0</v>
      </c>
      <c r="AO44" s="196">
        <v>280.06</v>
      </c>
      <c r="AP44" s="196">
        <v>0</v>
      </c>
      <c r="AQ44" s="196">
        <v>0</v>
      </c>
      <c r="AR44" s="196">
        <v>4.51</v>
      </c>
      <c r="AS44" s="196">
        <v>12.89</v>
      </c>
      <c r="AT44" s="196">
        <v>21.35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5.32</v>
      </c>
      <c r="D45" s="196">
        <v>0</v>
      </c>
      <c r="E45" s="196">
        <v>0</v>
      </c>
      <c r="F45" s="196">
        <v>3.67</v>
      </c>
      <c r="G45" s="196">
        <v>0</v>
      </c>
      <c r="H45" s="196">
        <v>0</v>
      </c>
      <c r="I45" s="196">
        <v>7.06</v>
      </c>
      <c r="J45" s="196">
        <v>0</v>
      </c>
      <c r="K45" s="196">
        <v>8.4</v>
      </c>
      <c r="L45" s="196">
        <v>434.31</v>
      </c>
      <c r="M45" s="196">
        <v>1.0900000000000001</v>
      </c>
      <c r="N45" s="196">
        <v>1.41</v>
      </c>
      <c r="O45" s="196">
        <v>0</v>
      </c>
      <c r="P45" s="196">
        <v>1.47</v>
      </c>
      <c r="Q45" s="196">
        <v>2.39</v>
      </c>
      <c r="R45" s="196">
        <v>0.5</v>
      </c>
      <c r="S45" s="196">
        <v>7.14</v>
      </c>
      <c r="T45" s="196">
        <v>0</v>
      </c>
      <c r="U45" s="196">
        <v>0.99</v>
      </c>
      <c r="V45" s="196">
        <v>0.21</v>
      </c>
      <c r="W45" s="196">
        <v>0.41</v>
      </c>
      <c r="X45" s="196">
        <v>1.59</v>
      </c>
      <c r="Y45" s="196">
        <v>0</v>
      </c>
      <c r="Z45" s="196">
        <v>5.59</v>
      </c>
      <c r="AA45" s="196">
        <v>2.68</v>
      </c>
      <c r="AB45" s="196">
        <v>0</v>
      </c>
      <c r="AC45" s="196">
        <v>0</v>
      </c>
      <c r="AD45" s="196">
        <v>9.32</v>
      </c>
      <c r="AE45" s="196">
        <v>0</v>
      </c>
      <c r="AF45" s="196">
        <v>0</v>
      </c>
      <c r="AG45" s="196">
        <v>51.09</v>
      </c>
      <c r="AH45" s="196">
        <v>0</v>
      </c>
      <c r="AI45" s="196">
        <v>14.46</v>
      </c>
      <c r="AJ45" s="196">
        <v>0</v>
      </c>
      <c r="AK45" s="196">
        <v>10.89</v>
      </c>
      <c r="AL45" s="196">
        <v>0</v>
      </c>
      <c r="AM45" s="196">
        <v>0</v>
      </c>
      <c r="AN45" s="196">
        <v>0</v>
      </c>
      <c r="AO45" s="196">
        <v>280.06</v>
      </c>
      <c r="AP45" s="196">
        <v>0</v>
      </c>
      <c r="AQ45" s="196">
        <v>0</v>
      </c>
      <c r="AR45" s="196">
        <v>4.51</v>
      </c>
      <c r="AS45" s="196">
        <v>12.89</v>
      </c>
      <c r="AT45" s="196">
        <v>21.35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5.32</v>
      </c>
      <c r="D46" s="196">
        <v>0</v>
      </c>
      <c r="E46" s="196">
        <v>0</v>
      </c>
      <c r="F46" s="196">
        <v>3.67</v>
      </c>
      <c r="G46" s="196">
        <v>0</v>
      </c>
      <c r="H46" s="196">
        <v>0</v>
      </c>
      <c r="I46" s="196">
        <v>7.06</v>
      </c>
      <c r="J46" s="196">
        <v>0</v>
      </c>
      <c r="K46" s="196">
        <v>8.4</v>
      </c>
      <c r="L46" s="196">
        <v>434.31</v>
      </c>
      <c r="M46" s="196">
        <v>1.0900000000000001</v>
      </c>
      <c r="N46" s="196">
        <v>1.41</v>
      </c>
      <c r="O46" s="196">
        <v>0</v>
      </c>
      <c r="P46" s="196">
        <v>1.47</v>
      </c>
      <c r="Q46" s="196">
        <v>2.39</v>
      </c>
      <c r="R46" s="196">
        <v>0.5</v>
      </c>
      <c r="S46" s="196">
        <v>7.14</v>
      </c>
      <c r="T46" s="196">
        <v>0</v>
      </c>
      <c r="U46" s="196">
        <v>0.99</v>
      </c>
      <c r="V46" s="196">
        <v>0.21</v>
      </c>
      <c r="W46" s="196">
        <v>0.41</v>
      </c>
      <c r="X46" s="196">
        <v>1.59</v>
      </c>
      <c r="Y46" s="196">
        <v>0</v>
      </c>
      <c r="Z46" s="196">
        <v>5.59</v>
      </c>
      <c r="AA46" s="196">
        <v>2.68</v>
      </c>
      <c r="AB46" s="196">
        <v>0</v>
      </c>
      <c r="AC46" s="196">
        <v>0</v>
      </c>
      <c r="AD46" s="196">
        <v>9.32</v>
      </c>
      <c r="AE46" s="196">
        <v>0</v>
      </c>
      <c r="AF46" s="196">
        <v>0</v>
      </c>
      <c r="AG46" s="196">
        <v>51.09</v>
      </c>
      <c r="AH46" s="196">
        <v>0</v>
      </c>
      <c r="AI46" s="196">
        <v>14.46</v>
      </c>
      <c r="AJ46" s="196">
        <v>0</v>
      </c>
      <c r="AK46" s="196">
        <v>10.89</v>
      </c>
      <c r="AL46" s="196">
        <v>0</v>
      </c>
      <c r="AM46" s="196">
        <v>0</v>
      </c>
      <c r="AN46" s="196">
        <v>0</v>
      </c>
      <c r="AO46" s="196">
        <v>280.06</v>
      </c>
      <c r="AP46" s="196">
        <v>0</v>
      </c>
      <c r="AQ46" s="196">
        <v>0</v>
      </c>
      <c r="AR46" s="196">
        <v>4.51</v>
      </c>
      <c r="AS46" s="196">
        <v>12.89</v>
      </c>
      <c r="AT46" s="196">
        <v>21.35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5.15</v>
      </c>
      <c r="D47" s="196">
        <v>0</v>
      </c>
      <c r="E47" s="196">
        <v>0</v>
      </c>
      <c r="F47" s="196">
        <v>3.67</v>
      </c>
      <c r="G47" s="196">
        <v>0</v>
      </c>
      <c r="H47" s="196">
        <v>0</v>
      </c>
      <c r="I47" s="196">
        <v>7.06</v>
      </c>
      <c r="J47" s="196">
        <v>0</v>
      </c>
      <c r="K47" s="196">
        <v>8.4</v>
      </c>
      <c r="L47" s="196">
        <v>434.31</v>
      </c>
      <c r="M47" s="196">
        <v>1.0900000000000001</v>
      </c>
      <c r="N47" s="196">
        <v>1.41</v>
      </c>
      <c r="O47" s="196">
        <v>0</v>
      </c>
      <c r="P47" s="196">
        <v>1.47</v>
      </c>
      <c r="Q47" s="196">
        <v>2.39</v>
      </c>
      <c r="R47" s="196">
        <v>0.5</v>
      </c>
      <c r="S47" s="196">
        <v>7.14</v>
      </c>
      <c r="T47" s="196">
        <v>0</v>
      </c>
      <c r="U47" s="196">
        <v>0.99</v>
      </c>
      <c r="V47" s="196">
        <v>0.21</v>
      </c>
      <c r="W47" s="196">
        <v>0.41</v>
      </c>
      <c r="X47" s="196">
        <v>1.59</v>
      </c>
      <c r="Y47" s="196">
        <v>0</v>
      </c>
      <c r="Z47" s="196">
        <v>5.59</v>
      </c>
      <c r="AA47" s="196">
        <v>2.68</v>
      </c>
      <c r="AB47" s="196">
        <v>0</v>
      </c>
      <c r="AC47" s="196">
        <v>0</v>
      </c>
      <c r="AD47" s="196">
        <v>9.32</v>
      </c>
      <c r="AE47" s="196">
        <v>0</v>
      </c>
      <c r="AF47" s="196">
        <v>0</v>
      </c>
      <c r="AG47" s="196">
        <v>51.09</v>
      </c>
      <c r="AH47" s="196">
        <v>0</v>
      </c>
      <c r="AI47" s="196">
        <v>14.46</v>
      </c>
      <c r="AJ47" s="196">
        <v>0</v>
      </c>
      <c r="AK47" s="196">
        <v>10.89</v>
      </c>
      <c r="AL47" s="196">
        <v>0</v>
      </c>
      <c r="AM47" s="196">
        <v>0</v>
      </c>
      <c r="AN47" s="196">
        <v>0</v>
      </c>
      <c r="AO47" s="196">
        <v>280.06</v>
      </c>
      <c r="AP47" s="196">
        <v>0</v>
      </c>
      <c r="AQ47" s="196">
        <v>0</v>
      </c>
      <c r="AR47" s="196">
        <v>4.51</v>
      </c>
      <c r="AS47" s="196">
        <v>12.89</v>
      </c>
      <c r="AT47" s="196">
        <v>21.35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5.15</v>
      </c>
      <c r="D48" s="196">
        <v>0</v>
      </c>
      <c r="E48" s="196">
        <v>0</v>
      </c>
      <c r="F48" s="196">
        <v>3.67</v>
      </c>
      <c r="G48" s="196">
        <v>0</v>
      </c>
      <c r="H48" s="196">
        <v>0</v>
      </c>
      <c r="I48" s="196">
        <v>7.06</v>
      </c>
      <c r="J48" s="196">
        <v>0</v>
      </c>
      <c r="K48" s="196">
        <v>8.4</v>
      </c>
      <c r="L48" s="196">
        <v>476.61</v>
      </c>
      <c r="M48" s="196">
        <v>1.0900000000000001</v>
      </c>
      <c r="N48" s="196">
        <v>1.41</v>
      </c>
      <c r="O48" s="196">
        <v>0</v>
      </c>
      <c r="P48" s="196">
        <v>1.47</v>
      </c>
      <c r="Q48" s="196">
        <v>2.39</v>
      </c>
      <c r="R48" s="196">
        <v>0.5</v>
      </c>
      <c r="S48" s="196">
        <v>7.14</v>
      </c>
      <c r="T48" s="196">
        <v>0</v>
      </c>
      <c r="U48" s="196">
        <v>0.99</v>
      </c>
      <c r="V48" s="196">
        <v>0.21</v>
      </c>
      <c r="W48" s="196">
        <v>0.41</v>
      </c>
      <c r="X48" s="196">
        <v>1.59</v>
      </c>
      <c r="Y48" s="196">
        <v>0</v>
      </c>
      <c r="Z48" s="196">
        <v>5.59</v>
      </c>
      <c r="AA48" s="196">
        <v>2.68</v>
      </c>
      <c r="AB48" s="196">
        <v>0</v>
      </c>
      <c r="AC48" s="196">
        <v>0</v>
      </c>
      <c r="AD48" s="196">
        <v>9.32</v>
      </c>
      <c r="AE48" s="196">
        <v>0</v>
      </c>
      <c r="AF48" s="196">
        <v>0</v>
      </c>
      <c r="AG48" s="196">
        <v>51.09</v>
      </c>
      <c r="AH48" s="196">
        <v>0</v>
      </c>
      <c r="AI48" s="196">
        <v>14.46</v>
      </c>
      <c r="AJ48" s="196">
        <v>0</v>
      </c>
      <c r="AK48" s="196">
        <v>10.89</v>
      </c>
      <c r="AL48" s="196">
        <v>0</v>
      </c>
      <c r="AM48" s="196">
        <v>0</v>
      </c>
      <c r="AN48" s="196">
        <v>0</v>
      </c>
      <c r="AO48" s="196">
        <v>280.06</v>
      </c>
      <c r="AP48" s="196">
        <v>0</v>
      </c>
      <c r="AQ48" s="196">
        <v>0</v>
      </c>
      <c r="AR48" s="196">
        <v>4.51</v>
      </c>
      <c r="AS48" s="196">
        <v>12.89</v>
      </c>
      <c r="AT48" s="196">
        <v>21.35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5.15</v>
      </c>
      <c r="D49" s="196">
        <v>0</v>
      </c>
      <c r="E49" s="196">
        <v>0</v>
      </c>
      <c r="F49" s="196">
        <v>3.67</v>
      </c>
      <c r="G49" s="196">
        <v>0</v>
      </c>
      <c r="H49" s="196">
        <v>0</v>
      </c>
      <c r="I49" s="196">
        <v>7.06</v>
      </c>
      <c r="J49" s="196">
        <v>0</v>
      </c>
      <c r="K49" s="196">
        <v>8.4</v>
      </c>
      <c r="L49" s="196">
        <v>476.61</v>
      </c>
      <c r="M49" s="196">
        <v>1.0900000000000001</v>
      </c>
      <c r="N49" s="196">
        <v>1.41</v>
      </c>
      <c r="O49" s="196">
        <v>0</v>
      </c>
      <c r="P49" s="196">
        <v>1.47</v>
      </c>
      <c r="Q49" s="196">
        <v>2.39</v>
      </c>
      <c r="R49" s="196">
        <v>0.5</v>
      </c>
      <c r="S49" s="196">
        <v>7.14</v>
      </c>
      <c r="T49" s="196">
        <v>0</v>
      </c>
      <c r="U49" s="196">
        <v>0.99</v>
      </c>
      <c r="V49" s="196">
        <v>0.21</v>
      </c>
      <c r="W49" s="196">
        <v>0.41</v>
      </c>
      <c r="X49" s="196">
        <v>1.59</v>
      </c>
      <c r="Y49" s="196">
        <v>0</v>
      </c>
      <c r="Z49" s="196">
        <v>5.59</v>
      </c>
      <c r="AA49" s="196">
        <v>2.68</v>
      </c>
      <c r="AB49" s="196">
        <v>0</v>
      </c>
      <c r="AC49" s="196">
        <v>0</v>
      </c>
      <c r="AD49" s="196">
        <v>9.32</v>
      </c>
      <c r="AE49" s="196">
        <v>0</v>
      </c>
      <c r="AF49" s="196">
        <v>0</v>
      </c>
      <c r="AG49" s="196">
        <v>51.09</v>
      </c>
      <c r="AH49" s="196">
        <v>0</v>
      </c>
      <c r="AI49" s="196">
        <v>14.46</v>
      </c>
      <c r="AJ49" s="196">
        <v>0</v>
      </c>
      <c r="AK49" s="196">
        <v>10.89</v>
      </c>
      <c r="AL49" s="196">
        <v>0</v>
      </c>
      <c r="AM49" s="196">
        <v>0</v>
      </c>
      <c r="AN49" s="196">
        <v>0</v>
      </c>
      <c r="AO49" s="196">
        <v>280.06</v>
      </c>
      <c r="AP49" s="196">
        <v>0</v>
      </c>
      <c r="AQ49" s="196">
        <v>0</v>
      </c>
      <c r="AR49" s="196">
        <v>4.51</v>
      </c>
      <c r="AS49" s="196">
        <v>12.89</v>
      </c>
      <c r="AT49" s="196">
        <v>21.35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5.15</v>
      </c>
      <c r="D50" s="196">
        <v>0</v>
      </c>
      <c r="E50" s="196">
        <v>0</v>
      </c>
      <c r="F50" s="196">
        <v>3.67</v>
      </c>
      <c r="G50" s="196">
        <v>0</v>
      </c>
      <c r="H50" s="196">
        <v>0</v>
      </c>
      <c r="I50" s="196">
        <v>7.06</v>
      </c>
      <c r="J50" s="196">
        <v>0</v>
      </c>
      <c r="K50" s="196">
        <v>8.4</v>
      </c>
      <c r="L50" s="196">
        <v>476.61</v>
      </c>
      <c r="M50" s="196">
        <v>1.0900000000000001</v>
      </c>
      <c r="N50" s="196">
        <v>1.41</v>
      </c>
      <c r="O50" s="196">
        <v>0</v>
      </c>
      <c r="P50" s="196">
        <v>1.47</v>
      </c>
      <c r="Q50" s="196">
        <v>2.39</v>
      </c>
      <c r="R50" s="196">
        <v>0.5</v>
      </c>
      <c r="S50" s="196">
        <v>7.14</v>
      </c>
      <c r="T50" s="196">
        <v>0</v>
      </c>
      <c r="U50" s="196">
        <v>0.99</v>
      </c>
      <c r="V50" s="196">
        <v>0.21</v>
      </c>
      <c r="W50" s="196">
        <v>0.41</v>
      </c>
      <c r="X50" s="196">
        <v>1.59</v>
      </c>
      <c r="Y50" s="196">
        <v>0</v>
      </c>
      <c r="Z50" s="196">
        <v>5.59</v>
      </c>
      <c r="AA50" s="196">
        <v>2.68</v>
      </c>
      <c r="AB50" s="196">
        <v>0</v>
      </c>
      <c r="AC50" s="196">
        <v>0</v>
      </c>
      <c r="AD50" s="196">
        <v>9.32</v>
      </c>
      <c r="AE50" s="196">
        <v>0</v>
      </c>
      <c r="AF50" s="196">
        <v>0</v>
      </c>
      <c r="AG50" s="196">
        <v>51.09</v>
      </c>
      <c r="AH50" s="196">
        <v>0</v>
      </c>
      <c r="AI50" s="196">
        <v>14.46</v>
      </c>
      <c r="AJ50" s="196">
        <v>0</v>
      </c>
      <c r="AK50" s="196">
        <v>10.89</v>
      </c>
      <c r="AL50" s="196">
        <v>0</v>
      </c>
      <c r="AM50" s="196">
        <v>0</v>
      </c>
      <c r="AN50" s="196">
        <v>0</v>
      </c>
      <c r="AO50" s="196">
        <v>280.06</v>
      </c>
      <c r="AP50" s="196">
        <v>0</v>
      </c>
      <c r="AQ50" s="196">
        <v>0</v>
      </c>
      <c r="AR50" s="196">
        <v>4.51</v>
      </c>
      <c r="AS50" s="196">
        <v>12.89</v>
      </c>
      <c r="AT50" s="196">
        <v>21.35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5.15</v>
      </c>
      <c r="D51" s="196">
        <v>0</v>
      </c>
      <c r="E51" s="196">
        <v>0</v>
      </c>
      <c r="F51" s="196">
        <v>3.67</v>
      </c>
      <c r="G51" s="196">
        <v>0</v>
      </c>
      <c r="H51" s="196">
        <v>0</v>
      </c>
      <c r="I51" s="196">
        <v>7.06</v>
      </c>
      <c r="J51" s="196">
        <v>0</v>
      </c>
      <c r="K51" s="196">
        <v>8.4</v>
      </c>
      <c r="L51" s="196">
        <v>476.61</v>
      </c>
      <c r="M51" s="196">
        <v>1.0900000000000001</v>
      </c>
      <c r="N51" s="196">
        <v>1.41</v>
      </c>
      <c r="O51" s="196">
        <v>0</v>
      </c>
      <c r="P51" s="196">
        <v>1.47</v>
      </c>
      <c r="Q51" s="196">
        <v>2.39</v>
      </c>
      <c r="R51" s="196">
        <v>0.5</v>
      </c>
      <c r="S51" s="196">
        <v>7.14</v>
      </c>
      <c r="T51" s="196">
        <v>0</v>
      </c>
      <c r="U51" s="196">
        <v>0.99</v>
      </c>
      <c r="V51" s="196">
        <v>0.21</v>
      </c>
      <c r="W51" s="196">
        <v>0.41</v>
      </c>
      <c r="X51" s="196">
        <v>1.59</v>
      </c>
      <c r="Y51" s="196">
        <v>0</v>
      </c>
      <c r="Z51" s="196">
        <v>5.59</v>
      </c>
      <c r="AA51" s="196">
        <v>2.68</v>
      </c>
      <c r="AB51" s="196">
        <v>0</v>
      </c>
      <c r="AC51" s="196">
        <v>0</v>
      </c>
      <c r="AD51" s="196">
        <v>9.32</v>
      </c>
      <c r="AE51" s="196">
        <v>0</v>
      </c>
      <c r="AF51" s="196">
        <v>0</v>
      </c>
      <c r="AG51" s="196">
        <v>51.09</v>
      </c>
      <c r="AH51" s="196">
        <v>0</v>
      </c>
      <c r="AI51" s="196">
        <v>14.46</v>
      </c>
      <c r="AJ51" s="196">
        <v>0</v>
      </c>
      <c r="AK51" s="196">
        <v>10.89</v>
      </c>
      <c r="AL51" s="196">
        <v>0</v>
      </c>
      <c r="AM51" s="196">
        <v>0</v>
      </c>
      <c r="AN51" s="196">
        <v>0</v>
      </c>
      <c r="AO51" s="196">
        <v>274.62</v>
      </c>
      <c r="AP51" s="196">
        <v>0</v>
      </c>
      <c r="AQ51" s="196">
        <v>0</v>
      </c>
      <c r="AR51" s="196">
        <v>4.51</v>
      </c>
      <c r="AS51" s="196">
        <v>12.89</v>
      </c>
      <c r="AT51" s="196">
        <v>21.35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5.15</v>
      </c>
      <c r="D52" s="196">
        <v>0</v>
      </c>
      <c r="E52" s="196">
        <v>0</v>
      </c>
      <c r="F52" s="196">
        <v>3.67</v>
      </c>
      <c r="G52" s="196">
        <v>0</v>
      </c>
      <c r="H52" s="196">
        <v>0</v>
      </c>
      <c r="I52" s="196">
        <v>7.06</v>
      </c>
      <c r="J52" s="196">
        <v>0</v>
      </c>
      <c r="K52" s="196">
        <v>8.4</v>
      </c>
      <c r="L52" s="196">
        <v>476.61</v>
      </c>
      <c r="M52" s="196">
        <v>1.0900000000000001</v>
      </c>
      <c r="N52" s="196">
        <v>1.41</v>
      </c>
      <c r="O52" s="196">
        <v>0</v>
      </c>
      <c r="P52" s="196">
        <v>1.47</v>
      </c>
      <c r="Q52" s="196">
        <v>2.39</v>
      </c>
      <c r="R52" s="196">
        <v>0.5</v>
      </c>
      <c r="S52" s="196">
        <v>7.14</v>
      </c>
      <c r="T52" s="196">
        <v>0</v>
      </c>
      <c r="U52" s="196">
        <v>0.99</v>
      </c>
      <c r="V52" s="196">
        <v>0.21</v>
      </c>
      <c r="W52" s="196">
        <v>0.41</v>
      </c>
      <c r="X52" s="196">
        <v>1.59</v>
      </c>
      <c r="Y52" s="196">
        <v>0</v>
      </c>
      <c r="Z52" s="196">
        <v>5.59</v>
      </c>
      <c r="AA52" s="196">
        <v>2.68</v>
      </c>
      <c r="AB52" s="196">
        <v>0</v>
      </c>
      <c r="AC52" s="196">
        <v>0</v>
      </c>
      <c r="AD52" s="196">
        <v>9.32</v>
      </c>
      <c r="AE52" s="196">
        <v>0</v>
      </c>
      <c r="AF52" s="196">
        <v>0</v>
      </c>
      <c r="AG52" s="196">
        <v>51.09</v>
      </c>
      <c r="AH52" s="196">
        <v>0</v>
      </c>
      <c r="AI52" s="196">
        <v>14.46</v>
      </c>
      <c r="AJ52" s="196">
        <v>0</v>
      </c>
      <c r="AK52" s="196">
        <v>10.89</v>
      </c>
      <c r="AL52" s="196">
        <v>0</v>
      </c>
      <c r="AM52" s="196">
        <v>0</v>
      </c>
      <c r="AN52" s="196">
        <v>0</v>
      </c>
      <c r="AO52" s="196">
        <v>274.62</v>
      </c>
      <c r="AP52" s="196">
        <v>0</v>
      </c>
      <c r="AQ52" s="196">
        <v>0</v>
      </c>
      <c r="AR52" s="196">
        <v>4.51</v>
      </c>
      <c r="AS52" s="196">
        <v>12.89</v>
      </c>
      <c r="AT52" s="196">
        <v>21.35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5.15</v>
      </c>
      <c r="D53" s="196">
        <v>0</v>
      </c>
      <c r="E53" s="196">
        <v>0</v>
      </c>
      <c r="F53" s="196">
        <v>3.67</v>
      </c>
      <c r="G53" s="196">
        <v>0</v>
      </c>
      <c r="H53" s="196">
        <v>0</v>
      </c>
      <c r="I53" s="196">
        <v>7.06</v>
      </c>
      <c r="J53" s="196">
        <v>0</v>
      </c>
      <c r="K53" s="196">
        <v>8.4</v>
      </c>
      <c r="L53" s="196">
        <v>476.61</v>
      </c>
      <c r="M53" s="196">
        <v>1.0900000000000001</v>
      </c>
      <c r="N53" s="196">
        <v>1.41</v>
      </c>
      <c r="O53" s="196">
        <v>0</v>
      </c>
      <c r="P53" s="196">
        <v>1.47</v>
      </c>
      <c r="Q53" s="196">
        <v>2.39</v>
      </c>
      <c r="R53" s="196">
        <v>0.5</v>
      </c>
      <c r="S53" s="196">
        <v>7.14</v>
      </c>
      <c r="T53" s="196">
        <v>0</v>
      </c>
      <c r="U53" s="196">
        <v>0.99</v>
      </c>
      <c r="V53" s="196">
        <v>0.21</v>
      </c>
      <c r="W53" s="196">
        <v>0.41</v>
      </c>
      <c r="X53" s="196">
        <v>1.6</v>
      </c>
      <c r="Y53" s="196">
        <v>0</v>
      </c>
      <c r="Z53" s="196">
        <v>4.93</v>
      </c>
      <c r="AA53" s="196">
        <v>2.68</v>
      </c>
      <c r="AB53" s="196">
        <v>0</v>
      </c>
      <c r="AC53" s="196">
        <v>0</v>
      </c>
      <c r="AD53" s="196">
        <v>9.32</v>
      </c>
      <c r="AE53" s="196">
        <v>0</v>
      </c>
      <c r="AF53" s="196">
        <v>0</v>
      </c>
      <c r="AG53" s="196">
        <v>51.09</v>
      </c>
      <c r="AH53" s="196">
        <v>0</v>
      </c>
      <c r="AI53" s="196">
        <v>14.46</v>
      </c>
      <c r="AJ53" s="196">
        <v>0</v>
      </c>
      <c r="AK53" s="196">
        <v>10.89</v>
      </c>
      <c r="AL53" s="196">
        <v>0</v>
      </c>
      <c r="AM53" s="196">
        <v>0</v>
      </c>
      <c r="AN53" s="196">
        <v>0</v>
      </c>
      <c r="AO53" s="196">
        <v>274.62</v>
      </c>
      <c r="AP53" s="196">
        <v>0</v>
      </c>
      <c r="AQ53" s="196">
        <v>0</v>
      </c>
      <c r="AR53" s="196">
        <v>4.51</v>
      </c>
      <c r="AS53" s="196">
        <v>12.89</v>
      </c>
      <c r="AT53" s="196">
        <v>21.35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5.15</v>
      </c>
      <c r="D54" s="196">
        <v>0</v>
      </c>
      <c r="E54" s="196">
        <v>0</v>
      </c>
      <c r="F54" s="196">
        <v>3.67</v>
      </c>
      <c r="G54" s="196">
        <v>0</v>
      </c>
      <c r="H54" s="196">
        <v>0</v>
      </c>
      <c r="I54" s="196">
        <v>7.06</v>
      </c>
      <c r="J54" s="196">
        <v>0</v>
      </c>
      <c r="K54" s="196">
        <v>8.4</v>
      </c>
      <c r="L54" s="196">
        <v>476.61</v>
      </c>
      <c r="M54" s="196">
        <v>1.0900000000000001</v>
      </c>
      <c r="N54" s="196">
        <v>1.41</v>
      </c>
      <c r="O54" s="196">
        <v>0</v>
      </c>
      <c r="P54" s="196">
        <v>1.47</v>
      </c>
      <c r="Q54" s="196">
        <v>2.39</v>
      </c>
      <c r="R54" s="196">
        <v>12.05</v>
      </c>
      <c r="S54" s="196">
        <v>7.14</v>
      </c>
      <c r="T54" s="196">
        <v>0</v>
      </c>
      <c r="U54" s="196">
        <v>0.99</v>
      </c>
      <c r="V54" s="196">
        <v>0.21</v>
      </c>
      <c r="W54" s="196">
        <v>0.41</v>
      </c>
      <c r="X54" s="196">
        <v>1.6</v>
      </c>
      <c r="Y54" s="196">
        <v>0</v>
      </c>
      <c r="Z54" s="196">
        <v>5.07</v>
      </c>
      <c r="AA54" s="196">
        <v>13.25</v>
      </c>
      <c r="AB54" s="196">
        <v>0</v>
      </c>
      <c r="AC54" s="196">
        <v>0</v>
      </c>
      <c r="AD54" s="196">
        <v>9.32</v>
      </c>
      <c r="AE54" s="196">
        <v>0</v>
      </c>
      <c r="AF54" s="196">
        <v>0</v>
      </c>
      <c r="AG54" s="196">
        <v>51.09</v>
      </c>
      <c r="AH54" s="196">
        <v>0</v>
      </c>
      <c r="AI54" s="196">
        <v>14.46</v>
      </c>
      <c r="AJ54" s="196">
        <v>0</v>
      </c>
      <c r="AK54" s="196">
        <v>10.89</v>
      </c>
      <c r="AL54" s="196">
        <v>0</v>
      </c>
      <c r="AM54" s="196">
        <v>0</v>
      </c>
      <c r="AN54" s="196">
        <v>0</v>
      </c>
      <c r="AO54" s="196">
        <v>274.62</v>
      </c>
      <c r="AP54" s="196">
        <v>0</v>
      </c>
      <c r="AQ54" s="196">
        <v>0</v>
      </c>
      <c r="AR54" s="196">
        <v>4.51</v>
      </c>
      <c r="AS54" s="196">
        <v>12.89</v>
      </c>
      <c r="AT54" s="196">
        <v>21.35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5.15</v>
      </c>
      <c r="D55" s="196">
        <v>0</v>
      </c>
      <c r="E55" s="196">
        <v>0</v>
      </c>
      <c r="F55" s="196">
        <v>3.67</v>
      </c>
      <c r="G55" s="196">
        <v>0</v>
      </c>
      <c r="H55" s="196">
        <v>0</v>
      </c>
      <c r="I55" s="196">
        <v>7.06</v>
      </c>
      <c r="J55" s="196">
        <v>0</v>
      </c>
      <c r="K55" s="196">
        <v>8.4</v>
      </c>
      <c r="L55" s="196">
        <v>476.61</v>
      </c>
      <c r="M55" s="196">
        <v>1.0900000000000001</v>
      </c>
      <c r="N55" s="196">
        <v>1.41</v>
      </c>
      <c r="O55" s="196">
        <v>0</v>
      </c>
      <c r="P55" s="196">
        <v>1.47</v>
      </c>
      <c r="Q55" s="196">
        <v>2.39</v>
      </c>
      <c r="R55" s="196">
        <v>12.05</v>
      </c>
      <c r="S55" s="196">
        <v>7.14</v>
      </c>
      <c r="T55" s="196">
        <v>0</v>
      </c>
      <c r="U55" s="196">
        <v>0.99</v>
      </c>
      <c r="V55" s="196">
        <v>4.6100000000000003</v>
      </c>
      <c r="W55" s="196">
        <v>0.41</v>
      </c>
      <c r="X55" s="196">
        <v>1.6</v>
      </c>
      <c r="Y55" s="196">
        <v>0</v>
      </c>
      <c r="Z55" s="196">
        <v>24.48</v>
      </c>
      <c r="AA55" s="196">
        <v>20.94</v>
      </c>
      <c r="AB55" s="196">
        <v>0</v>
      </c>
      <c r="AC55" s="196">
        <v>0</v>
      </c>
      <c r="AD55" s="196">
        <v>9.32</v>
      </c>
      <c r="AE55" s="196">
        <v>0</v>
      </c>
      <c r="AF55" s="196">
        <v>0</v>
      </c>
      <c r="AG55" s="196">
        <v>51.09</v>
      </c>
      <c r="AH55" s="196">
        <v>0</v>
      </c>
      <c r="AI55" s="196">
        <v>14.46</v>
      </c>
      <c r="AJ55" s="196">
        <v>0</v>
      </c>
      <c r="AK55" s="196">
        <v>10.89</v>
      </c>
      <c r="AL55" s="196">
        <v>0</v>
      </c>
      <c r="AM55" s="196">
        <v>0</v>
      </c>
      <c r="AN55" s="196">
        <v>0</v>
      </c>
      <c r="AO55" s="196">
        <v>274.62</v>
      </c>
      <c r="AP55" s="196">
        <v>0</v>
      </c>
      <c r="AQ55" s="196">
        <v>0</v>
      </c>
      <c r="AR55" s="196">
        <v>4.51</v>
      </c>
      <c r="AS55" s="196">
        <v>12.89</v>
      </c>
      <c r="AT55" s="196">
        <v>21.35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5.15</v>
      </c>
      <c r="D56" s="196">
        <v>0</v>
      </c>
      <c r="E56" s="196">
        <v>0</v>
      </c>
      <c r="F56" s="196">
        <v>3.67</v>
      </c>
      <c r="G56" s="196">
        <v>0</v>
      </c>
      <c r="H56" s="196">
        <v>0</v>
      </c>
      <c r="I56" s="196">
        <v>7.06</v>
      </c>
      <c r="J56" s="196">
        <v>0</v>
      </c>
      <c r="K56" s="196">
        <v>8.4</v>
      </c>
      <c r="L56" s="196">
        <v>476.61</v>
      </c>
      <c r="M56" s="196">
        <v>1.0900000000000001</v>
      </c>
      <c r="N56" s="196">
        <v>1.41</v>
      </c>
      <c r="O56" s="196">
        <v>0</v>
      </c>
      <c r="P56" s="196">
        <v>1.47</v>
      </c>
      <c r="Q56" s="196">
        <v>2.39</v>
      </c>
      <c r="R56" s="196">
        <v>12.05</v>
      </c>
      <c r="S56" s="196">
        <v>7.14</v>
      </c>
      <c r="T56" s="196">
        <v>0</v>
      </c>
      <c r="U56" s="196">
        <v>0.99</v>
      </c>
      <c r="V56" s="196">
        <v>4.6100000000000003</v>
      </c>
      <c r="W56" s="196">
        <v>0.41</v>
      </c>
      <c r="X56" s="196">
        <v>1.6</v>
      </c>
      <c r="Y56" s="196">
        <v>0</v>
      </c>
      <c r="Z56" s="196">
        <v>5.18</v>
      </c>
      <c r="AA56" s="196">
        <v>20.94</v>
      </c>
      <c r="AB56" s="196">
        <v>0</v>
      </c>
      <c r="AC56" s="196">
        <v>0</v>
      </c>
      <c r="AD56" s="196">
        <v>9.32</v>
      </c>
      <c r="AE56" s="196">
        <v>0</v>
      </c>
      <c r="AF56" s="196">
        <v>0</v>
      </c>
      <c r="AG56" s="196">
        <v>51.09</v>
      </c>
      <c r="AH56" s="196">
        <v>0</v>
      </c>
      <c r="AI56" s="196">
        <v>14.46</v>
      </c>
      <c r="AJ56" s="196">
        <v>0</v>
      </c>
      <c r="AK56" s="196">
        <v>10.89</v>
      </c>
      <c r="AL56" s="196">
        <v>0</v>
      </c>
      <c r="AM56" s="196">
        <v>0</v>
      </c>
      <c r="AN56" s="196">
        <v>0</v>
      </c>
      <c r="AO56" s="196">
        <v>274.62</v>
      </c>
      <c r="AP56" s="196">
        <v>0</v>
      </c>
      <c r="AQ56" s="196">
        <v>0</v>
      </c>
      <c r="AR56" s="196">
        <v>4.51</v>
      </c>
      <c r="AS56" s="196">
        <v>12.89</v>
      </c>
      <c r="AT56" s="196">
        <v>21.35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5.15</v>
      </c>
      <c r="D57" s="196">
        <v>0</v>
      </c>
      <c r="E57" s="196">
        <v>0</v>
      </c>
      <c r="F57" s="196">
        <v>3.67</v>
      </c>
      <c r="G57" s="196">
        <v>0</v>
      </c>
      <c r="H57" s="196">
        <v>0</v>
      </c>
      <c r="I57" s="196">
        <v>7.06</v>
      </c>
      <c r="J57" s="196">
        <v>0</v>
      </c>
      <c r="K57" s="196">
        <v>8.4</v>
      </c>
      <c r="L57" s="196">
        <v>476.61</v>
      </c>
      <c r="M57" s="196">
        <v>1.0900000000000001</v>
      </c>
      <c r="N57" s="196">
        <v>1.41</v>
      </c>
      <c r="O57" s="196">
        <v>0</v>
      </c>
      <c r="P57" s="196">
        <v>1.47</v>
      </c>
      <c r="Q57" s="196">
        <v>2.39</v>
      </c>
      <c r="R57" s="196">
        <v>12.05</v>
      </c>
      <c r="S57" s="196">
        <v>7.14</v>
      </c>
      <c r="T57" s="196">
        <v>0</v>
      </c>
      <c r="U57" s="196">
        <v>0.99</v>
      </c>
      <c r="V57" s="196">
        <v>4.6100000000000003</v>
      </c>
      <c r="W57" s="196">
        <v>0.41</v>
      </c>
      <c r="X57" s="196">
        <v>1.6</v>
      </c>
      <c r="Y57" s="196">
        <v>0</v>
      </c>
      <c r="Z57" s="196">
        <v>5.59</v>
      </c>
      <c r="AA57" s="196">
        <v>20.94</v>
      </c>
      <c r="AB57" s="196">
        <v>0</v>
      </c>
      <c r="AC57" s="196">
        <v>0</v>
      </c>
      <c r="AD57" s="196">
        <v>9.32</v>
      </c>
      <c r="AE57" s="196">
        <v>0</v>
      </c>
      <c r="AF57" s="196">
        <v>0</v>
      </c>
      <c r="AG57" s="196">
        <v>51.09</v>
      </c>
      <c r="AH57" s="196">
        <v>0</v>
      </c>
      <c r="AI57" s="196">
        <v>14.46</v>
      </c>
      <c r="AJ57" s="196">
        <v>0</v>
      </c>
      <c r="AK57" s="196">
        <v>10.89</v>
      </c>
      <c r="AL57" s="196">
        <v>0</v>
      </c>
      <c r="AM57" s="196">
        <v>0</v>
      </c>
      <c r="AN57" s="196">
        <v>0</v>
      </c>
      <c r="AO57" s="196">
        <v>274.62</v>
      </c>
      <c r="AP57" s="196">
        <v>0</v>
      </c>
      <c r="AQ57" s="196">
        <v>0</v>
      </c>
      <c r="AR57" s="196">
        <v>4.51</v>
      </c>
      <c r="AS57" s="196">
        <v>12.89</v>
      </c>
      <c r="AT57" s="196">
        <v>21.35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5.15</v>
      </c>
      <c r="D58" s="196">
        <v>0</v>
      </c>
      <c r="E58" s="196">
        <v>0</v>
      </c>
      <c r="F58" s="196">
        <v>3.67</v>
      </c>
      <c r="G58" s="196">
        <v>0</v>
      </c>
      <c r="H58" s="196">
        <v>0</v>
      </c>
      <c r="I58" s="196">
        <v>7.06</v>
      </c>
      <c r="J58" s="196">
        <v>0</v>
      </c>
      <c r="K58" s="196">
        <v>8.4</v>
      </c>
      <c r="L58" s="196">
        <v>476.61</v>
      </c>
      <c r="M58" s="196">
        <v>1.0900000000000001</v>
      </c>
      <c r="N58" s="196">
        <v>1.41</v>
      </c>
      <c r="O58" s="196">
        <v>0</v>
      </c>
      <c r="P58" s="196">
        <v>1.47</v>
      </c>
      <c r="Q58" s="196">
        <v>2.39</v>
      </c>
      <c r="R58" s="196">
        <v>12.05</v>
      </c>
      <c r="S58" s="196">
        <v>7.14</v>
      </c>
      <c r="T58" s="196">
        <v>0</v>
      </c>
      <c r="U58" s="196">
        <v>0.99</v>
      </c>
      <c r="V58" s="196">
        <v>4.6100000000000003</v>
      </c>
      <c r="W58" s="196">
        <v>0.41</v>
      </c>
      <c r="X58" s="196">
        <v>1.6</v>
      </c>
      <c r="Y58" s="196">
        <v>0</v>
      </c>
      <c r="Z58" s="196">
        <v>5.59</v>
      </c>
      <c r="AA58" s="196">
        <v>20.94</v>
      </c>
      <c r="AB58" s="196">
        <v>0</v>
      </c>
      <c r="AC58" s="196">
        <v>0</v>
      </c>
      <c r="AD58" s="196">
        <v>9.32</v>
      </c>
      <c r="AE58" s="196">
        <v>0</v>
      </c>
      <c r="AF58" s="196">
        <v>0</v>
      </c>
      <c r="AG58" s="196">
        <v>51.09</v>
      </c>
      <c r="AH58" s="196">
        <v>0</v>
      </c>
      <c r="AI58" s="196">
        <v>14.46</v>
      </c>
      <c r="AJ58" s="196">
        <v>0</v>
      </c>
      <c r="AK58" s="196">
        <v>10.89</v>
      </c>
      <c r="AL58" s="196">
        <v>0</v>
      </c>
      <c r="AM58" s="196">
        <v>0</v>
      </c>
      <c r="AN58" s="196">
        <v>0</v>
      </c>
      <c r="AO58" s="196">
        <v>274.62</v>
      </c>
      <c r="AP58" s="196">
        <v>0</v>
      </c>
      <c r="AQ58" s="196">
        <v>0</v>
      </c>
      <c r="AR58" s="196">
        <v>4.51</v>
      </c>
      <c r="AS58" s="196">
        <v>12.89</v>
      </c>
      <c r="AT58" s="196">
        <v>21.35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5.15</v>
      </c>
      <c r="D59" s="196">
        <v>0</v>
      </c>
      <c r="E59" s="196">
        <v>0</v>
      </c>
      <c r="F59" s="196">
        <v>3.67</v>
      </c>
      <c r="G59" s="196">
        <v>0</v>
      </c>
      <c r="H59" s="196">
        <v>0</v>
      </c>
      <c r="I59" s="196">
        <v>7.06</v>
      </c>
      <c r="J59" s="196">
        <v>0</v>
      </c>
      <c r="K59" s="196">
        <v>8.4</v>
      </c>
      <c r="L59" s="196">
        <v>476.61</v>
      </c>
      <c r="M59" s="196">
        <v>1.0900000000000001</v>
      </c>
      <c r="N59" s="196">
        <v>1.41</v>
      </c>
      <c r="O59" s="196">
        <v>0</v>
      </c>
      <c r="P59" s="196">
        <v>1.47</v>
      </c>
      <c r="Q59" s="196">
        <v>2.39</v>
      </c>
      <c r="R59" s="196">
        <v>12.05</v>
      </c>
      <c r="S59" s="196">
        <v>7.14</v>
      </c>
      <c r="T59" s="196">
        <v>0</v>
      </c>
      <c r="U59" s="196">
        <v>0.99</v>
      </c>
      <c r="V59" s="196">
        <v>4.6100000000000003</v>
      </c>
      <c r="W59" s="196">
        <v>0.41</v>
      </c>
      <c r="X59" s="196">
        <v>1.6</v>
      </c>
      <c r="Y59" s="196">
        <v>0</v>
      </c>
      <c r="Z59" s="196">
        <v>5.59</v>
      </c>
      <c r="AA59" s="196">
        <v>20.94</v>
      </c>
      <c r="AB59" s="196">
        <v>0</v>
      </c>
      <c r="AC59" s="196">
        <v>0</v>
      </c>
      <c r="AD59" s="196">
        <v>9.32</v>
      </c>
      <c r="AE59" s="196">
        <v>0</v>
      </c>
      <c r="AF59" s="196">
        <v>0</v>
      </c>
      <c r="AG59" s="196">
        <v>51.09</v>
      </c>
      <c r="AH59" s="196">
        <v>0</v>
      </c>
      <c r="AI59" s="196">
        <v>14.46</v>
      </c>
      <c r="AJ59" s="196">
        <v>0</v>
      </c>
      <c r="AK59" s="196">
        <v>10.89</v>
      </c>
      <c r="AL59" s="196">
        <v>0</v>
      </c>
      <c r="AM59" s="196">
        <v>0</v>
      </c>
      <c r="AN59" s="196">
        <v>0</v>
      </c>
      <c r="AO59" s="196">
        <v>274.62</v>
      </c>
      <c r="AP59" s="196">
        <v>0</v>
      </c>
      <c r="AQ59" s="196">
        <v>0</v>
      </c>
      <c r="AR59" s="196">
        <v>4.51</v>
      </c>
      <c r="AS59" s="196">
        <v>12.89</v>
      </c>
      <c r="AT59" s="196">
        <v>21.35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5.15</v>
      </c>
      <c r="D60" s="196">
        <v>0</v>
      </c>
      <c r="E60" s="196">
        <v>0</v>
      </c>
      <c r="F60" s="196">
        <v>3.67</v>
      </c>
      <c r="G60" s="196">
        <v>0</v>
      </c>
      <c r="H60" s="196">
        <v>0</v>
      </c>
      <c r="I60" s="196">
        <v>7.06</v>
      </c>
      <c r="J60" s="196">
        <v>0</v>
      </c>
      <c r="K60" s="196">
        <v>8.4</v>
      </c>
      <c r="L60" s="196">
        <v>476.61</v>
      </c>
      <c r="M60" s="196">
        <v>1.0900000000000001</v>
      </c>
      <c r="N60" s="196">
        <v>1.41</v>
      </c>
      <c r="O60" s="196">
        <v>0</v>
      </c>
      <c r="P60" s="196">
        <v>1.47</v>
      </c>
      <c r="Q60" s="196">
        <v>2.39</v>
      </c>
      <c r="R60" s="196">
        <v>12.05</v>
      </c>
      <c r="S60" s="196">
        <v>7.14</v>
      </c>
      <c r="T60" s="196">
        <v>0</v>
      </c>
      <c r="U60" s="196">
        <v>0.99</v>
      </c>
      <c r="V60" s="196">
        <v>4.6100000000000003</v>
      </c>
      <c r="W60" s="196">
        <v>0.41</v>
      </c>
      <c r="X60" s="196">
        <v>1.6</v>
      </c>
      <c r="Y60" s="196">
        <v>0</v>
      </c>
      <c r="Z60" s="196">
        <v>5.59</v>
      </c>
      <c r="AA60" s="196">
        <v>20.94</v>
      </c>
      <c r="AB60" s="196">
        <v>0</v>
      </c>
      <c r="AC60" s="196">
        <v>0</v>
      </c>
      <c r="AD60" s="196">
        <v>9.32</v>
      </c>
      <c r="AE60" s="196">
        <v>0</v>
      </c>
      <c r="AF60" s="196">
        <v>0</v>
      </c>
      <c r="AG60" s="196">
        <v>51.09</v>
      </c>
      <c r="AH60" s="196">
        <v>0</v>
      </c>
      <c r="AI60" s="196">
        <v>14.46</v>
      </c>
      <c r="AJ60" s="196">
        <v>0</v>
      </c>
      <c r="AK60" s="196">
        <v>10.89</v>
      </c>
      <c r="AL60" s="196">
        <v>0</v>
      </c>
      <c r="AM60" s="196">
        <v>0</v>
      </c>
      <c r="AN60" s="196">
        <v>0</v>
      </c>
      <c r="AO60" s="196">
        <v>274.62</v>
      </c>
      <c r="AP60" s="196">
        <v>0</v>
      </c>
      <c r="AQ60" s="196">
        <v>0</v>
      </c>
      <c r="AR60" s="196">
        <v>4.51</v>
      </c>
      <c r="AS60" s="196">
        <v>12.89</v>
      </c>
      <c r="AT60" s="196">
        <v>21.35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5.15</v>
      </c>
      <c r="D61" s="196">
        <v>0</v>
      </c>
      <c r="E61" s="196">
        <v>0</v>
      </c>
      <c r="F61" s="196">
        <v>3.67</v>
      </c>
      <c r="G61" s="196">
        <v>0</v>
      </c>
      <c r="H61" s="196">
        <v>0</v>
      </c>
      <c r="I61" s="196">
        <v>7.06</v>
      </c>
      <c r="J61" s="196">
        <v>0</v>
      </c>
      <c r="K61" s="196">
        <v>8.4</v>
      </c>
      <c r="L61" s="196">
        <v>476.61</v>
      </c>
      <c r="M61" s="196">
        <v>1.0900000000000001</v>
      </c>
      <c r="N61" s="196">
        <v>1.41</v>
      </c>
      <c r="O61" s="196">
        <v>0</v>
      </c>
      <c r="P61" s="196">
        <v>1.47</v>
      </c>
      <c r="Q61" s="196">
        <v>2.39</v>
      </c>
      <c r="R61" s="196">
        <v>12.05</v>
      </c>
      <c r="S61" s="196">
        <v>7.14</v>
      </c>
      <c r="T61" s="196">
        <v>0</v>
      </c>
      <c r="U61" s="196">
        <v>0.99</v>
      </c>
      <c r="V61" s="196">
        <v>0.21</v>
      </c>
      <c r="W61" s="196">
        <v>0.41</v>
      </c>
      <c r="X61" s="196">
        <v>1.6</v>
      </c>
      <c r="Y61" s="196">
        <v>0</v>
      </c>
      <c r="Z61" s="196">
        <v>5.59</v>
      </c>
      <c r="AA61" s="196">
        <v>20.94</v>
      </c>
      <c r="AB61" s="196">
        <v>0</v>
      </c>
      <c r="AC61" s="196">
        <v>0</v>
      </c>
      <c r="AD61" s="196">
        <v>9.32</v>
      </c>
      <c r="AE61" s="196">
        <v>0</v>
      </c>
      <c r="AF61" s="196">
        <v>0</v>
      </c>
      <c r="AG61" s="196">
        <v>51.09</v>
      </c>
      <c r="AH61" s="196">
        <v>0</v>
      </c>
      <c r="AI61" s="196">
        <v>14.46</v>
      </c>
      <c r="AJ61" s="196">
        <v>0</v>
      </c>
      <c r="AK61" s="196">
        <v>10.89</v>
      </c>
      <c r="AL61" s="196">
        <v>0</v>
      </c>
      <c r="AM61" s="196">
        <v>0</v>
      </c>
      <c r="AN61" s="196">
        <v>0</v>
      </c>
      <c r="AO61" s="196">
        <v>274.62</v>
      </c>
      <c r="AP61" s="196">
        <v>0</v>
      </c>
      <c r="AQ61" s="196">
        <v>0</v>
      </c>
      <c r="AR61" s="196">
        <v>4.51</v>
      </c>
      <c r="AS61" s="196">
        <v>12.89</v>
      </c>
      <c r="AT61" s="196">
        <v>21.35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5.15</v>
      </c>
      <c r="D62" s="196">
        <v>0</v>
      </c>
      <c r="E62" s="196">
        <v>0</v>
      </c>
      <c r="F62" s="196">
        <v>3.67</v>
      </c>
      <c r="G62" s="196">
        <v>0</v>
      </c>
      <c r="H62" s="196">
        <v>0</v>
      </c>
      <c r="I62" s="196">
        <v>7.06</v>
      </c>
      <c r="J62" s="196">
        <v>0</v>
      </c>
      <c r="K62" s="196">
        <v>8.4</v>
      </c>
      <c r="L62" s="196">
        <v>476.61</v>
      </c>
      <c r="M62" s="196">
        <v>1.0900000000000001</v>
      </c>
      <c r="N62" s="196">
        <v>1.41</v>
      </c>
      <c r="O62" s="196">
        <v>0</v>
      </c>
      <c r="P62" s="196">
        <v>1.47</v>
      </c>
      <c r="Q62" s="196">
        <v>2.39</v>
      </c>
      <c r="R62" s="196">
        <v>0.5</v>
      </c>
      <c r="S62" s="196">
        <v>7.14</v>
      </c>
      <c r="T62" s="196">
        <v>0</v>
      </c>
      <c r="U62" s="196">
        <v>0.99</v>
      </c>
      <c r="V62" s="196">
        <v>0.21</v>
      </c>
      <c r="W62" s="196">
        <v>0.41</v>
      </c>
      <c r="X62" s="196">
        <v>1.6</v>
      </c>
      <c r="Y62" s="196">
        <v>0</v>
      </c>
      <c r="Z62" s="196">
        <v>5.59</v>
      </c>
      <c r="AA62" s="196">
        <v>20.94</v>
      </c>
      <c r="AB62" s="196">
        <v>0</v>
      </c>
      <c r="AC62" s="196">
        <v>0</v>
      </c>
      <c r="AD62" s="196">
        <v>9.32</v>
      </c>
      <c r="AE62" s="196">
        <v>0</v>
      </c>
      <c r="AF62" s="196">
        <v>0</v>
      </c>
      <c r="AG62" s="196">
        <v>51.09</v>
      </c>
      <c r="AH62" s="196">
        <v>0</v>
      </c>
      <c r="AI62" s="196">
        <v>14.46</v>
      </c>
      <c r="AJ62" s="196">
        <v>0</v>
      </c>
      <c r="AK62" s="196">
        <v>10.89</v>
      </c>
      <c r="AL62" s="196">
        <v>0</v>
      </c>
      <c r="AM62" s="196">
        <v>0</v>
      </c>
      <c r="AN62" s="196">
        <v>0</v>
      </c>
      <c r="AO62" s="196">
        <v>274.62</v>
      </c>
      <c r="AP62" s="196">
        <v>0</v>
      </c>
      <c r="AQ62" s="196">
        <v>0</v>
      </c>
      <c r="AR62" s="196">
        <v>4.51</v>
      </c>
      <c r="AS62" s="196">
        <v>12.89</v>
      </c>
      <c r="AT62" s="196">
        <v>21.35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5.15</v>
      </c>
      <c r="D63" s="196">
        <v>0</v>
      </c>
      <c r="E63" s="196">
        <v>0</v>
      </c>
      <c r="F63" s="196">
        <v>3.67</v>
      </c>
      <c r="G63" s="196">
        <v>0</v>
      </c>
      <c r="H63" s="196">
        <v>0</v>
      </c>
      <c r="I63" s="196">
        <v>7.06</v>
      </c>
      <c r="J63" s="196">
        <v>0</v>
      </c>
      <c r="K63" s="196">
        <v>8.4</v>
      </c>
      <c r="L63" s="196">
        <v>476.61</v>
      </c>
      <c r="M63" s="196">
        <v>1.0900000000000001</v>
      </c>
      <c r="N63" s="196">
        <v>1.41</v>
      </c>
      <c r="O63" s="196">
        <v>0</v>
      </c>
      <c r="P63" s="196">
        <v>1.47</v>
      </c>
      <c r="Q63" s="196">
        <v>2.39</v>
      </c>
      <c r="R63" s="196">
        <v>0.5</v>
      </c>
      <c r="S63" s="196">
        <v>7.14</v>
      </c>
      <c r="T63" s="196">
        <v>0</v>
      </c>
      <c r="U63" s="196">
        <v>0.99</v>
      </c>
      <c r="V63" s="196">
        <v>0.21</v>
      </c>
      <c r="W63" s="196">
        <v>0.41</v>
      </c>
      <c r="X63" s="196">
        <v>1.6</v>
      </c>
      <c r="Y63" s="196">
        <v>0</v>
      </c>
      <c r="Z63" s="196">
        <v>5.59</v>
      </c>
      <c r="AA63" s="196">
        <v>13.25</v>
      </c>
      <c r="AB63" s="196">
        <v>0</v>
      </c>
      <c r="AC63" s="196">
        <v>0</v>
      </c>
      <c r="AD63" s="196">
        <v>9.32</v>
      </c>
      <c r="AE63" s="196">
        <v>0</v>
      </c>
      <c r="AF63" s="196">
        <v>0</v>
      </c>
      <c r="AG63" s="196">
        <v>51.09</v>
      </c>
      <c r="AH63" s="196">
        <v>0</v>
      </c>
      <c r="AI63" s="196">
        <v>14.46</v>
      </c>
      <c r="AJ63" s="196">
        <v>0</v>
      </c>
      <c r="AK63" s="196">
        <v>10.89</v>
      </c>
      <c r="AL63" s="196">
        <v>0</v>
      </c>
      <c r="AM63" s="196">
        <v>0</v>
      </c>
      <c r="AN63" s="196">
        <v>0</v>
      </c>
      <c r="AO63" s="196">
        <v>274.62</v>
      </c>
      <c r="AP63" s="196">
        <v>0</v>
      </c>
      <c r="AQ63" s="196">
        <v>0</v>
      </c>
      <c r="AR63" s="196">
        <v>4.51</v>
      </c>
      <c r="AS63" s="196">
        <v>12.89</v>
      </c>
      <c r="AT63" s="196">
        <v>21.35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5.15</v>
      </c>
      <c r="D64" s="196">
        <v>0</v>
      </c>
      <c r="E64" s="196">
        <v>0</v>
      </c>
      <c r="F64" s="196">
        <v>3.67</v>
      </c>
      <c r="G64" s="196">
        <v>0</v>
      </c>
      <c r="H64" s="196">
        <v>0</v>
      </c>
      <c r="I64" s="196">
        <v>7.06</v>
      </c>
      <c r="J64" s="196">
        <v>0</v>
      </c>
      <c r="K64" s="196">
        <v>8.4</v>
      </c>
      <c r="L64" s="196">
        <v>476.61</v>
      </c>
      <c r="M64" s="196">
        <v>1.0900000000000001</v>
      </c>
      <c r="N64" s="196">
        <v>1.41</v>
      </c>
      <c r="O64" s="196">
        <v>0</v>
      </c>
      <c r="P64" s="196">
        <v>1.47</v>
      </c>
      <c r="Q64" s="196">
        <v>2.39</v>
      </c>
      <c r="R64" s="196">
        <v>0.5</v>
      </c>
      <c r="S64" s="196">
        <v>7.14</v>
      </c>
      <c r="T64" s="196">
        <v>0</v>
      </c>
      <c r="U64" s="196">
        <v>0.99</v>
      </c>
      <c r="V64" s="196">
        <v>0.21</v>
      </c>
      <c r="W64" s="196">
        <v>0.41</v>
      </c>
      <c r="X64" s="196">
        <v>1.6</v>
      </c>
      <c r="Y64" s="196">
        <v>0</v>
      </c>
      <c r="Z64" s="196">
        <v>5.59</v>
      </c>
      <c r="AA64" s="196">
        <v>2.68</v>
      </c>
      <c r="AB64" s="196">
        <v>0</v>
      </c>
      <c r="AC64" s="196">
        <v>0</v>
      </c>
      <c r="AD64" s="196">
        <v>9.32</v>
      </c>
      <c r="AE64" s="196">
        <v>0</v>
      </c>
      <c r="AF64" s="196">
        <v>0</v>
      </c>
      <c r="AG64" s="196">
        <v>51.09</v>
      </c>
      <c r="AH64" s="196">
        <v>0</v>
      </c>
      <c r="AI64" s="196">
        <v>14.46</v>
      </c>
      <c r="AJ64" s="196">
        <v>0</v>
      </c>
      <c r="AK64" s="196">
        <v>10.89</v>
      </c>
      <c r="AL64" s="196">
        <v>0</v>
      </c>
      <c r="AM64" s="196">
        <v>0</v>
      </c>
      <c r="AN64" s="196">
        <v>0</v>
      </c>
      <c r="AO64" s="196">
        <v>274.62</v>
      </c>
      <c r="AP64" s="196">
        <v>0</v>
      </c>
      <c r="AQ64" s="196">
        <v>0</v>
      </c>
      <c r="AR64" s="196">
        <v>4.51</v>
      </c>
      <c r="AS64" s="196">
        <v>12.89</v>
      </c>
      <c r="AT64" s="196">
        <v>21.35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5.15</v>
      </c>
      <c r="D65" s="196">
        <v>0</v>
      </c>
      <c r="E65" s="196">
        <v>0</v>
      </c>
      <c r="F65" s="196">
        <v>3.67</v>
      </c>
      <c r="G65" s="196">
        <v>0</v>
      </c>
      <c r="H65" s="196">
        <v>0</v>
      </c>
      <c r="I65" s="196">
        <v>7.06</v>
      </c>
      <c r="J65" s="196">
        <v>0</v>
      </c>
      <c r="K65" s="196">
        <v>8.4</v>
      </c>
      <c r="L65" s="196">
        <v>476.61</v>
      </c>
      <c r="M65" s="196">
        <v>1.0900000000000001</v>
      </c>
      <c r="N65" s="196">
        <v>1.41</v>
      </c>
      <c r="O65" s="196">
        <v>0</v>
      </c>
      <c r="P65" s="196">
        <v>1.47</v>
      </c>
      <c r="Q65" s="196">
        <v>2.39</v>
      </c>
      <c r="R65" s="196">
        <v>0.5</v>
      </c>
      <c r="S65" s="196">
        <v>7.14</v>
      </c>
      <c r="T65" s="196">
        <v>0</v>
      </c>
      <c r="U65" s="196">
        <v>0.99</v>
      </c>
      <c r="V65" s="196">
        <v>0.21</v>
      </c>
      <c r="W65" s="196">
        <v>0.41</v>
      </c>
      <c r="X65" s="196">
        <v>1.6</v>
      </c>
      <c r="Y65" s="196">
        <v>0</v>
      </c>
      <c r="Z65" s="196">
        <v>5.59</v>
      </c>
      <c r="AA65" s="196">
        <v>2.68</v>
      </c>
      <c r="AB65" s="196">
        <v>0</v>
      </c>
      <c r="AC65" s="196">
        <v>0</v>
      </c>
      <c r="AD65" s="196">
        <v>9.32</v>
      </c>
      <c r="AE65" s="196">
        <v>0</v>
      </c>
      <c r="AF65" s="196">
        <v>0</v>
      </c>
      <c r="AG65" s="196">
        <v>51.09</v>
      </c>
      <c r="AH65" s="196">
        <v>0</v>
      </c>
      <c r="AI65" s="196">
        <v>14.46</v>
      </c>
      <c r="AJ65" s="196">
        <v>0</v>
      </c>
      <c r="AK65" s="196">
        <v>10.89</v>
      </c>
      <c r="AL65" s="196">
        <v>0</v>
      </c>
      <c r="AM65" s="196">
        <v>0</v>
      </c>
      <c r="AN65" s="196">
        <v>0</v>
      </c>
      <c r="AO65" s="196">
        <v>274.62</v>
      </c>
      <c r="AP65" s="196">
        <v>0</v>
      </c>
      <c r="AQ65" s="196">
        <v>0</v>
      </c>
      <c r="AR65" s="196">
        <v>4.51</v>
      </c>
      <c r="AS65" s="196">
        <v>12.89</v>
      </c>
      <c r="AT65" s="196">
        <v>21.35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5.15</v>
      </c>
      <c r="D66" s="196">
        <v>0</v>
      </c>
      <c r="E66" s="196">
        <v>0</v>
      </c>
      <c r="F66" s="196">
        <v>3.67</v>
      </c>
      <c r="G66" s="196">
        <v>0</v>
      </c>
      <c r="H66" s="196">
        <v>0</v>
      </c>
      <c r="I66" s="196">
        <v>7.06</v>
      </c>
      <c r="J66" s="196">
        <v>0</v>
      </c>
      <c r="K66" s="196">
        <v>8.4</v>
      </c>
      <c r="L66" s="196">
        <v>476.61</v>
      </c>
      <c r="M66" s="196">
        <v>1.0900000000000001</v>
      </c>
      <c r="N66" s="196">
        <v>1.41</v>
      </c>
      <c r="O66" s="196">
        <v>0</v>
      </c>
      <c r="P66" s="196">
        <v>1.47</v>
      </c>
      <c r="Q66" s="196">
        <v>2.39</v>
      </c>
      <c r="R66" s="196">
        <v>0.5</v>
      </c>
      <c r="S66" s="196">
        <v>7.14</v>
      </c>
      <c r="T66" s="196">
        <v>0</v>
      </c>
      <c r="U66" s="196">
        <v>0.99</v>
      </c>
      <c r="V66" s="196">
        <v>0.21</v>
      </c>
      <c r="W66" s="196">
        <v>0.41</v>
      </c>
      <c r="X66" s="196">
        <v>1.6</v>
      </c>
      <c r="Y66" s="196">
        <v>0</v>
      </c>
      <c r="Z66" s="196">
        <v>5.59</v>
      </c>
      <c r="AA66" s="196">
        <v>2.68</v>
      </c>
      <c r="AB66" s="196">
        <v>0</v>
      </c>
      <c r="AC66" s="196">
        <v>0</v>
      </c>
      <c r="AD66" s="196">
        <v>9.32</v>
      </c>
      <c r="AE66" s="196">
        <v>0</v>
      </c>
      <c r="AF66" s="196">
        <v>0</v>
      </c>
      <c r="AG66" s="196">
        <v>51.09</v>
      </c>
      <c r="AH66" s="196">
        <v>0</v>
      </c>
      <c r="AI66" s="196">
        <v>14.46</v>
      </c>
      <c r="AJ66" s="196">
        <v>0</v>
      </c>
      <c r="AK66" s="196">
        <v>10.89</v>
      </c>
      <c r="AL66" s="196">
        <v>0</v>
      </c>
      <c r="AM66" s="196">
        <v>0</v>
      </c>
      <c r="AN66" s="196">
        <v>0</v>
      </c>
      <c r="AO66" s="196">
        <v>274.62</v>
      </c>
      <c r="AP66" s="196">
        <v>0</v>
      </c>
      <c r="AQ66" s="196">
        <v>0</v>
      </c>
      <c r="AR66" s="196">
        <v>4.51</v>
      </c>
      <c r="AS66" s="196">
        <v>12.89</v>
      </c>
      <c r="AT66" s="196">
        <v>21.35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5.15</v>
      </c>
      <c r="D67" s="196">
        <v>0</v>
      </c>
      <c r="E67" s="196">
        <v>0</v>
      </c>
      <c r="F67" s="196">
        <v>3.67</v>
      </c>
      <c r="G67" s="196">
        <v>0</v>
      </c>
      <c r="H67" s="196">
        <v>0</v>
      </c>
      <c r="I67" s="196">
        <v>7.06</v>
      </c>
      <c r="J67" s="196">
        <v>0</v>
      </c>
      <c r="K67" s="196">
        <v>8.39</v>
      </c>
      <c r="L67" s="196">
        <v>476.6</v>
      </c>
      <c r="M67" s="196">
        <v>1.0900000000000001</v>
      </c>
      <c r="N67" s="196">
        <v>1.41</v>
      </c>
      <c r="O67" s="196">
        <v>0</v>
      </c>
      <c r="P67" s="196">
        <v>1.47</v>
      </c>
      <c r="Q67" s="196">
        <v>2.39</v>
      </c>
      <c r="R67" s="196">
        <v>0.5</v>
      </c>
      <c r="S67" s="196">
        <v>7.14</v>
      </c>
      <c r="T67" s="196">
        <v>0</v>
      </c>
      <c r="U67" s="196">
        <v>0.99</v>
      </c>
      <c r="V67" s="196">
        <v>0.21</v>
      </c>
      <c r="W67" s="196">
        <v>0.41</v>
      </c>
      <c r="X67" s="196">
        <v>1.6</v>
      </c>
      <c r="Y67" s="196">
        <v>0</v>
      </c>
      <c r="Z67" s="196">
        <v>5.59</v>
      </c>
      <c r="AA67" s="196">
        <v>2.68</v>
      </c>
      <c r="AB67" s="196">
        <v>0</v>
      </c>
      <c r="AC67" s="196">
        <v>0</v>
      </c>
      <c r="AD67" s="196">
        <v>9.32</v>
      </c>
      <c r="AE67" s="196">
        <v>0</v>
      </c>
      <c r="AF67" s="196">
        <v>0</v>
      </c>
      <c r="AG67" s="196">
        <v>51.09</v>
      </c>
      <c r="AH67" s="196">
        <v>0</v>
      </c>
      <c r="AI67" s="196">
        <v>14.46</v>
      </c>
      <c r="AJ67" s="196">
        <v>0</v>
      </c>
      <c r="AK67" s="196">
        <v>16.78</v>
      </c>
      <c r="AL67" s="196">
        <v>0</v>
      </c>
      <c r="AM67" s="196">
        <v>0</v>
      </c>
      <c r="AN67" s="196">
        <v>0</v>
      </c>
      <c r="AO67" s="196">
        <v>274.62</v>
      </c>
      <c r="AP67" s="196">
        <v>0</v>
      </c>
      <c r="AQ67" s="196">
        <v>0</v>
      </c>
      <c r="AR67" s="196">
        <v>4.51</v>
      </c>
      <c r="AS67" s="196">
        <v>12.89</v>
      </c>
      <c r="AT67" s="196">
        <v>21.35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5.15</v>
      </c>
      <c r="D68" s="196">
        <v>0</v>
      </c>
      <c r="E68" s="196">
        <v>0</v>
      </c>
      <c r="F68" s="196">
        <v>3.67</v>
      </c>
      <c r="G68" s="196">
        <v>0</v>
      </c>
      <c r="H68" s="196">
        <v>0</v>
      </c>
      <c r="I68" s="196">
        <v>7.06</v>
      </c>
      <c r="J68" s="196">
        <v>0</v>
      </c>
      <c r="K68" s="196">
        <v>8.4499999999999993</v>
      </c>
      <c r="L68" s="196">
        <v>455.13</v>
      </c>
      <c r="M68" s="196">
        <v>1.0900000000000001</v>
      </c>
      <c r="N68" s="196">
        <v>1.41</v>
      </c>
      <c r="O68" s="196">
        <v>0</v>
      </c>
      <c r="P68" s="196">
        <v>1.47</v>
      </c>
      <c r="Q68" s="196">
        <v>2.39</v>
      </c>
      <c r="R68" s="196">
        <v>0.5</v>
      </c>
      <c r="S68" s="196">
        <v>7.14</v>
      </c>
      <c r="T68" s="196">
        <v>0</v>
      </c>
      <c r="U68" s="196">
        <v>0.99</v>
      </c>
      <c r="V68" s="196">
        <v>0.21</v>
      </c>
      <c r="W68" s="196">
        <v>0.41</v>
      </c>
      <c r="X68" s="196">
        <v>1.6</v>
      </c>
      <c r="Y68" s="196">
        <v>0</v>
      </c>
      <c r="Z68" s="196">
        <v>5.59</v>
      </c>
      <c r="AA68" s="196">
        <v>2.68</v>
      </c>
      <c r="AB68" s="196">
        <v>0</v>
      </c>
      <c r="AC68" s="196">
        <v>0</v>
      </c>
      <c r="AD68" s="196">
        <v>9.32</v>
      </c>
      <c r="AE68" s="196">
        <v>0</v>
      </c>
      <c r="AF68" s="196">
        <v>0</v>
      </c>
      <c r="AG68" s="196">
        <v>51.09</v>
      </c>
      <c r="AH68" s="196">
        <v>0</v>
      </c>
      <c r="AI68" s="196">
        <v>14.46</v>
      </c>
      <c r="AJ68" s="196">
        <v>0</v>
      </c>
      <c r="AK68" s="196">
        <v>16.78</v>
      </c>
      <c r="AL68" s="196">
        <v>0</v>
      </c>
      <c r="AM68" s="196">
        <v>0</v>
      </c>
      <c r="AN68" s="196">
        <v>0</v>
      </c>
      <c r="AO68" s="196">
        <v>274.62</v>
      </c>
      <c r="AP68" s="196">
        <v>0</v>
      </c>
      <c r="AQ68" s="196">
        <v>0</v>
      </c>
      <c r="AR68" s="196">
        <v>4.51</v>
      </c>
      <c r="AS68" s="196">
        <v>12.89</v>
      </c>
      <c r="AT68" s="196">
        <v>21.35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5.15</v>
      </c>
      <c r="D69" s="196">
        <v>0</v>
      </c>
      <c r="E69" s="196">
        <v>0</v>
      </c>
      <c r="F69" s="196">
        <v>3.67</v>
      </c>
      <c r="G69" s="196">
        <v>0</v>
      </c>
      <c r="H69" s="196">
        <v>0</v>
      </c>
      <c r="I69" s="196">
        <v>7.06</v>
      </c>
      <c r="J69" s="196">
        <v>0</v>
      </c>
      <c r="K69" s="196">
        <v>8.4</v>
      </c>
      <c r="L69" s="196">
        <v>405.47</v>
      </c>
      <c r="M69" s="196">
        <v>1.0900000000000001</v>
      </c>
      <c r="N69" s="196">
        <v>1.41</v>
      </c>
      <c r="O69" s="196">
        <v>0</v>
      </c>
      <c r="P69" s="196">
        <v>1.47</v>
      </c>
      <c r="Q69" s="196">
        <v>0.63</v>
      </c>
      <c r="R69" s="196">
        <v>1.39</v>
      </c>
      <c r="S69" s="196">
        <v>3.23</v>
      </c>
      <c r="T69" s="196">
        <v>0</v>
      </c>
      <c r="U69" s="196">
        <v>0.99</v>
      </c>
      <c r="V69" s="196">
        <v>0.21</v>
      </c>
      <c r="W69" s="196">
        <v>0.41</v>
      </c>
      <c r="X69" s="196">
        <v>1.6</v>
      </c>
      <c r="Y69" s="196">
        <v>0</v>
      </c>
      <c r="Z69" s="196">
        <v>5.59</v>
      </c>
      <c r="AA69" s="196">
        <v>2.68</v>
      </c>
      <c r="AB69" s="196">
        <v>0</v>
      </c>
      <c r="AC69" s="196">
        <v>0</v>
      </c>
      <c r="AD69" s="196">
        <v>9.32</v>
      </c>
      <c r="AE69" s="196">
        <v>0</v>
      </c>
      <c r="AF69" s="196">
        <v>0</v>
      </c>
      <c r="AG69" s="196">
        <v>51.09</v>
      </c>
      <c r="AH69" s="196">
        <v>0</v>
      </c>
      <c r="AI69" s="196">
        <v>14.46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 s="196">
        <v>274.62</v>
      </c>
      <c r="AP69" s="196">
        <v>0</v>
      </c>
      <c r="AQ69" s="196">
        <v>0</v>
      </c>
      <c r="AR69" s="196">
        <v>4.51</v>
      </c>
      <c r="AS69" s="196">
        <v>12.89</v>
      </c>
      <c r="AT69" s="196">
        <v>21.35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5.15</v>
      </c>
      <c r="D70" s="196">
        <v>0</v>
      </c>
      <c r="E70" s="196">
        <v>0</v>
      </c>
      <c r="F70" s="196">
        <v>3.67</v>
      </c>
      <c r="G70" s="196">
        <v>0</v>
      </c>
      <c r="H70" s="196">
        <v>0</v>
      </c>
      <c r="I70" s="196">
        <v>7.06</v>
      </c>
      <c r="J70" s="196">
        <v>0</v>
      </c>
      <c r="K70" s="196">
        <v>0.36</v>
      </c>
      <c r="L70" s="196">
        <v>392.01</v>
      </c>
      <c r="M70" s="196">
        <v>1.0900000000000001</v>
      </c>
      <c r="N70" s="196">
        <v>1.41</v>
      </c>
      <c r="O70" s="196">
        <v>0</v>
      </c>
      <c r="P70" s="196">
        <v>1.47</v>
      </c>
      <c r="Q70" s="196">
        <v>0.13</v>
      </c>
      <c r="R70" s="196">
        <v>0.5</v>
      </c>
      <c r="S70" s="196">
        <v>0.31</v>
      </c>
      <c r="T70" s="196">
        <v>0</v>
      </c>
      <c r="U70" s="196">
        <v>0.99</v>
      </c>
      <c r="V70" s="196">
        <v>0.21</v>
      </c>
      <c r="W70" s="196">
        <v>0.41</v>
      </c>
      <c r="X70" s="196">
        <v>1.6</v>
      </c>
      <c r="Y70" s="196">
        <v>0</v>
      </c>
      <c r="Z70" s="196">
        <v>5.59</v>
      </c>
      <c r="AA70" s="196">
        <v>2.68</v>
      </c>
      <c r="AB70" s="196">
        <v>0</v>
      </c>
      <c r="AC70" s="196">
        <v>0</v>
      </c>
      <c r="AD70" s="196">
        <v>9.32</v>
      </c>
      <c r="AE70" s="196">
        <v>0</v>
      </c>
      <c r="AF70" s="196">
        <v>0</v>
      </c>
      <c r="AG70" s="196">
        <v>51.09</v>
      </c>
      <c r="AH70" s="196">
        <v>0</v>
      </c>
      <c r="AI70" s="196">
        <v>14.46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 s="196">
        <v>274.62</v>
      </c>
      <c r="AP70" s="196">
        <v>0</v>
      </c>
      <c r="AQ70" s="196">
        <v>0</v>
      </c>
      <c r="AR70" s="196">
        <v>4.51</v>
      </c>
      <c r="AS70" s="196">
        <v>12.89</v>
      </c>
      <c r="AT70" s="196">
        <v>21.35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5.15</v>
      </c>
      <c r="D71" s="196">
        <v>0</v>
      </c>
      <c r="E71" s="196">
        <v>0</v>
      </c>
      <c r="F71" s="196">
        <v>3.67</v>
      </c>
      <c r="G71" s="196">
        <v>0</v>
      </c>
      <c r="H71" s="196">
        <v>0</v>
      </c>
      <c r="I71" s="196">
        <v>7.06</v>
      </c>
      <c r="J71" s="196">
        <v>0</v>
      </c>
      <c r="K71" s="196">
        <v>0.36</v>
      </c>
      <c r="L71" s="196">
        <v>392.01</v>
      </c>
      <c r="M71" s="196">
        <v>1.0900000000000001</v>
      </c>
      <c r="N71" s="196">
        <v>1.41</v>
      </c>
      <c r="O71" s="196">
        <v>0</v>
      </c>
      <c r="P71" s="196">
        <v>1.47</v>
      </c>
      <c r="Q71" s="196">
        <v>0.13</v>
      </c>
      <c r="R71" s="196">
        <v>0.5</v>
      </c>
      <c r="S71" s="196">
        <v>0.31</v>
      </c>
      <c r="T71" s="196">
        <v>0</v>
      </c>
      <c r="U71" s="196">
        <v>0.99</v>
      </c>
      <c r="V71" s="196">
        <v>0.21</v>
      </c>
      <c r="W71" s="196">
        <v>0.41</v>
      </c>
      <c r="X71" s="196">
        <v>1.6</v>
      </c>
      <c r="Y71" s="196">
        <v>0</v>
      </c>
      <c r="Z71" s="196">
        <v>5.59</v>
      </c>
      <c r="AA71" s="196">
        <v>2.68</v>
      </c>
      <c r="AB71" s="196">
        <v>0</v>
      </c>
      <c r="AC71" s="196">
        <v>0</v>
      </c>
      <c r="AD71" s="196">
        <v>9.32</v>
      </c>
      <c r="AE71" s="196">
        <v>0</v>
      </c>
      <c r="AF71" s="196">
        <v>0</v>
      </c>
      <c r="AG71" s="196">
        <v>51.09</v>
      </c>
      <c r="AH71" s="196">
        <v>0</v>
      </c>
      <c r="AI71" s="196">
        <v>14.46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 s="196">
        <v>274.62</v>
      </c>
      <c r="AP71" s="196">
        <v>0</v>
      </c>
      <c r="AQ71" s="196">
        <v>0</v>
      </c>
      <c r="AR71" s="196">
        <v>4.67</v>
      </c>
      <c r="AS71" s="196">
        <v>12.89</v>
      </c>
      <c r="AT71" s="196">
        <v>21.35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5.15</v>
      </c>
      <c r="D72" s="196">
        <v>0</v>
      </c>
      <c r="E72" s="196">
        <v>0</v>
      </c>
      <c r="F72" s="196">
        <v>3.67</v>
      </c>
      <c r="G72" s="196">
        <v>0</v>
      </c>
      <c r="H72" s="196">
        <v>0</v>
      </c>
      <c r="I72" s="196">
        <v>7.06</v>
      </c>
      <c r="J72" s="196">
        <v>0</v>
      </c>
      <c r="K72" s="196">
        <v>0.36</v>
      </c>
      <c r="L72" s="196">
        <v>392.01</v>
      </c>
      <c r="M72" s="196">
        <v>1.0900000000000001</v>
      </c>
      <c r="N72" s="196">
        <v>1.41</v>
      </c>
      <c r="O72" s="196">
        <v>0</v>
      </c>
      <c r="P72" s="196">
        <v>1.47</v>
      </c>
      <c r="Q72" s="196">
        <v>0.13</v>
      </c>
      <c r="R72" s="196">
        <v>0.5</v>
      </c>
      <c r="S72" s="196">
        <v>0.31</v>
      </c>
      <c r="T72" s="196">
        <v>0</v>
      </c>
      <c r="U72" s="196">
        <v>0.99</v>
      </c>
      <c r="V72" s="196">
        <v>0.21</v>
      </c>
      <c r="W72" s="196">
        <v>0.41</v>
      </c>
      <c r="X72" s="196">
        <v>1.6</v>
      </c>
      <c r="Y72" s="196">
        <v>0</v>
      </c>
      <c r="Z72" s="196">
        <v>5.59</v>
      </c>
      <c r="AA72" s="196">
        <v>2.68</v>
      </c>
      <c r="AB72" s="196">
        <v>0</v>
      </c>
      <c r="AC72" s="196">
        <v>0</v>
      </c>
      <c r="AD72" s="196">
        <v>9.32</v>
      </c>
      <c r="AE72" s="196">
        <v>0</v>
      </c>
      <c r="AF72" s="196">
        <v>0</v>
      </c>
      <c r="AG72" s="196">
        <v>51.09</v>
      </c>
      <c r="AH72" s="196">
        <v>0</v>
      </c>
      <c r="AI72" s="196">
        <v>14.46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 s="196">
        <v>274.62</v>
      </c>
      <c r="AP72" s="196">
        <v>0</v>
      </c>
      <c r="AQ72" s="196">
        <v>0</v>
      </c>
      <c r="AR72" s="196">
        <v>4.67</v>
      </c>
      <c r="AS72" s="196">
        <v>12.89</v>
      </c>
      <c r="AT72" s="196">
        <v>21.35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5.15</v>
      </c>
      <c r="D73" s="196">
        <v>0</v>
      </c>
      <c r="E73" s="196">
        <v>0</v>
      </c>
      <c r="F73" s="196">
        <v>3.67</v>
      </c>
      <c r="G73" s="196">
        <v>0</v>
      </c>
      <c r="H73" s="196">
        <v>0</v>
      </c>
      <c r="I73" s="196">
        <v>7.06</v>
      </c>
      <c r="J73" s="196">
        <v>0</v>
      </c>
      <c r="K73" s="196">
        <v>0.36</v>
      </c>
      <c r="L73" s="196">
        <v>392.01</v>
      </c>
      <c r="M73" s="196">
        <v>1.0900000000000001</v>
      </c>
      <c r="N73" s="196">
        <v>1.41</v>
      </c>
      <c r="O73" s="196">
        <v>0</v>
      </c>
      <c r="P73" s="196">
        <v>1.47</v>
      </c>
      <c r="Q73" s="196">
        <v>0.13</v>
      </c>
      <c r="R73" s="196">
        <v>0.5</v>
      </c>
      <c r="S73" s="196">
        <v>0.31</v>
      </c>
      <c r="T73" s="196">
        <v>0</v>
      </c>
      <c r="U73" s="196">
        <v>0.99</v>
      </c>
      <c r="V73" s="196">
        <v>0.21</v>
      </c>
      <c r="W73" s="196">
        <v>0.41</v>
      </c>
      <c r="X73" s="196">
        <v>1.59</v>
      </c>
      <c r="Y73" s="196">
        <v>0</v>
      </c>
      <c r="Z73" s="196">
        <v>5.59</v>
      </c>
      <c r="AA73" s="196">
        <v>2.68</v>
      </c>
      <c r="AB73" s="196">
        <v>0</v>
      </c>
      <c r="AC73" s="196">
        <v>0</v>
      </c>
      <c r="AD73" s="196">
        <v>9.32</v>
      </c>
      <c r="AE73" s="196">
        <v>0</v>
      </c>
      <c r="AF73" s="196">
        <v>0</v>
      </c>
      <c r="AG73" s="196">
        <v>51.09</v>
      </c>
      <c r="AH73" s="196">
        <v>0</v>
      </c>
      <c r="AI73" s="196">
        <v>14.46</v>
      </c>
      <c r="AJ73" s="196">
        <v>0</v>
      </c>
      <c r="AK73" s="196">
        <v>2.1800000000000002</v>
      </c>
      <c r="AL73" s="196">
        <v>0</v>
      </c>
      <c r="AM73" s="196">
        <v>0</v>
      </c>
      <c r="AN73" s="196">
        <v>0</v>
      </c>
      <c r="AO73" s="196">
        <v>274.62</v>
      </c>
      <c r="AP73" s="196">
        <v>0</v>
      </c>
      <c r="AQ73" s="196">
        <v>0</v>
      </c>
      <c r="AR73" s="196">
        <v>4.67</v>
      </c>
      <c r="AS73" s="196">
        <v>12.89</v>
      </c>
      <c r="AT73" s="196">
        <v>21.35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5.15</v>
      </c>
      <c r="D74" s="196">
        <v>0</v>
      </c>
      <c r="E74" s="196">
        <v>0</v>
      </c>
      <c r="F74" s="196">
        <v>3.67</v>
      </c>
      <c r="G74" s="196">
        <v>0</v>
      </c>
      <c r="H74" s="196">
        <v>0</v>
      </c>
      <c r="I74" s="196">
        <v>7.06</v>
      </c>
      <c r="J74" s="196">
        <v>0</v>
      </c>
      <c r="K74" s="196">
        <v>0.36</v>
      </c>
      <c r="L74" s="196">
        <v>392.01</v>
      </c>
      <c r="M74" s="196">
        <v>1.0900000000000001</v>
      </c>
      <c r="N74" s="196">
        <v>1.41</v>
      </c>
      <c r="O74" s="196">
        <v>0</v>
      </c>
      <c r="P74" s="196">
        <v>1.47</v>
      </c>
      <c r="Q74" s="196">
        <v>0.13</v>
      </c>
      <c r="R74" s="196">
        <v>0.5</v>
      </c>
      <c r="S74" s="196">
        <v>0.31</v>
      </c>
      <c r="T74" s="196">
        <v>0</v>
      </c>
      <c r="U74" s="196">
        <v>0.99</v>
      </c>
      <c r="V74" s="196">
        <v>0.21</v>
      </c>
      <c r="W74" s="196">
        <v>0.41</v>
      </c>
      <c r="X74" s="196">
        <v>1.59</v>
      </c>
      <c r="Y74" s="196">
        <v>0</v>
      </c>
      <c r="Z74" s="196">
        <v>5.59</v>
      </c>
      <c r="AA74" s="196">
        <v>2.68</v>
      </c>
      <c r="AB74" s="196">
        <v>0</v>
      </c>
      <c r="AC74" s="196">
        <v>0</v>
      </c>
      <c r="AD74" s="196">
        <v>9.32</v>
      </c>
      <c r="AE74" s="196">
        <v>0</v>
      </c>
      <c r="AF74" s="196">
        <v>0</v>
      </c>
      <c r="AG74" s="196">
        <v>51.09</v>
      </c>
      <c r="AH74" s="196">
        <v>0</v>
      </c>
      <c r="AI74" s="196">
        <v>14.46</v>
      </c>
      <c r="AJ74" s="196">
        <v>0</v>
      </c>
      <c r="AK74" s="196">
        <v>2.1800000000000002</v>
      </c>
      <c r="AL74" s="196">
        <v>0</v>
      </c>
      <c r="AM74" s="196">
        <v>0</v>
      </c>
      <c r="AN74" s="196">
        <v>0</v>
      </c>
      <c r="AO74" s="196">
        <v>274.62</v>
      </c>
      <c r="AP74" s="196">
        <v>0</v>
      </c>
      <c r="AQ74" s="196">
        <v>0</v>
      </c>
      <c r="AR74" s="196">
        <v>4.67</v>
      </c>
      <c r="AS74" s="196">
        <v>12.89</v>
      </c>
      <c r="AT74" s="196">
        <v>21.35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5.15</v>
      </c>
      <c r="D75" s="196">
        <v>0</v>
      </c>
      <c r="E75" s="196">
        <v>0</v>
      </c>
      <c r="F75" s="196">
        <v>3.67</v>
      </c>
      <c r="G75" s="196">
        <v>0</v>
      </c>
      <c r="H75" s="196">
        <v>0</v>
      </c>
      <c r="I75" s="196">
        <v>7.06</v>
      </c>
      <c r="J75" s="196">
        <v>0</v>
      </c>
      <c r="K75" s="196">
        <v>0.36</v>
      </c>
      <c r="L75" s="196">
        <v>392.01</v>
      </c>
      <c r="M75" s="196">
        <v>1.0900000000000001</v>
      </c>
      <c r="N75" s="196">
        <v>1.41</v>
      </c>
      <c r="O75" s="196">
        <v>0</v>
      </c>
      <c r="P75" s="196">
        <v>1.47</v>
      </c>
      <c r="Q75" s="196">
        <v>0.13</v>
      </c>
      <c r="R75" s="196">
        <v>0.5</v>
      </c>
      <c r="S75" s="196">
        <v>0.31</v>
      </c>
      <c r="T75" s="196">
        <v>0</v>
      </c>
      <c r="U75" s="196">
        <v>0.99</v>
      </c>
      <c r="V75" s="196">
        <v>0.16</v>
      </c>
      <c r="W75" s="196">
        <v>0.41</v>
      </c>
      <c r="X75" s="196">
        <v>1.59</v>
      </c>
      <c r="Y75" s="196">
        <v>0</v>
      </c>
      <c r="Z75" s="196">
        <v>5.59</v>
      </c>
      <c r="AA75" s="196">
        <v>2.68</v>
      </c>
      <c r="AB75" s="196">
        <v>0</v>
      </c>
      <c r="AC75" s="196">
        <v>1.56</v>
      </c>
      <c r="AD75" s="196">
        <v>8.9</v>
      </c>
      <c r="AE75" s="196">
        <v>0</v>
      </c>
      <c r="AF75" s="196">
        <v>0</v>
      </c>
      <c r="AG75" s="196">
        <v>51.09</v>
      </c>
      <c r="AH75" s="196">
        <v>0</v>
      </c>
      <c r="AI75" s="196">
        <v>14.46</v>
      </c>
      <c r="AJ75" s="196">
        <v>0</v>
      </c>
      <c r="AK75" s="196">
        <v>1.0900000000000001</v>
      </c>
      <c r="AL75" s="196">
        <v>0</v>
      </c>
      <c r="AM75" s="196">
        <v>0</v>
      </c>
      <c r="AN75" s="196">
        <v>0</v>
      </c>
      <c r="AO75" s="196">
        <v>280.06</v>
      </c>
      <c r="AP75" s="196">
        <v>0</v>
      </c>
      <c r="AQ75" s="196">
        <v>0</v>
      </c>
      <c r="AR75" s="196">
        <v>4.67</v>
      </c>
      <c r="AS75" s="196">
        <v>12.89</v>
      </c>
      <c r="AT75" s="196">
        <v>21.35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5.15</v>
      </c>
      <c r="D76" s="196">
        <v>0</v>
      </c>
      <c r="E76" s="196">
        <v>0</v>
      </c>
      <c r="F76" s="196">
        <v>3.67</v>
      </c>
      <c r="G76" s="196">
        <v>0</v>
      </c>
      <c r="H76" s="196">
        <v>0</v>
      </c>
      <c r="I76" s="196">
        <v>7.1</v>
      </c>
      <c r="J76" s="196">
        <v>0</v>
      </c>
      <c r="K76" s="196">
        <v>0.36</v>
      </c>
      <c r="L76" s="196">
        <v>392.01</v>
      </c>
      <c r="M76" s="196">
        <v>1.0900000000000001</v>
      </c>
      <c r="N76" s="196">
        <v>1.41</v>
      </c>
      <c r="O76" s="196">
        <v>0</v>
      </c>
      <c r="P76" s="196">
        <v>1.47</v>
      </c>
      <c r="Q76" s="196">
        <v>0.13</v>
      </c>
      <c r="R76" s="196">
        <v>0.5</v>
      </c>
      <c r="S76" s="196">
        <v>0.31</v>
      </c>
      <c r="T76" s="196">
        <v>0</v>
      </c>
      <c r="U76" s="196">
        <v>0.99</v>
      </c>
      <c r="V76" s="196">
        <v>0.16</v>
      </c>
      <c r="W76" s="196">
        <v>0.41</v>
      </c>
      <c r="X76" s="196">
        <v>1.59</v>
      </c>
      <c r="Y76" s="196">
        <v>0</v>
      </c>
      <c r="Z76" s="196">
        <v>5.59</v>
      </c>
      <c r="AA76" s="196">
        <v>2.68</v>
      </c>
      <c r="AB76" s="196">
        <v>0</v>
      </c>
      <c r="AC76" s="196">
        <v>1.56</v>
      </c>
      <c r="AD76" s="196">
        <v>8.9</v>
      </c>
      <c r="AE76" s="196">
        <v>0</v>
      </c>
      <c r="AF76" s="196">
        <v>0</v>
      </c>
      <c r="AG76" s="196">
        <v>51.09</v>
      </c>
      <c r="AH76" s="196">
        <v>0</v>
      </c>
      <c r="AI76" s="196">
        <v>14.46</v>
      </c>
      <c r="AJ76" s="196">
        <v>0</v>
      </c>
      <c r="AK76" s="196">
        <v>1.0900000000000001</v>
      </c>
      <c r="AL76" s="196">
        <v>0</v>
      </c>
      <c r="AM76" s="196">
        <v>0</v>
      </c>
      <c r="AN76" s="196">
        <v>0</v>
      </c>
      <c r="AO76" s="196">
        <v>280.06</v>
      </c>
      <c r="AP76" s="196">
        <v>0</v>
      </c>
      <c r="AQ76" s="196">
        <v>0</v>
      </c>
      <c r="AR76" s="196">
        <v>4.67</v>
      </c>
      <c r="AS76" s="196">
        <v>12.89</v>
      </c>
      <c r="AT76" s="196">
        <v>21.32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5.15</v>
      </c>
      <c r="D77" s="196">
        <v>0</v>
      </c>
      <c r="E77" s="196">
        <v>0</v>
      </c>
      <c r="F77" s="196">
        <v>3.67</v>
      </c>
      <c r="G77" s="196">
        <v>0</v>
      </c>
      <c r="H77" s="196">
        <v>0</v>
      </c>
      <c r="I77" s="196">
        <v>7.1</v>
      </c>
      <c r="J77" s="196">
        <v>0</v>
      </c>
      <c r="K77" s="196">
        <v>0.36</v>
      </c>
      <c r="L77" s="196">
        <v>392.01</v>
      </c>
      <c r="M77" s="196">
        <v>1.0900000000000001</v>
      </c>
      <c r="N77" s="196">
        <v>1.41</v>
      </c>
      <c r="O77" s="196">
        <v>0</v>
      </c>
      <c r="P77" s="196">
        <v>1.47</v>
      </c>
      <c r="Q77" s="196">
        <v>0.13</v>
      </c>
      <c r="R77" s="196">
        <v>0.5</v>
      </c>
      <c r="S77" s="196">
        <v>0.31</v>
      </c>
      <c r="T77" s="196">
        <v>0</v>
      </c>
      <c r="U77" s="196">
        <v>0.99</v>
      </c>
      <c r="V77" s="196">
        <v>0.16</v>
      </c>
      <c r="W77" s="196">
        <v>0.41</v>
      </c>
      <c r="X77" s="196">
        <v>0.26</v>
      </c>
      <c r="Y77" s="196">
        <v>0</v>
      </c>
      <c r="Z77" s="196">
        <v>5.59</v>
      </c>
      <c r="AA77" s="196">
        <v>2.68</v>
      </c>
      <c r="AB77" s="196">
        <v>0</v>
      </c>
      <c r="AC77" s="196">
        <v>1.56</v>
      </c>
      <c r="AD77" s="196">
        <v>8.9</v>
      </c>
      <c r="AE77" s="196">
        <v>0</v>
      </c>
      <c r="AF77" s="196">
        <v>0</v>
      </c>
      <c r="AG77" s="196">
        <v>51.09</v>
      </c>
      <c r="AH77" s="196">
        <v>0</v>
      </c>
      <c r="AI77" s="196">
        <v>14.46</v>
      </c>
      <c r="AJ77" s="196">
        <v>0</v>
      </c>
      <c r="AK77" s="196">
        <v>1.0900000000000001</v>
      </c>
      <c r="AL77" s="196">
        <v>0</v>
      </c>
      <c r="AM77" s="196">
        <v>0</v>
      </c>
      <c r="AN77" s="196">
        <v>0</v>
      </c>
      <c r="AO77" s="196">
        <v>280.06</v>
      </c>
      <c r="AP77" s="196">
        <v>0</v>
      </c>
      <c r="AQ77" s="196">
        <v>0</v>
      </c>
      <c r="AR77" s="196">
        <v>4.67</v>
      </c>
      <c r="AS77" s="196">
        <v>12.89</v>
      </c>
      <c r="AT77" s="196">
        <v>21.32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5.15</v>
      </c>
      <c r="D78" s="196">
        <v>0</v>
      </c>
      <c r="E78" s="196">
        <v>0</v>
      </c>
      <c r="F78" s="196">
        <v>3.67</v>
      </c>
      <c r="G78" s="196">
        <v>0</v>
      </c>
      <c r="H78" s="196">
        <v>0</v>
      </c>
      <c r="I78" s="196">
        <v>7.1</v>
      </c>
      <c r="J78" s="196">
        <v>0</v>
      </c>
      <c r="K78" s="196">
        <v>0.36</v>
      </c>
      <c r="L78" s="196">
        <v>392.01</v>
      </c>
      <c r="M78" s="196">
        <v>1.0900000000000001</v>
      </c>
      <c r="N78" s="196">
        <v>1.41</v>
      </c>
      <c r="O78" s="196">
        <v>0</v>
      </c>
      <c r="P78" s="196">
        <v>1.47</v>
      </c>
      <c r="Q78" s="196">
        <v>0.13</v>
      </c>
      <c r="R78" s="196">
        <v>0.5</v>
      </c>
      <c r="S78" s="196">
        <v>0.31</v>
      </c>
      <c r="T78" s="196">
        <v>0</v>
      </c>
      <c r="U78" s="196">
        <v>0.99</v>
      </c>
      <c r="V78" s="196">
        <v>0.16</v>
      </c>
      <c r="W78" s="196">
        <v>0.41</v>
      </c>
      <c r="X78" s="196">
        <v>0.26</v>
      </c>
      <c r="Y78" s="196">
        <v>0</v>
      </c>
      <c r="Z78" s="196">
        <v>5.59</v>
      </c>
      <c r="AA78" s="196">
        <v>2.68</v>
      </c>
      <c r="AB78" s="196">
        <v>0</v>
      </c>
      <c r="AC78" s="196">
        <v>1.56</v>
      </c>
      <c r="AD78" s="196">
        <v>8.9</v>
      </c>
      <c r="AE78" s="196">
        <v>0</v>
      </c>
      <c r="AF78" s="196">
        <v>0</v>
      </c>
      <c r="AG78" s="196">
        <v>51.09</v>
      </c>
      <c r="AH78" s="196">
        <v>0</v>
      </c>
      <c r="AI78" s="196">
        <v>14.46</v>
      </c>
      <c r="AJ78" s="196">
        <v>0</v>
      </c>
      <c r="AK78" s="196">
        <v>1.0900000000000001</v>
      </c>
      <c r="AL78" s="196">
        <v>0</v>
      </c>
      <c r="AM78" s="196">
        <v>0</v>
      </c>
      <c r="AN78" s="196">
        <v>0</v>
      </c>
      <c r="AO78" s="196">
        <v>280.06</v>
      </c>
      <c r="AP78" s="196">
        <v>0</v>
      </c>
      <c r="AQ78" s="196">
        <v>0</v>
      </c>
      <c r="AR78" s="196">
        <v>4.67</v>
      </c>
      <c r="AS78" s="196">
        <v>12.89</v>
      </c>
      <c r="AT78" s="196">
        <v>21.32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5.32</v>
      </c>
      <c r="D79" s="196">
        <v>0</v>
      </c>
      <c r="E79" s="196">
        <v>0</v>
      </c>
      <c r="F79" s="196">
        <v>3.67</v>
      </c>
      <c r="G79" s="196">
        <v>0</v>
      </c>
      <c r="H79" s="196">
        <v>0</v>
      </c>
      <c r="I79" s="196">
        <v>7.1</v>
      </c>
      <c r="J79" s="196">
        <v>0</v>
      </c>
      <c r="K79" s="196">
        <v>0.36</v>
      </c>
      <c r="L79" s="196">
        <v>392.01</v>
      </c>
      <c r="M79" s="196">
        <v>1.0900000000000001</v>
      </c>
      <c r="N79" s="196">
        <v>1.41</v>
      </c>
      <c r="O79" s="196">
        <v>0</v>
      </c>
      <c r="P79" s="196">
        <v>1.47</v>
      </c>
      <c r="Q79" s="196">
        <v>0.13</v>
      </c>
      <c r="R79" s="196">
        <v>0.5</v>
      </c>
      <c r="S79" s="196">
        <v>0.31</v>
      </c>
      <c r="T79" s="196">
        <v>0</v>
      </c>
      <c r="U79" s="196">
        <v>0.99</v>
      </c>
      <c r="V79" s="196">
        <v>0.16</v>
      </c>
      <c r="W79" s="196">
        <v>0.41</v>
      </c>
      <c r="X79" s="196">
        <v>1.75</v>
      </c>
      <c r="Y79" s="196">
        <v>0</v>
      </c>
      <c r="Z79" s="196">
        <v>5.59</v>
      </c>
      <c r="AA79" s="196">
        <v>2.68</v>
      </c>
      <c r="AB79" s="196">
        <v>0</v>
      </c>
      <c r="AC79" s="196">
        <v>1.25</v>
      </c>
      <c r="AD79" s="196">
        <v>8.9</v>
      </c>
      <c r="AE79" s="196">
        <v>0</v>
      </c>
      <c r="AF79" s="196">
        <v>0</v>
      </c>
      <c r="AG79" s="196">
        <v>51.09</v>
      </c>
      <c r="AH79" s="196">
        <v>0</v>
      </c>
      <c r="AI79" s="196">
        <v>14.46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 s="196">
        <v>280.06</v>
      </c>
      <c r="AP79" s="196">
        <v>0</v>
      </c>
      <c r="AQ79" s="196">
        <v>0</v>
      </c>
      <c r="AR79" s="196">
        <v>4.67</v>
      </c>
      <c r="AS79" s="196">
        <v>13.03</v>
      </c>
      <c r="AT79" s="196">
        <v>21.32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5.32</v>
      </c>
      <c r="D80" s="196">
        <v>0</v>
      </c>
      <c r="E80" s="196">
        <v>0</v>
      </c>
      <c r="F80" s="196">
        <v>3.67</v>
      </c>
      <c r="G80" s="196">
        <v>0</v>
      </c>
      <c r="H80" s="196">
        <v>0</v>
      </c>
      <c r="I80" s="196">
        <v>7.1</v>
      </c>
      <c r="J80" s="196">
        <v>0</v>
      </c>
      <c r="K80" s="196">
        <v>0.36</v>
      </c>
      <c r="L80" s="196">
        <v>392.01</v>
      </c>
      <c r="M80" s="196">
        <v>1.0900000000000001</v>
      </c>
      <c r="N80" s="196">
        <v>1.41</v>
      </c>
      <c r="O80" s="196">
        <v>0</v>
      </c>
      <c r="P80" s="196">
        <v>1.47</v>
      </c>
      <c r="Q80" s="196">
        <v>0.13</v>
      </c>
      <c r="R80" s="196">
        <v>0.5</v>
      </c>
      <c r="S80" s="196">
        <v>0.31</v>
      </c>
      <c r="T80" s="196">
        <v>0</v>
      </c>
      <c r="U80" s="196">
        <v>0.99</v>
      </c>
      <c r="V80" s="196">
        <v>0.16</v>
      </c>
      <c r="W80" s="196">
        <v>0.41</v>
      </c>
      <c r="X80" s="196">
        <v>1.75</v>
      </c>
      <c r="Y80" s="196">
        <v>0</v>
      </c>
      <c r="Z80" s="196">
        <v>5.59</v>
      </c>
      <c r="AA80" s="196">
        <v>2.68</v>
      </c>
      <c r="AB80" s="196">
        <v>0</v>
      </c>
      <c r="AC80" s="196">
        <v>1.25</v>
      </c>
      <c r="AD80" s="196">
        <v>8.9</v>
      </c>
      <c r="AE80" s="196">
        <v>0</v>
      </c>
      <c r="AF80" s="196">
        <v>0</v>
      </c>
      <c r="AG80" s="196">
        <v>51.09</v>
      </c>
      <c r="AH80" s="196">
        <v>0</v>
      </c>
      <c r="AI80" s="196">
        <v>14.46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 s="196">
        <v>280.06</v>
      </c>
      <c r="AP80" s="196">
        <v>0</v>
      </c>
      <c r="AQ80" s="196">
        <v>0</v>
      </c>
      <c r="AR80" s="196">
        <v>4.67</v>
      </c>
      <c r="AS80" s="196">
        <v>13.03</v>
      </c>
      <c r="AT80" s="196">
        <v>21.32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5.32</v>
      </c>
      <c r="D81" s="196">
        <v>0</v>
      </c>
      <c r="E81" s="196">
        <v>0</v>
      </c>
      <c r="F81" s="196">
        <v>3.67</v>
      </c>
      <c r="G81" s="196">
        <v>0</v>
      </c>
      <c r="H81" s="196">
        <v>0</v>
      </c>
      <c r="I81" s="196">
        <v>7.1</v>
      </c>
      <c r="J81" s="196">
        <v>0</v>
      </c>
      <c r="K81" s="196">
        <v>0.36</v>
      </c>
      <c r="L81" s="196">
        <v>392.01</v>
      </c>
      <c r="M81" s="196">
        <v>1.0900000000000001</v>
      </c>
      <c r="N81" s="196">
        <v>1.41</v>
      </c>
      <c r="O81" s="196">
        <v>0</v>
      </c>
      <c r="P81" s="196">
        <v>1.47</v>
      </c>
      <c r="Q81" s="196">
        <v>0.13</v>
      </c>
      <c r="R81" s="196">
        <v>0.5</v>
      </c>
      <c r="S81" s="196">
        <v>0.31</v>
      </c>
      <c r="T81" s="196">
        <v>0</v>
      </c>
      <c r="U81" s="196">
        <v>0.99</v>
      </c>
      <c r="V81" s="196">
        <v>0.21</v>
      </c>
      <c r="W81" s="196">
        <v>0.41</v>
      </c>
      <c r="X81" s="196">
        <v>1.75</v>
      </c>
      <c r="Y81" s="196">
        <v>0</v>
      </c>
      <c r="Z81" s="196">
        <v>5.59</v>
      </c>
      <c r="AA81" s="196">
        <v>2.68</v>
      </c>
      <c r="AB81" s="196">
        <v>0</v>
      </c>
      <c r="AC81" s="196">
        <v>1.87</v>
      </c>
      <c r="AD81" s="196">
        <v>8.9</v>
      </c>
      <c r="AE81" s="196">
        <v>0</v>
      </c>
      <c r="AF81" s="196">
        <v>0</v>
      </c>
      <c r="AG81" s="196">
        <v>51.09</v>
      </c>
      <c r="AH81" s="196">
        <v>0</v>
      </c>
      <c r="AI81" s="196">
        <v>14.46</v>
      </c>
      <c r="AJ81" s="196">
        <v>0</v>
      </c>
      <c r="AK81" s="196">
        <v>16.78</v>
      </c>
      <c r="AL81" s="196">
        <v>0</v>
      </c>
      <c r="AM81" s="196">
        <v>0</v>
      </c>
      <c r="AN81" s="196">
        <v>0</v>
      </c>
      <c r="AO81" s="196">
        <v>280.06</v>
      </c>
      <c r="AP81" s="196">
        <v>0</v>
      </c>
      <c r="AQ81" s="196">
        <v>0</v>
      </c>
      <c r="AR81" s="196">
        <v>4.67</v>
      </c>
      <c r="AS81" s="196">
        <v>13.03</v>
      </c>
      <c r="AT81" s="196">
        <v>21.32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5.32</v>
      </c>
      <c r="D82" s="196">
        <v>0</v>
      </c>
      <c r="E82" s="196">
        <v>0</v>
      </c>
      <c r="F82" s="196">
        <v>3.67</v>
      </c>
      <c r="G82" s="196">
        <v>0</v>
      </c>
      <c r="H82" s="196">
        <v>0</v>
      </c>
      <c r="I82" s="196">
        <v>7.1</v>
      </c>
      <c r="J82" s="196">
        <v>0</v>
      </c>
      <c r="K82" s="196">
        <v>8.4</v>
      </c>
      <c r="L82" s="196">
        <v>415.08</v>
      </c>
      <c r="M82" s="196">
        <v>1.0900000000000001</v>
      </c>
      <c r="N82" s="196">
        <v>1.41</v>
      </c>
      <c r="O82" s="196">
        <v>0</v>
      </c>
      <c r="P82" s="196">
        <v>1.47</v>
      </c>
      <c r="Q82" s="196">
        <v>0.13</v>
      </c>
      <c r="R82" s="196">
        <v>0.5</v>
      </c>
      <c r="S82" s="196">
        <v>0.31</v>
      </c>
      <c r="T82" s="196">
        <v>0</v>
      </c>
      <c r="U82" s="196">
        <v>0.99</v>
      </c>
      <c r="V82" s="196">
        <v>0.21</v>
      </c>
      <c r="W82" s="196">
        <v>0.41</v>
      </c>
      <c r="X82" s="196">
        <v>1.75</v>
      </c>
      <c r="Y82" s="196">
        <v>0</v>
      </c>
      <c r="Z82" s="196">
        <v>5.59</v>
      </c>
      <c r="AA82" s="196">
        <v>2.68</v>
      </c>
      <c r="AB82" s="196">
        <v>0</v>
      </c>
      <c r="AC82" s="196">
        <v>1.87</v>
      </c>
      <c r="AD82" s="196">
        <v>8.9</v>
      </c>
      <c r="AE82" s="196">
        <v>0</v>
      </c>
      <c r="AF82" s="196">
        <v>0</v>
      </c>
      <c r="AG82" s="196">
        <v>51.09</v>
      </c>
      <c r="AH82" s="196">
        <v>0</v>
      </c>
      <c r="AI82" s="196">
        <v>14.46</v>
      </c>
      <c r="AJ82" s="196">
        <v>0</v>
      </c>
      <c r="AK82" s="196">
        <v>16.78</v>
      </c>
      <c r="AL82" s="196">
        <v>0</v>
      </c>
      <c r="AM82" s="196">
        <v>0</v>
      </c>
      <c r="AN82" s="196">
        <v>0</v>
      </c>
      <c r="AO82" s="196">
        <v>280.06</v>
      </c>
      <c r="AP82" s="196">
        <v>0</v>
      </c>
      <c r="AQ82" s="196">
        <v>0</v>
      </c>
      <c r="AR82" s="196">
        <v>4.67</v>
      </c>
      <c r="AS82" s="196">
        <v>13.03</v>
      </c>
      <c r="AT82" s="196">
        <v>21.32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5.32</v>
      </c>
      <c r="D83" s="196">
        <v>0</v>
      </c>
      <c r="E83" s="196">
        <v>0</v>
      </c>
      <c r="F83" s="196">
        <v>3.67</v>
      </c>
      <c r="G83" s="196">
        <v>0</v>
      </c>
      <c r="H83" s="196">
        <v>0</v>
      </c>
      <c r="I83" s="196">
        <v>7.1</v>
      </c>
      <c r="J83" s="196">
        <v>0</v>
      </c>
      <c r="K83" s="196">
        <v>8.4</v>
      </c>
      <c r="L83" s="196">
        <v>453.53</v>
      </c>
      <c r="M83" s="196">
        <v>1.0900000000000001</v>
      </c>
      <c r="N83" s="196">
        <v>1.41</v>
      </c>
      <c r="O83" s="196">
        <v>0</v>
      </c>
      <c r="P83" s="196">
        <v>1.47</v>
      </c>
      <c r="Q83" s="196">
        <v>2.39</v>
      </c>
      <c r="R83" s="196">
        <v>0.5</v>
      </c>
      <c r="S83" s="196">
        <v>7.14</v>
      </c>
      <c r="T83" s="196">
        <v>0</v>
      </c>
      <c r="U83" s="196">
        <v>0.99</v>
      </c>
      <c r="V83" s="196">
        <v>0.21</v>
      </c>
      <c r="W83" s="196">
        <v>0.41</v>
      </c>
      <c r="X83" s="196">
        <v>1.75</v>
      </c>
      <c r="Y83" s="196">
        <v>0</v>
      </c>
      <c r="Z83" s="196">
        <v>5.59</v>
      </c>
      <c r="AA83" s="196">
        <v>2.68</v>
      </c>
      <c r="AB83" s="196">
        <v>0</v>
      </c>
      <c r="AC83" s="196">
        <v>1.87</v>
      </c>
      <c r="AD83" s="196">
        <v>8.9</v>
      </c>
      <c r="AE83" s="196">
        <v>0</v>
      </c>
      <c r="AF83" s="196">
        <v>0</v>
      </c>
      <c r="AG83" s="196">
        <v>51.09</v>
      </c>
      <c r="AH83" s="196">
        <v>0</v>
      </c>
      <c r="AI83" s="196">
        <v>14.46</v>
      </c>
      <c r="AJ83" s="196">
        <v>0</v>
      </c>
      <c r="AK83" s="196">
        <v>16.78</v>
      </c>
      <c r="AL83" s="196">
        <v>0</v>
      </c>
      <c r="AM83" s="196">
        <v>0</v>
      </c>
      <c r="AN83" s="196">
        <v>0</v>
      </c>
      <c r="AO83" s="196">
        <v>280.06</v>
      </c>
      <c r="AP83" s="196">
        <v>0</v>
      </c>
      <c r="AQ83" s="196">
        <v>0</v>
      </c>
      <c r="AR83" s="196">
        <v>4.67</v>
      </c>
      <c r="AS83" s="196">
        <v>13.03</v>
      </c>
      <c r="AT83" s="196">
        <v>21.32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5.32</v>
      </c>
      <c r="D84" s="196">
        <v>0</v>
      </c>
      <c r="E84" s="196">
        <v>0</v>
      </c>
      <c r="F84" s="196">
        <v>3.67</v>
      </c>
      <c r="G84" s="196">
        <v>0</v>
      </c>
      <c r="H84" s="196">
        <v>0</v>
      </c>
      <c r="I84" s="196">
        <v>7.1</v>
      </c>
      <c r="J84" s="196">
        <v>0</v>
      </c>
      <c r="K84" s="196">
        <v>8.4</v>
      </c>
      <c r="L84" s="196">
        <v>476.6</v>
      </c>
      <c r="M84" s="196">
        <v>1.0900000000000001</v>
      </c>
      <c r="N84" s="196">
        <v>1.41</v>
      </c>
      <c r="O84" s="196">
        <v>0</v>
      </c>
      <c r="P84" s="196">
        <v>1.47</v>
      </c>
      <c r="Q84" s="196">
        <v>2.39</v>
      </c>
      <c r="R84" s="196">
        <v>0.5</v>
      </c>
      <c r="S84" s="196">
        <v>7.14</v>
      </c>
      <c r="T84" s="196">
        <v>0</v>
      </c>
      <c r="U84" s="196">
        <v>0.99</v>
      </c>
      <c r="V84" s="196">
        <v>0.21</v>
      </c>
      <c r="W84" s="196">
        <v>0.41</v>
      </c>
      <c r="X84" s="196">
        <v>1.75</v>
      </c>
      <c r="Y84" s="196">
        <v>0</v>
      </c>
      <c r="Z84" s="196">
        <v>5.59</v>
      </c>
      <c r="AA84" s="196">
        <v>2.68</v>
      </c>
      <c r="AB84" s="196">
        <v>0</v>
      </c>
      <c r="AC84" s="196">
        <v>1.87</v>
      </c>
      <c r="AD84" s="196">
        <v>8.9</v>
      </c>
      <c r="AE84" s="196">
        <v>0</v>
      </c>
      <c r="AF84" s="196">
        <v>0</v>
      </c>
      <c r="AG84" s="196">
        <v>51.09</v>
      </c>
      <c r="AH84" s="196">
        <v>0</v>
      </c>
      <c r="AI84" s="196">
        <v>14.46</v>
      </c>
      <c r="AJ84" s="196">
        <v>0</v>
      </c>
      <c r="AK84" s="196">
        <v>16.78</v>
      </c>
      <c r="AL84" s="196">
        <v>0</v>
      </c>
      <c r="AM84" s="196">
        <v>0</v>
      </c>
      <c r="AN84" s="196">
        <v>0</v>
      </c>
      <c r="AO84" s="196">
        <v>280.06</v>
      </c>
      <c r="AP84" s="196">
        <v>0</v>
      </c>
      <c r="AQ84" s="196">
        <v>0</v>
      </c>
      <c r="AR84" s="196">
        <v>4.67</v>
      </c>
      <c r="AS84" s="196">
        <v>13.03</v>
      </c>
      <c r="AT84" s="196">
        <v>21.32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5.32</v>
      </c>
      <c r="D85" s="196">
        <v>0</v>
      </c>
      <c r="E85" s="196">
        <v>0</v>
      </c>
      <c r="F85" s="196">
        <v>3.67</v>
      </c>
      <c r="G85" s="196">
        <v>0</v>
      </c>
      <c r="H85" s="196">
        <v>0</v>
      </c>
      <c r="I85" s="196">
        <v>7.1</v>
      </c>
      <c r="J85" s="196">
        <v>0</v>
      </c>
      <c r="K85" s="196">
        <v>8.4</v>
      </c>
      <c r="L85" s="196">
        <v>476.6</v>
      </c>
      <c r="M85" s="196">
        <v>1.0900000000000001</v>
      </c>
      <c r="N85" s="196">
        <v>1.41</v>
      </c>
      <c r="O85" s="196">
        <v>0</v>
      </c>
      <c r="P85" s="196">
        <v>1.47</v>
      </c>
      <c r="Q85" s="196">
        <v>2.39</v>
      </c>
      <c r="R85" s="196">
        <v>0.5</v>
      </c>
      <c r="S85" s="196">
        <v>7.14</v>
      </c>
      <c r="T85" s="196">
        <v>0</v>
      </c>
      <c r="U85" s="196">
        <v>0.99</v>
      </c>
      <c r="V85" s="196">
        <v>0.21</v>
      </c>
      <c r="W85" s="196">
        <v>0.41</v>
      </c>
      <c r="X85" s="196">
        <v>1.75</v>
      </c>
      <c r="Y85" s="196">
        <v>0</v>
      </c>
      <c r="Z85" s="196">
        <v>5.59</v>
      </c>
      <c r="AA85" s="196">
        <v>13.25</v>
      </c>
      <c r="AB85" s="196">
        <v>0</v>
      </c>
      <c r="AC85" s="196">
        <v>1.87</v>
      </c>
      <c r="AD85" s="196">
        <v>8.9</v>
      </c>
      <c r="AE85" s="196">
        <v>0</v>
      </c>
      <c r="AF85" s="196">
        <v>0</v>
      </c>
      <c r="AG85" s="196">
        <v>51.09</v>
      </c>
      <c r="AH85" s="196">
        <v>0</v>
      </c>
      <c r="AI85" s="196">
        <v>14.46</v>
      </c>
      <c r="AJ85" s="196">
        <v>0</v>
      </c>
      <c r="AK85" s="196">
        <v>16.78</v>
      </c>
      <c r="AL85" s="196">
        <v>0</v>
      </c>
      <c r="AM85" s="196">
        <v>0</v>
      </c>
      <c r="AN85" s="196">
        <v>0</v>
      </c>
      <c r="AO85" s="196">
        <v>280.06</v>
      </c>
      <c r="AP85" s="196">
        <v>0</v>
      </c>
      <c r="AQ85" s="196">
        <v>0</v>
      </c>
      <c r="AR85" s="196">
        <v>4.67</v>
      </c>
      <c r="AS85" s="196">
        <v>13.03</v>
      </c>
      <c r="AT85" s="196">
        <v>21.32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5.32</v>
      </c>
      <c r="D86" s="196">
        <v>0</v>
      </c>
      <c r="E86" s="196">
        <v>0</v>
      </c>
      <c r="F86" s="196">
        <v>3.67</v>
      </c>
      <c r="G86" s="196">
        <v>0</v>
      </c>
      <c r="H86" s="196">
        <v>0</v>
      </c>
      <c r="I86" s="196">
        <v>7.1</v>
      </c>
      <c r="J86" s="196">
        <v>0</v>
      </c>
      <c r="K86" s="196">
        <v>8.4</v>
      </c>
      <c r="L86" s="196">
        <v>476.6</v>
      </c>
      <c r="M86" s="196">
        <v>1.0900000000000001</v>
      </c>
      <c r="N86" s="196">
        <v>1.41</v>
      </c>
      <c r="O86" s="196">
        <v>0</v>
      </c>
      <c r="P86" s="196">
        <v>1.47</v>
      </c>
      <c r="Q86" s="196">
        <v>2.39</v>
      </c>
      <c r="R86" s="196">
        <v>12.05</v>
      </c>
      <c r="S86" s="196">
        <v>7.14</v>
      </c>
      <c r="T86" s="196">
        <v>0</v>
      </c>
      <c r="U86" s="196">
        <v>0.99</v>
      </c>
      <c r="V86" s="196">
        <v>0.21</v>
      </c>
      <c r="W86" s="196">
        <v>0.41</v>
      </c>
      <c r="X86" s="196">
        <v>1.75</v>
      </c>
      <c r="Y86" s="196">
        <v>0</v>
      </c>
      <c r="Z86" s="196">
        <v>5.59</v>
      </c>
      <c r="AA86" s="196">
        <v>20.94</v>
      </c>
      <c r="AB86" s="196">
        <v>0</v>
      </c>
      <c r="AC86" s="196">
        <v>1.87</v>
      </c>
      <c r="AD86" s="196">
        <v>8.9</v>
      </c>
      <c r="AE86" s="196">
        <v>0</v>
      </c>
      <c r="AF86" s="196">
        <v>0</v>
      </c>
      <c r="AG86" s="196">
        <v>51.09</v>
      </c>
      <c r="AH86" s="196">
        <v>0</v>
      </c>
      <c r="AI86" s="196">
        <v>14.46</v>
      </c>
      <c r="AJ86" s="196">
        <v>0</v>
      </c>
      <c r="AK86" s="196">
        <v>16.78</v>
      </c>
      <c r="AL86" s="196">
        <v>0</v>
      </c>
      <c r="AM86" s="196">
        <v>0</v>
      </c>
      <c r="AN86" s="196">
        <v>0</v>
      </c>
      <c r="AO86" s="196">
        <v>280.06</v>
      </c>
      <c r="AP86" s="196">
        <v>0</v>
      </c>
      <c r="AQ86" s="196">
        <v>0</v>
      </c>
      <c r="AR86" s="196">
        <v>4.67</v>
      </c>
      <c r="AS86" s="196">
        <v>13.03</v>
      </c>
      <c r="AT86" s="196">
        <v>21.32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5.32</v>
      </c>
      <c r="D87" s="196">
        <v>0</v>
      </c>
      <c r="E87" s="196">
        <v>0</v>
      </c>
      <c r="F87" s="196">
        <v>3.67</v>
      </c>
      <c r="G87" s="196">
        <v>0</v>
      </c>
      <c r="H87" s="196">
        <v>0</v>
      </c>
      <c r="I87" s="196">
        <v>7.1</v>
      </c>
      <c r="J87" s="196">
        <v>0</v>
      </c>
      <c r="K87" s="196">
        <v>8.4</v>
      </c>
      <c r="L87" s="196">
        <v>476.6</v>
      </c>
      <c r="M87" s="196">
        <v>1.0900000000000001</v>
      </c>
      <c r="N87" s="196">
        <v>1.41</v>
      </c>
      <c r="O87" s="196">
        <v>0</v>
      </c>
      <c r="P87" s="196">
        <v>1.47</v>
      </c>
      <c r="Q87" s="196">
        <v>2.39</v>
      </c>
      <c r="R87" s="196">
        <v>12.05</v>
      </c>
      <c r="S87" s="196">
        <v>7.14</v>
      </c>
      <c r="T87" s="196">
        <v>0</v>
      </c>
      <c r="U87" s="196">
        <v>0.99</v>
      </c>
      <c r="V87" s="196">
        <v>4.6100000000000003</v>
      </c>
      <c r="W87" s="196">
        <v>0.41</v>
      </c>
      <c r="X87" s="196">
        <v>1.75</v>
      </c>
      <c r="Y87" s="196">
        <v>0</v>
      </c>
      <c r="Z87" s="196">
        <v>5.59</v>
      </c>
      <c r="AA87" s="196">
        <v>20.94</v>
      </c>
      <c r="AB87" s="196">
        <v>0</v>
      </c>
      <c r="AC87" s="196">
        <v>1.87</v>
      </c>
      <c r="AD87" s="196">
        <v>8.9</v>
      </c>
      <c r="AE87" s="196">
        <v>0</v>
      </c>
      <c r="AF87" s="196">
        <v>0</v>
      </c>
      <c r="AG87" s="196">
        <v>51.09</v>
      </c>
      <c r="AH87" s="196">
        <v>0</v>
      </c>
      <c r="AI87" s="196">
        <v>14.46</v>
      </c>
      <c r="AJ87" s="196">
        <v>0</v>
      </c>
      <c r="AK87" s="196">
        <v>16.78</v>
      </c>
      <c r="AL87" s="196">
        <v>0</v>
      </c>
      <c r="AM87" s="196">
        <v>0</v>
      </c>
      <c r="AN87" s="196">
        <v>0</v>
      </c>
      <c r="AO87" s="196">
        <v>280.06</v>
      </c>
      <c r="AP87" s="196">
        <v>0</v>
      </c>
      <c r="AQ87" s="196">
        <v>0</v>
      </c>
      <c r="AR87" s="196">
        <v>4.67</v>
      </c>
      <c r="AS87" s="196">
        <v>13.03</v>
      </c>
      <c r="AT87" s="196">
        <v>21.32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5.32</v>
      </c>
      <c r="D88" s="196">
        <v>0</v>
      </c>
      <c r="E88" s="196">
        <v>0</v>
      </c>
      <c r="F88" s="196">
        <v>3.67</v>
      </c>
      <c r="G88" s="196">
        <v>0</v>
      </c>
      <c r="H88" s="196">
        <v>0</v>
      </c>
      <c r="I88" s="196">
        <v>7.1</v>
      </c>
      <c r="J88" s="196">
        <v>0</v>
      </c>
      <c r="K88" s="196">
        <v>8.4</v>
      </c>
      <c r="L88" s="196">
        <v>476.6</v>
      </c>
      <c r="M88" s="196">
        <v>1.0900000000000001</v>
      </c>
      <c r="N88" s="196">
        <v>1.41</v>
      </c>
      <c r="O88" s="196">
        <v>0</v>
      </c>
      <c r="P88" s="196">
        <v>1.47</v>
      </c>
      <c r="Q88" s="196">
        <v>2.39</v>
      </c>
      <c r="R88" s="196">
        <v>12.05</v>
      </c>
      <c r="S88" s="196">
        <v>7.14</v>
      </c>
      <c r="T88" s="196">
        <v>0</v>
      </c>
      <c r="U88" s="196">
        <v>0.99</v>
      </c>
      <c r="V88" s="196">
        <v>4.6100000000000003</v>
      </c>
      <c r="W88" s="196">
        <v>0.41</v>
      </c>
      <c r="X88" s="196">
        <v>1.75</v>
      </c>
      <c r="Y88" s="196">
        <v>0</v>
      </c>
      <c r="Z88" s="196">
        <v>5.59</v>
      </c>
      <c r="AA88" s="196">
        <v>20.94</v>
      </c>
      <c r="AB88" s="196">
        <v>0</v>
      </c>
      <c r="AC88" s="196">
        <v>1.87</v>
      </c>
      <c r="AD88" s="196">
        <v>8.9</v>
      </c>
      <c r="AE88" s="196">
        <v>0</v>
      </c>
      <c r="AF88" s="196">
        <v>0</v>
      </c>
      <c r="AG88" s="196">
        <v>51.09</v>
      </c>
      <c r="AH88" s="196">
        <v>0</v>
      </c>
      <c r="AI88" s="196">
        <v>14.46</v>
      </c>
      <c r="AJ88" s="196">
        <v>0</v>
      </c>
      <c r="AK88" s="196">
        <v>16.78</v>
      </c>
      <c r="AL88" s="196">
        <v>0</v>
      </c>
      <c r="AM88" s="196">
        <v>0</v>
      </c>
      <c r="AN88" s="196">
        <v>0</v>
      </c>
      <c r="AO88" s="196">
        <v>280.06</v>
      </c>
      <c r="AP88" s="196">
        <v>0</v>
      </c>
      <c r="AQ88" s="196">
        <v>0</v>
      </c>
      <c r="AR88" s="196">
        <v>4.67</v>
      </c>
      <c r="AS88" s="196">
        <v>13.03</v>
      </c>
      <c r="AT88" s="196">
        <v>21.32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5.32</v>
      </c>
      <c r="D89" s="196">
        <v>0</v>
      </c>
      <c r="E89" s="196">
        <v>0</v>
      </c>
      <c r="F89" s="196">
        <v>3.67</v>
      </c>
      <c r="G89" s="196">
        <v>0</v>
      </c>
      <c r="H89" s="196">
        <v>0</v>
      </c>
      <c r="I89" s="196">
        <v>7.1</v>
      </c>
      <c r="J89" s="196">
        <v>0</v>
      </c>
      <c r="K89" s="196">
        <v>8.4</v>
      </c>
      <c r="L89" s="196">
        <v>476.6</v>
      </c>
      <c r="M89" s="196">
        <v>1.0900000000000001</v>
      </c>
      <c r="N89" s="196">
        <v>1.41</v>
      </c>
      <c r="O89" s="196">
        <v>0</v>
      </c>
      <c r="P89" s="196">
        <v>1.47</v>
      </c>
      <c r="Q89" s="196">
        <v>2.39</v>
      </c>
      <c r="R89" s="196">
        <v>12.05</v>
      </c>
      <c r="S89" s="196">
        <v>7.14</v>
      </c>
      <c r="T89" s="196">
        <v>0</v>
      </c>
      <c r="U89" s="196">
        <v>0.99</v>
      </c>
      <c r="V89" s="196">
        <v>4.6100000000000003</v>
      </c>
      <c r="W89" s="196">
        <v>0.41</v>
      </c>
      <c r="X89" s="196">
        <v>1.75</v>
      </c>
      <c r="Y89" s="196">
        <v>0</v>
      </c>
      <c r="Z89" s="196">
        <v>5.59</v>
      </c>
      <c r="AA89" s="196">
        <v>20.94</v>
      </c>
      <c r="AB89" s="196">
        <v>0</v>
      </c>
      <c r="AC89" s="196">
        <v>1.87</v>
      </c>
      <c r="AD89" s="196">
        <v>8.9</v>
      </c>
      <c r="AE89" s="196">
        <v>0</v>
      </c>
      <c r="AF89" s="196">
        <v>0</v>
      </c>
      <c r="AG89" s="196">
        <v>51.09</v>
      </c>
      <c r="AH89" s="196">
        <v>0</v>
      </c>
      <c r="AI89" s="196">
        <v>14.46</v>
      </c>
      <c r="AJ89" s="196">
        <v>0</v>
      </c>
      <c r="AK89" s="196">
        <v>16.78</v>
      </c>
      <c r="AL89" s="196">
        <v>0</v>
      </c>
      <c r="AM89" s="196">
        <v>0</v>
      </c>
      <c r="AN89" s="196">
        <v>0</v>
      </c>
      <c r="AO89" s="196">
        <v>280.06</v>
      </c>
      <c r="AP89" s="196">
        <v>0</v>
      </c>
      <c r="AQ89" s="196">
        <v>0</v>
      </c>
      <c r="AR89" s="196">
        <v>4.67</v>
      </c>
      <c r="AS89" s="196">
        <v>13.06</v>
      </c>
      <c r="AT89" s="196">
        <v>21.32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5.32</v>
      </c>
      <c r="D90" s="196">
        <v>0</v>
      </c>
      <c r="E90" s="196">
        <v>0</v>
      </c>
      <c r="F90" s="196">
        <v>3.67</v>
      </c>
      <c r="G90" s="196">
        <v>0</v>
      </c>
      <c r="H90" s="196">
        <v>0</v>
      </c>
      <c r="I90" s="196">
        <v>7.1</v>
      </c>
      <c r="J90" s="196">
        <v>0</v>
      </c>
      <c r="K90" s="196">
        <v>8.4</v>
      </c>
      <c r="L90" s="196">
        <v>476.6</v>
      </c>
      <c r="M90" s="196">
        <v>1.0900000000000001</v>
      </c>
      <c r="N90" s="196">
        <v>1.41</v>
      </c>
      <c r="O90" s="196">
        <v>0</v>
      </c>
      <c r="P90" s="196">
        <v>1.47</v>
      </c>
      <c r="Q90" s="196">
        <v>2.39</v>
      </c>
      <c r="R90" s="196">
        <v>12.05</v>
      </c>
      <c r="S90" s="196">
        <v>7.14</v>
      </c>
      <c r="T90" s="196">
        <v>0</v>
      </c>
      <c r="U90" s="196">
        <v>0.99</v>
      </c>
      <c r="V90" s="196">
        <v>4.6100000000000003</v>
      </c>
      <c r="W90" s="196">
        <v>0.41</v>
      </c>
      <c r="X90" s="196">
        <v>1.75</v>
      </c>
      <c r="Y90" s="196">
        <v>0</v>
      </c>
      <c r="Z90" s="196">
        <v>5.59</v>
      </c>
      <c r="AA90" s="196">
        <v>20.94</v>
      </c>
      <c r="AB90" s="196">
        <v>0</v>
      </c>
      <c r="AC90" s="196">
        <v>1.87</v>
      </c>
      <c r="AD90" s="196">
        <v>8.9</v>
      </c>
      <c r="AE90" s="196">
        <v>0</v>
      </c>
      <c r="AF90" s="196">
        <v>0</v>
      </c>
      <c r="AG90" s="196">
        <v>51.09</v>
      </c>
      <c r="AH90" s="196">
        <v>0</v>
      </c>
      <c r="AI90" s="196">
        <v>14.46</v>
      </c>
      <c r="AJ90" s="196">
        <v>0</v>
      </c>
      <c r="AK90" s="196">
        <v>16.78</v>
      </c>
      <c r="AL90" s="196">
        <v>0</v>
      </c>
      <c r="AM90" s="196">
        <v>0</v>
      </c>
      <c r="AN90" s="196">
        <v>0</v>
      </c>
      <c r="AO90" s="196">
        <v>280.06</v>
      </c>
      <c r="AP90" s="196">
        <v>0</v>
      </c>
      <c r="AQ90" s="196">
        <v>0</v>
      </c>
      <c r="AR90" s="196">
        <v>4.67</v>
      </c>
      <c r="AS90" s="196">
        <v>13.06</v>
      </c>
      <c r="AT90" s="196">
        <v>21.32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5.32</v>
      </c>
      <c r="D91" s="196">
        <v>0</v>
      </c>
      <c r="E91" s="196">
        <v>0</v>
      </c>
      <c r="F91" s="196">
        <v>3.67</v>
      </c>
      <c r="G91" s="196">
        <v>0</v>
      </c>
      <c r="H91" s="196">
        <v>0</v>
      </c>
      <c r="I91" s="196">
        <v>7.1</v>
      </c>
      <c r="J91" s="196">
        <v>0</v>
      </c>
      <c r="K91" s="196">
        <v>8.4</v>
      </c>
      <c r="L91" s="196">
        <v>476.6</v>
      </c>
      <c r="M91" s="196">
        <v>1.0900000000000001</v>
      </c>
      <c r="N91" s="196">
        <v>1.41</v>
      </c>
      <c r="O91" s="196">
        <v>0</v>
      </c>
      <c r="P91" s="196">
        <v>1.47</v>
      </c>
      <c r="Q91" s="196">
        <v>2.39</v>
      </c>
      <c r="R91" s="196">
        <v>12.05</v>
      </c>
      <c r="S91" s="196">
        <v>7.14</v>
      </c>
      <c r="T91" s="196">
        <v>0</v>
      </c>
      <c r="U91" s="196">
        <v>0.99</v>
      </c>
      <c r="V91" s="196">
        <v>4.6100000000000003</v>
      </c>
      <c r="W91" s="196">
        <v>0.41</v>
      </c>
      <c r="X91" s="196">
        <v>1.75</v>
      </c>
      <c r="Y91" s="196">
        <v>0</v>
      </c>
      <c r="Z91" s="196">
        <v>5.59</v>
      </c>
      <c r="AA91" s="196">
        <v>20.94</v>
      </c>
      <c r="AB91" s="196">
        <v>0</v>
      </c>
      <c r="AC91" s="196">
        <v>1.87</v>
      </c>
      <c r="AD91" s="196">
        <v>8.9</v>
      </c>
      <c r="AE91" s="196">
        <v>0</v>
      </c>
      <c r="AF91" s="196">
        <v>0</v>
      </c>
      <c r="AG91" s="196">
        <v>51.09</v>
      </c>
      <c r="AH91" s="196">
        <v>0</v>
      </c>
      <c r="AI91" s="196">
        <v>14.46</v>
      </c>
      <c r="AJ91" s="196">
        <v>0</v>
      </c>
      <c r="AK91" s="196">
        <v>16.78</v>
      </c>
      <c r="AL91" s="196">
        <v>0</v>
      </c>
      <c r="AM91" s="196">
        <v>0</v>
      </c>
      <c r="AN91" s="196">
        <v>0</v>
      </c>
      <c r="AO91" s="196">
        <v>280.06</v>
      </c>
      <c r="AP91" s="196">
        <v>0</v>
      </c>
      <c r="AQ91" s="196">
        <v>0</v>
      </c>
      <c r="AR91" s="196">
        <v>4.67</v>
      </c>
      <c r="AS91" s="196">
        <v>13.06</v>
      </c>
      <c r="AT91" s="196">
        <v>21.32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5.32</v>
      </c>
      <c r="D92" s="196">
        <v>0</v>
      </c>
      <c r="E92" s="196">
        <v>0</v>
      </c>
      <c r="F92" s="196">
        <v>3.67</v>
      </c>
      <c r="G92" s="196">
        <v>0</v>
      </c>
      <c r="H92" s="196">
        <v>0</v>
      </c>
      <c r="I92" s="196">
        <v>7.1</v>
      </c>
      <c r="J92" s="196">
        <v>0</v>
      </c>
      <c r="K92" s="196">
        <v>8.4</v>
      </c>
      <c r="L92" s="196">
        <v>476.6</v>
      </c>
      <c r="M92" s="196">
        <v>1.0900000000000001</v>
      </c>
      <c r="N92" s="196">
        <v>1.41</v>
      </c>
      <c r="O92" s="196">
        <v>0</v>
      </c>
      <c r="P92" s="196">
        <v>1.47</v>
      </c>
      <c r="Q92" s="196">
        <v>2.39</v>
      </c>
      <c r="R92" s="196">
        <v>12.05</v>
      </c>
      <c r="S92" s="196">
        <v>7.14</v>
      </c>
      <c r="T92" s="196">
        <v>0</v>
      </c>
      <c r="U92" s="196">
        <v>0.99</v>
      </c>
      <c r="V92" s="196">
        <v>4.6100000000000003</v>
      </c>
      <c r="W92" s="196">
        <v>0.41</v>
      </c>
      <c r="X92" s="196">
        <v>1.75</v>
      </c>
      <c r="Y92" s="196">
        <v>0</v>
      </c>
      <c r="Z92" s="196">
        <v>5.59</v>
      </c>
      <c r="AA92" s="196">
        <v>20.94</v>
      </c>
      <c r="AB92" s="196">
        <v>0</v>
      </c>
      <c r="AC92" s="196">
        <v>1.87</v>
      </c>
      <c r="AD92" s="196">
        <v>8.9</v>
      </c>
      <c r="AE92" s="196">
        <v>0</v>
      </c>
      <c r="AF92" s="196">
        <v>0</v>
      </c>
      <c r="AG92" s="196">
        <v>51.09</v>
      </c>
      <c r="AH92" s="196">
        <v>0</v>
      </c>
      <c r="AI92" s="196">
        <v>14.46</v>
      </c>
      <c r="AJ92" s="196">
        <v>0</v>
      </c>
      <c r="AK92" s="196">
        <v>16.78</v>
      </c>
      <c r="AL92" s="196">
        <v>0</v>
      </c>
      <c r="AM92" s="196">
        <v>0</v>
      </c>
      <c r="AN92" s="196">
        <v>0</v>
      </c>
      <c r="AO92" s="196">
        <v>280.06</v>
      </c>
      <c r="AP92" s="196">
        <v>0</v>
      </c>
      <c r="AQ92" s="196">
        <v>0</v>
      </c>
      <c r="AR92" s="196">
        <v>4.67</v>
      </c>
      <c r="AS92" s="196">
        <v>13.06</v>
      </c>
      <c r="AT92" s="196">
        <v>21.32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5.48</v>
      </c>
      <c r="D93" s="196">
        <v>0</v>
      </c>
      <c r="E93" s="196">
        <v>0</v>
      </c>
      <c r="F93" s="196">
        <v>3.67</v>
      </c>
      <c r="G93" s="196">
        <v>0</v>
      </c>
      <c r="H93" s="196">
        <v>0</v>
      </c>
      <c r="I93" s="196">
        <v>7.1</v>
      </c>
      <c r="J93" s="196">
        <v>0</v>
      </c>
      <c r="K93" s="196">
        <v>8.4</v>
      </c>
      <c r="L93" s="196">
        <v>476.6</v>
      </c>
      <c r="M93" s="196">
        <v>1.0900000000000001</v>
      </c>
      <c r="N93" s="196">
        <v>1.41</v>
      </c>
      <c r="O93" s="196">
        <v>0</v>
      </c>
      <c r="P93" s="196">
        <v>1.47</v>
      </c>
      <c r="Q93" s="196">
        <v>2.39</v>
      </c>
      <c r="R93" s="196">
        <v>12.05</v>
      </c>
      <c r="S93" s="196">
        <v>7.14</v>
      </c>
      <c r="T93" s="196">
        <v>0</v>
      </c>
      <c r="U93" s="196">
        <v>0.99</v>
      </c>
      <c r="V93" s="196">
        <v>4.6100000000000003</v>
      </c>
      <c r="W93" s="196">
        <v>0.41</v>
      </c>
      <c r="X93" s="196">
        <v>1.75</v>
      </c>
      <c r="Y93" s="196">
        <v>0</v>
      </c>
      <c r="Z93" s="196">
        <v>5.59</v>
      </c>
      <c r="AA93" s="196">
        <v>20.94</v>
      </c>
      <c r="AB93" s="196">
        <v>0</v>
      </c>
      <c r="AC93" s="196">
        <v>1.87</v>
      </c>
      <c r="AD93" s="196">
        <v>8.9</v>
      </c>
      <c r="AE93" s="196">
        <v>0</v>
      </c>
      <c r="AF93" s="196">
        <v>0</v>
      </c>
      <c r="AG93" s="196">
        <v>51.09</v>
      </c>
      <c r="AH93" s="196">
        <v>0</v>
      </c>
      <c r="AI93" s="196">
        <v>14.46</v>
      </c>
      <c r="AJ93" s="196">
        <v>0</v>
      </c>
      <c r="AK93" s="196">
        <v>11.21</v>
      </c>
      <c r="AL93" s="196">
        <v>0</v>
      </c>
      <c r="AM93" s="196">
        <v>0</v>
      </c>
      <c r="AN93" s="196">
        <v>0</v>
      </c>
      <c r="AO93" s="196">
        <v>280.06</v>
      </c>
      <c r="AP93" s="196">
        <v>0</v>
      </c>
      <c r="AQ93" s="196">
        <v>0</v>
      </c>
      <c r="AR93" s="196">
        <v>4.67</v>
      </c>
      <c r="AS93" s="196">
        <v>13.06</v>
      </c>
      <c r="AT93" s="196">
        <v>21.32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5.48</v>
      </c>
      <c r="D94" s="196">
        <v>0</v>
      </c>
      <c r="E94" s="196">
        <v>0</v>
      </c>
      <c r="F94" s="196">
        <v>3.67</v>
      </c>
      <c r="G94" s="196">
        <v>0</v>
      </c>
      <c r="H94" s="196">
        <v>0</v>
      </c>
      <c r="I94" s="196">
        <v>7.1</v>
      </c>
      <c r="J94" s="196">
        <v>0</v>
      </c>
      <c r="K94" s="196">
        <v>8.4</v>
      </c>
      <c r="L94" s="196">
        <v>476.6</v>
      </c>
      <c r="M94" s="196">
        <v>1.0900000000000001</v>
      </c>
      <c r="N94" s="196">
        <v>1.41</v>
      </c>
      <c r="O94" s="196">
        <v>0</v>
      </c>
      <c r="P94" s="196">
        <v>1.47</v>
      </c>
      <c r="Q94" s="196">
        <v>2.39</v>
      </c>
      <c r="R94" s="196">
        <v>12.05</v>
      </c>
      <c r="S94" s="196">
        <v>7.14</v>
      </c>
      <c r="T94" s="196">
        <v>0</v>
      </c>
      <c r="U94" s="196">
        <v>0.99</v>
      </c>
      <c r="V94" s="196">
        <v>4.6100000000000003</v>
      </c>
      <c r="W94" s="196">
        <v>0.41</v>
      </c>
      <c r="X94" s="196">
        <v>1.75</v>
      </c>
      <c r="Y94" s="196">
        <v>0</v>
      </c>
      <c r="Z94" s="196">
        <v>5.59</v>
      </c>
      <c r="AA94" s="196">
        <v>20.94</v>
      </c>
      <c r="AB94" s="196">
        <v>0</v>
      </c>
      <c r="AC94" s="196">
        <v>1.87</v>
      </c>
      <c r="AD94" s="196">
        <v>8.9</v>
      </c>
      <c r="AE94" s="196">
        <v>0</v>
      </c>
      <c r="AF94" s="196">
        <v>0</v>
      </c>
      <c r="AG94" s="196">
        <v>51.09</v>
      </c>
      <c r="AH94" s="196">
        <v>0</v>
      </c>
      <c r="AI94" s="196">
        <v>14.46</v>
      </c>
      <c r="AJ94" s="196">
        <v>0</v>
      </c>
      <c r="AK94" s="196">
        <v>11.21</v>
      </c>
      <c r="AL94" s="196">
        <v>0</v>
      </c>
      <c r="AM94" s="196">
        <v>0</v>
      </c>
      <c r="AN94" s="196">
        <v>0</v>
      </c>
      <c r="AO94" s="196">
        <v>280.06</v>
      </c>
      <c r="AP94" s="196">
        <v>0</v>
      </c>
      <c r="AQ94" s="196">
        <v>0</v>
      </c>
      <c r="AR94" s="196">
        <v>4.67</v>
      </c>
      <c r="AS94" s="196">
        <v>13.06</v>
      </c>
      <c r="AT94" s="196">
        <v>21.32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5.48</v>
      </c>
      <c r="D95" s="196">
        <v>0</v>
      </c>
      <c r="E95" s="196">
        <v>0</v>
      </c>
      <c r="F95" s="196">
        <v>3.67</v>
      </c>
      <c r="G95" s="196">
        <v>0</v>
      </c>
      <c r="H95" s="196">
        <v>0</v>
      </c>
      <c r="I95" s="196">
        <v>7.1</v>
      </c>
      <c r="J95" s="196">
        <v>0</v>
      </c>
      <c r="K95" s="196">
        <v>8.4</v>
      </c>
      <c r="L95" s="196">
        <v>476.6</v>
      </c>
      <c r="M95" s="196">
        <v>1.0900000000000001</v>
      </c>
      <c r="N95" s="196">
        <v>1.41</v>
      </c>
      <c r="O95" s="196">
        <v>0</v>
      </c>
      <c r="P95" s="196">
        <v>1.47</v>
      </c>
      <c r="Q95" s="196">
        <v>2.39</v>
      </c>
      <c r="R95" s="196">
        <v>12.05</v>
      </c>
      <c r="S95" s="196">
        <v>7.14</v>
      </c>
      <c r="T95" s="196">
        <v>0</v>
      </c>
      <c r="U95" s="196">
        <v>0.99</v>
      </c>
      <c r="V95" s="196">
        <v>4.6100000000000003</v>
      </c>
      <c r="W95" s="196">
        <v>0.41</v>
      </c>
      <c r="X95" s="196">
        <v>1.75</v>
      </c>
      <c r="Y95" s="196">
        <v>0</v>
      </c>
      <c r="Z95" s="196">
        <v>24.82</v>
      </c>
      <c r="AA95" s="196">
        <v>20.94</v>
      </c>
      <c r="AB95" s="196">
        <v>0</v>
      </c>
      <c r="AC95" s="196">
        <v>1.87</v>
      </c>
      <c r="AD95" s="196">
        <v>8.9</v>
      </c>
      <c r="AE95" s="196">
        <v>0</v>
      </c>
      <c r="AF95" s="196">
        <v>0</v>
      </c>
      <c r="AG95" s="196">
        <v>51.09</v>
      </c>
      <c r="AH95" s="196">
        <v>0</v>
      </c>
      <c r="AI95" s="196">
        <v>14.46</v>
      </c>
      <c r="AJ95" s="196">
        <v>0</v>
      </c>
      <c r="AK95" s="196">
        <v>11.21</v>
      </c>
      <c r="AL95" s="196">
        <v>0</v>
      </c>
      <c r="AM95" s="196">
        <v>0</v>
      </c>
      <c r="AN95" s="196">
        <v>0</v>
      </c>
      <c r="AO95" s="196">
        <v>280.06</v>
      </c>
      <c r="AP95" s="196">
        <v>0</v>
      </c>
      <c r="AQ95" s="196">
        <v>0</v>
      </c>
      <c r="AR95" s="196">
        <v>4.67</v>
      </c>
      <c r="AS95" s="196">
        <v>13.06</v>
      </c>
      <c r="AT95" s="196">
        <v>21.32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5.48</v>
      </c>
      <c r="D96" s="196">
        <v>0</v>
      </c>
      <c r="E96" s="196">
        <v>0</v>
      </c>
      <c r="F96" s="196">
        <v>3.67</v>
      </c>
      <c r="G96" s="196">
        <v>0</v>
      </c>
      <c r="H96" s="196">
        <v>0</v>
      </c>
      <c r="I96" s="196">
        <v>7.1</v>
      </c>
      <c r="J96" s="196">
        <v>0</v>
      </c>
      <c r="K96" s="196">
        <v>8.4</v>
      </c>
      <c r="L96" s="196">
        <v>476.6</v>
      </c>
      <c r="M96" s="196">
        <v>1.0900000000000001</v>
      </c>
      <c r="N96" s="196">
        <v>1.41</v>
      </c>
      <c r="O96" s="196">
        <v>0</v>
      </c>
      <c r="P96" s="196">
        <v>1.47</v>
      </c>
      <c r="Q96" s="196">
        <v>2.39</v>
      </c>
      <c r="R96" s="196">
        <v>12.05</v>
      </c>
      <c r="S96" s="196">
        <v>7.14</v>
      </c>
      <c r="T96" s="196">
        <v>0</v>
      </c>
      <c r="U96" s="196">
        <v>0.99</v>
      </c>
      <c r="V96" s="196">
        <v>4.6100000000000003</v>
      </c>
      <c r="W96" s="196">
        <v>0.41</v>
      </c>
      <c r="X96" s="196">
        <v>1.75</v>
      </c>
      <c r="Y96" s="196">
        <v>0</v>
      </c>
      <c r="Z96" s="196">
        <v>48.85</v>
      </c>
      <c r="AA96" s="196">
        <v>20.94</v>
      </c>
      <c r="AB96" s="196">
        <v>0</v>
      </c>
      <c r="AC96" s="196">
        <v>1.87</v>
      </c>
      <c r="AD96" s="196">
        <v>8.9</v>
      </c>
      <c r="AE96" s="196">
        <v>0</v>
      </c>
      <c r="AF96" s="196">
        <v>0</v>
      </c>
      <c r="AG96" s="196">
        <v>51.09</v>
      </c>
      <c r="AH96" s="196">
        <v>0</v>
      </c>
      <c r="AI96" s="196">
        <v>14.46</v>
      </c>
      <c r="AJ96" s="196">
        <v>0</v>
      </c>
      <c r="AK96" s="196">
        <v>11.21</v>
      </c>
      <c r="AL96" s="196">
        <v>0</v>
      </c>
      <c r="AM96" s="196">
        <v>0</v>
      </c>
      <c r="AN96" s="196">
        <v>0</v>
      </c>
      <c r="AO96" s="196">
        <v>280.06</v>
      </c>
      <c r="AP96" s="196">
        <v>0</v>
      </c>
      <c r="AQ96" s="196">
        <v>0</v>
      </c>
      <c r="AR96" s="196">
        <v>4.67</v>
      </c>
      <c r="AS96" s="196">
        <v>13.06</v>
      </c>
      <c r="AT96" s="196">
        <v>21.32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5.48</v>
      </c>
      <c r="D97" s="196">
        <v>0</v>
      </c>
      <c r="E97" s="196">
        <v>0</v>
      </c>
      <c r="F97" s="196">
        <v>3.67</v>
      </c>
      <c r="G97" s="196">
        <v>0</v>
      </c>
      <c r="H97" s="196">
        <v>0</v>
      </c>
      <c r="I97" s="196">
        <v>7.1</v>
      </c>
      <c r="J97" s="196">
        <v>0</v>
      </c>
      <c r="K97" s="196">
        <v>8.4</v>
      </c>
      <c r="L97" s="196">
        <v>476.6</v>
      </c>
      <c r="M97" s="196">
        <v>1.0900000000000001</v>
      </c>
      <c r="N97" s="196">
        <v>1.41</v>
      </c>
      <c r="O97" s="196">
        <v>0</v>
      </c>
      <c r="P97" s="196">
        <v>1.47</v>
      </c>
      <c r="Q97" s="196">
        <v>2.39</v>
      </c>
      <c r="R97" s="196">
        <v>12.05</v>
      </c>
      <c r="S97" s="196">
        <v>7.14</v>
      </c>
      <c r="T97" s="196">
        <v>0</v>
      </c>
      <c r="U97" s="196">
        <v>0.99</v>
      </c>
      <c r="V97" s="196">
        <v>4.6100000000000003</v>
      </c>
      <c r="W97" s="196">
        <v>0.41</v>
      </c>
      <c r="X97" s="196">
        <v>1.75</v>
      </c>
      <c r="Y97" s="196">
        <v>0</v>
      </c>
      <c r="Z97" s="196">
        <v>58.46</v>
      </c>
      <c r="AA97" s="196">
        <v>20.94</v>
      </c>
      <c r="AB97" s="196">
        <v>0</v>
      </c>
      <c r="AC97" s="196">
        <v>1.87</v>
      </c>
      <c r="AD97" s="196">
        <v>8.9</v>
      </c>
      <c r="AE97" s="196">
        <v>0</v>
      </c>
      <c r="AF97" s="196">
        <v>0</v>
      </c>
      <c r="AG97" s="196">
        <v>51.09</v>
      </c>
      <c r="AH97" s="196">
        <v>0</v>
      </c>
      <c r="AI97" s="196">
        <v>14.46</v>
      </c>
      <c r="AJ97" s="196">
        <v>0</v>
      </c>
      <c r="AK97" s="196">
        <v>11.21</v>
      </c>
      <c r="AL97" s="196">
        <v>0</v>
      </c>
      <c r="AM97" s="196">
        <v>0</v>
      </c>
      <c r="AN97" s="196">
        <v>0</v>
      </c>
      <c r="AO97" s="196">
        <v>280.06</v>
      </c>
      <c r="AP97" s="196">
        <v>0</v>
      </c>
      <c r="AQ97" s="196">
        <v>0</v>
      </c>
      <c r="AR97" s="196">
        <v>4.67</v>
      </c>
      <c r="AS97" s="196">
        <v>13.06</v>
      </c>
      <c r="AT97" s="196">
        <v>21.32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2.9</v>
      </c>
      <c r="D98" s="196">
        <v>0</v>
      </c>
      <c r="E98" s="196">
        <v>0</v>
      </c>
      <c r="F98" s="196">
        <v>3.67</v>
      </c>
      <c r="G98" s="196">
        <v>0</v>
      </c>
      <c r="H98" s="196">
        <v>0</v>
      </c>
      <c r="I98" s="196">
        <v>7.1</v>
      </c>
      <c r="J98" s="196">
        <v>0</v>
      </c>
      <c r="K98" s="196">
        <v>8.4</v>
      </c>
      <c r="L98" s="196">
        <v>476.6</v>
      </c>
      <c r="M98" s="196">
        <v>1.0900000000000001</v>
      </c>
      <c r="N98" s="196">
        <v>1.41</v>
      </c>
      <c r="O98" s="196">
        <v>0</v>
      </c>
      <c r="P98" s="196">
        <v>1.47</v>
      </c>
      <c r="Q98" s="196">
        <v>2.39</v>
      </c>
      <c r="R98" s="196">
        <v>12.05</v>
      </c>
      <c r="S98" s="196">
        <v>7.14</v>
      </c>
      <c r="T98" s="196">
        <v>0</v>
      </c>
      <c r="U98" s="196">
        <v>0.99</v>
      </c>
      <c r="V98" s="196">
        <v>4.6100000000000003</v>
      </c>
      <c r="W98" s="196">
        <v>0.41</v>
      </c>
      <c r="X98" s="196">
        <v>1.75</v>
      </c>
      <c r="Y98" s="196">
        <v>0</v>
      </c>
      <c r="Z98" s="196">
        <v>58.46</v>
      </c>
      <c r="AA98" s="196">
        <v>20.94</v>
      </c>
      <c r="AB98" s="196">
        <v>0</v>
      </c>
      <c r="AC98" s="196">
        <v>1.87</v>
      </c>
      <c r="AD98" s="196">
        <v>8.9</v>
      </c>
      <c r="AE98" s="196">
        <v>0</v>
      </c>
      <c r="AF98" s="196">
        <v>0</v>
      </c>
      <c r="AG98" s="196">
        <v>51.09</v>
      </c>
      <c r="AH98" s="196">
        <v>0</v>
      </c>
      <c r="AI98" s="196">
        <v>14.46</v>
      </c>
      <c r="AJ98" s="196">
        <v>0</v>
      </c>
      <c r="AK98" s="196">
        <v>11.21</v>
      </c>
      <c r="AL98" s="196">
        <v>0</v>
      </c>
      <c r="AM98" s="196">
        <v>0</v>
      </c>
      <c r="AN98" s="196">
        <v>0</v>
      </c>
      <c r="AO98" s="196">
        <v>280.06</v>
      </c>
      <c r="AP98" s="196">
        <v>0</v>
      </c>
      <c r="AQ98" s="196">
        <v>0</v>
      </c>
      <c r="AR98" s="196">
        <v>2.9</v>
      </c>
      <c r="AS98" s="196">
        <v>13.06</v>
      </c>
      <c r="AT98" s="196">
        <v>21.32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0.12623499999999979</v>
      </c>
      <c r="D99">
        <f t="shared" si="0"/>
        <v>0</v>
      </c>
      <c r="E99">
        <f t="shared" si="0"/>
        <v>0</v>
      </c>
      <c r="F99">
        <f t="shared" si="0"/>
        <v>8.8080000000000019E-2</v>
      </c>
      <c r="G99">
        <f t="shared" si="0"/>
        <v>0</v>
      </c>
      <c r="H99">
        <f t="shared" si="0"/>
        <v>0</v>
      </c>
      <c r="I99">
        <f t="shared" si="0"/>
        <v>0.16967000000000015</v>
      </c>
      <c r="J99">
        <f t="shared" si="0"/>
        <v>0</v>
      </c>
      <c r="K99">
        <f t="shared" si="0"/>
        <v>0.16349999999999984</v>
      </c>
      <c r="L99">
        <f t="shared" si="0"/>
        <v>10.780942499999997</v>
      </c>
      <c r="M99">
        <f t="shared" si="0"/>
        <v>2.6160000000000058E-2</v>
      </c>
      <c r="N99">
        <f t="shared" si="0"/>
        <v>3.383999999999994E-2</v>
      </c>
      <c r="O99">
        <f t="shared" si="0"/>
        <v>0</v>
      </c>
      <c r="P99">
        <f t="shared" si="0"/>
        <v>3.5279999999999978E-2</v>
      </c>
      <c r="Q99">
        <f t="shared" si="0"/>
        <v>4.3914999999999912E-2</v>
      </c>
      <c r="R99">
        <f t="shared" si="0"/>
        <v>0.1501625</v>
      </c>
      <c r="S99">
        <f t="shared" si="0"/>
        <v>0.12910249999999984</v>
      </c>
      <c r="T99">
        <f t="shared" si="0"/>
        <v>0</v>
      </c>
      <c r="U99">
        <f t="shared" si="0"/>
        <v>2.3759999999999969E-2</v>
      </c>
      <c r="V99">
        <f t="shared" si="0"/>
        <v>5.4377500000000079E-2</v>
      </c>
      <c r="W99">
        <f t="shared" si="0"/>
        <v>3.7139999999999944E-2</v>
      </c>
      <c r="X99">
        <f t="shared" si="0"/>
        <v>0.14254749999999994</v>
      </c>
      <c r="Y99">
        <f t="shared" si="0"/>
        <v>0</v>
      </c>
      <c r="Z99">
        <f t="shared" si="0"/>
        <v>0.46411749999999868</v>
      </c>
      <c r="AA99">
        <f t="shared" si="0"/>
        <v>0.28944499999999973</v>
      </c>
      <c r="AB99">
        <f t="shared" si="0"/>
        <v>0</v>
      </c>
      <c r="AC99">
        <f t="shared" si="0"/>
        <v>1.06E-2</v>
      </c>
      <c r="AD99">
        <f t="shared" si="0"/>
        <v>0.22348000000000001</v>
      </c>
      <c r="AE99">
        <f t="shared" si="0"/>
        <v>0</v>
      </c>
      <c r="AF99">
        <f t="shared" si="0"/>
        <v>0</v>
      </c>
      <c r="AG99">
        <f t="shared" si="0"/>
        <v>1.2261600000000017</v>
      </c>
      <c r="AH99">
        <f t="shared" si="0"/>
        <v>0</v>
      </c>
      <c r="AI99">
        <f t="shared" si="0"/>
        <v>0.34704000000000046</v>
      </c>
      <c r="AJ99">
        <f t="shared" si="0"/>
        <v>0</v>
      </c>
      <c r="AK99">
        <f t="shared" si="0"/>
        <v>0.25196499999999983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6.6888000000000059</v>
      </c>
      <c r="AP99">
        <f t="shared" si="0"/>
        <v>0</v>
      </c>
      <c r="AQ99">
        <f t="shared" si="0"/>
        <v>0</v>
      </c>
      <c r="AR99">
        <f t="shared" si="0"/>
        <v>0.10891750000000003</v>
      </c>
      <c r="AS99">
        <f t="shared" si="0"/>
        <v>0.31187499999999957</v>
      </c>
      <c r="AT99">
        <f t="shared" si="0"/>
        <v>0.51222749999999928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7" t="s">
        <v>145</v>
      </c>
      <c r="B1" s="78" t="s">
        <v>44</v>
      </c>
      <c r="C1" s="78" t="s">
        <v>146</v>
      </c>
      <c r="D1" s="78" t="s">
        <v>147</v>
      </c>
      <c r="E1" s="78" t="s">
        <v>148</v>
      </c>
      <c r="F1" s="78" t="s">
        <v>149</v>
      </c>
      <c r="G1" s="78" t="s">
        <v>142</v>
      </c>
      <c r="H1" s="77" t="s">
        <v>146</v>
      </c>
      <c r="I1" s="78" t="s">
        <v>44</v>
      </c>
      <c r="J1" s="78" t="s">
        <v>145</v>
      </c>
      <c r="K1" s="78" t="s">
        <v>147</v>
      </c>
      <c r="L1" s="78" t="s">
        <v>148</v>
      </c>
      <c r="M1" s="78" t="s">
        <v>149</v>
      </c>
      <c r="N1" s="78" t="s">
        <v>142</v>
      </c>
      <c r="O1" s="77" t="s">
        <v>147</v>
      </c>
      <c r="P1" s="78" t="s">
        <v>44</v>
      </c>
      <c r="Q1" s="78" t="s">
        <v>145</v>
      </c>
      <c r="R1" s="78" t="s">
        <v>146</v>
      </c>
      <c r="S1" s="78" t="s">
        <v>148</v>
      </c>
      <c r="T1" s="78" t="s">
        <v>149</v>
      </c>
      <c r="U1" s="78" t="s">
        <v>142</v>
      </c>
      <c r="V1" s="77" t="s">
        <v>148</v>
      </c>
      <c r="W1" s="78" t="s">
        <v>44</v>
      </c>
      <c r="X1" s="78" t="s">
        <v>145</v>
      </c>
      <c r="Y1" s="78" t="s">
        <v>146</v>
      </c>
      <c r="Z1" s="78" t="s">
        <v>147</v>
      </c>
      <c r="AA1" s="78" t="s">
        <v>149</v>
      </c>
      <c r="AB1" s="78" t="s">
        <v>142</v>
      </c>
      <c r="AC1" s="77" t="s">
        <v>149</v>
      </c>
      <c r="AD1" s="78" t="s">
        <v>44</v>
      </c>
      <c r="AE1" s="78" t="s">
        <v>145</v>
      </c>
      <c r="AF1" s="78" t="s">
        <v>146</v>
      </c>
      <c r="AG1" s="78" t="s">
        <v>147</v>
      </c>
      <c r="AH1" s="78" t="s">
        <v>148</v>
      </c>
      <c r="AI1" s="78" t="s">
        <v>142</v>
      </c>
      <c r="AN1" t="s">
        <v>296</v>
      </c>
      <c r="AU1" t="s">
        <v>297</v>
      </c>
      <c r="BB1" t="s">
        <v>298</v>
      </c>
      <c r="BI1" t="s">
        <v>299</v>
      </c>
      <c r="BP1" t="s">
        <v>300</v>
      </c>
      <c r="BX1" t="s">
        <v>301</v>
      </c>
      <c r="CE1" t="s">
        <v>302</v>
      </c>
      <c r="CL1" t="s">
        <v>303</v>
      </c>
      <c r="CS1" t="s">
        <v>304</v>
      </c>
      <c r="CZ1" t="s">
        <v>305</v>
      </c>
      <c r="DF1" t="s">
        <v>306</v>
      </c>
    </row>
    <row r="2" spans="1:115" ht="30.75" thickBot="1">
      <c r="A2" s="78"/>
      <c r="B2" s="78" t="s">
        <v>44</v>
      </c>
      <c r="C2" s="78" t="s">
        <v>146</v>
      </c>
      <c r="D2" s="78" t="s">
        <v>147</v>
      </c>
      <c r="E2" s="78" t="s">
        <v>148</v>
      </c>
      <c r="F2" s="78" t="s">
        <v>216</v>
      </c>
      <c r="G2" s="78" t="s">
        <v>142</v>
      </c>
      <c r="H2" s="78"/>
      <c r="I2" s="78" t="s">
        <v>44</v>
      </c>
      <c r="J2" s="78" t="s">
        <v>145</v>
      </c>
      <c r="K2" s="78" t="s">
        <v>147</v>
      </c>
      <c r="L2" s="78" t="s">
        <v>148</v>
      </c>
      <c r="M2" s="78" t="s">
        <v>216</v>
      </c>
      <c r="N2" s="78" t="s">
        <v>142</v>
      </c>
      <c r="O2" s="78"/>
      <c r="P2" s="78" t="s">
        <v>44</v>
      </c>
      <c r="Q2" s="78" t="s">
        <v>145</v>
      </c>
      <c r="R2" s="78" t="s">
        <v>146</v>
      </c>
      <c r="S2" s="78" t="s">
        <v>148</v>
      </c>
      <c r="T2" s="78" t="s">
        <v>216</v>
      </c>
      <c r="U2" s="78" t="s">
        <v>142</v>
      </c>
      <c r="V2" s="78"/>
      <c r="W2" s="78" t="s">
        <v>44</v>
      </c>
      <c r="X2" s="78" t="s">
        <v>145</v>
      </c>
      <c r="Y2" s="78" t="s">
        <v>146</v>
      </c>
      <c r="Z2" s="78" t="s">
        <v>147</v>
      </c>
      <c r="AA2" s="78" t="s">
        <v>216</v>
      </c>
      <c r="AB2" s="78" t="s">
        <v>142</v>
      </c>
      <c r="AC2" s="78"/>
      <c r="AD2" s="78" t="s">
        <v>44</v>
      </c>
      <c r="AE2" s="78" t="s">
        <v>145</v>
      </c>
      <c r="AF2" s="78" t="s">
        <v>146</v>
      </c>
      <c r="AG2" s="78" t="s">
        <v>147</v>
      </c>
      <c r="AH2" s="78" t="s">
        <v>148</v>
      </c>
      <c r="AI2" s="78" t="s">
        <v>142</v>
      </c>
      <c r="AJ2" s="78" t="s">
        <v>307</v>
      </c>
      <c r="AK2" s="78" t="s">
        <v>308</v>
      </c>
      <c r="AL2" s="78" t="s">
        <v>145</v>
      </c>
      <c r="AM2" s="79" t="s">
        <v>44</v>
      </c>
      <c r="AN2" s="79" t="s">
        <v>146</v>
      </c>
      <c r="AO2" s="79" t="s">
        <v>147</v>
      </c>
      <c r="AP2" s="79" t="s">
        <v>148</v>
      </c>
      <c r="AQ2" s="79" t="s">
        <v>149</v>
      </c>
      <c r="AR2" s="79" t="s">
        <v>142</v>
      </c>
      <c r="AS2" s="79" t="s">
        <v>146</v>
      </c>
      <c r="AT2" s="79" t="s">
        <v>44</v>
      </c>
      <c r="AU2" s="79" t="s">
        <v>145</v>
      </c>
      <c r="AV2" s="79" t="s">
        <v>147</v>
      </c>
      <c r="AW2" s="79" t="s">
        <v>148</v>
      </c>
      <c r="AX2" s="79" t="s">
        <v>149</v>
      </c>
      <c r="AY2" s="79" t="s">
        <v>142</v>
      </c>
      <c r="AZ2" s="79" t="s">
        <v>147</v>
      </c>
      <c r="BA2" s="79" t="s">
        <v>44</v>
      </c>
      <c r="BB2" s="79" t="s">
        <v>145</v>
      </c>
      <c r="BC2" s="79" t="s">
        <v>146</v>
      </c>
      <c r="BD2" s="79" t="s">
        <v>148</v>
      </c>
      <c r="BE2" s="79" t="s">
        <v>149</v>
      </c>
      <c r="BF2" s="79" t="s">
        <v>142</v>
      </c>
      <c r="BG2" s="79" t="s">
        <v>148</v>
      </c>
      <c r="BH2" s="79" t="s">
        <v>44</v>
      </c>
      <c r="BI2" s="79" t="s">
        <v>145</v>
      </c>
      <c r="BJ2" s="79" t="s">
        <v>146</v>
      </c>
      <c r="BK2" s="79" t="s">
        <v>147</v>
      </c>
      <c r="BL2" s="79" t="s">
        <v>149</v>
      </c>
      <c r="BM2" s="79" t="s">
        <v>142</v>
      </c>
      <c r="BN2" s="79" t="s">
        <v>149</v>
      </c>
      <c r="BO2" s="79" t="s">
        <v>44</v>
      </c>
      <c r="BP2" s="79" t="s">
        <v>145</v>
      </c>
      <c r="BQ2" s="79" t="s">
        <v>146</v>
      </c>
      <c r="BR2" s="79" t="s">
        <v>147</v>
      </c>
      <c r="BS2" s="79" t="s">
        <v>148</v>
      </c>
      <c r="BT2" s="79" t="s">
        <v>142</v>
      </c>
      <c r="BV2" s="80" t="s">
        <v>145</v>
      </c>
      <c r="BW2" s="80" t="s">
        <v>44</v>
      </c>
      <c r="BX2" s="80" t="s">
        <v>146</v>
      </c>
      <c r="BY2" s="80" t="s">
        <v>147</v>
      </c>
      <c r="BZ2" s="80" t="s">
        <v>148</v>
      </c>
      <c r="CA2" s="80" t="s">
        <v>149</v>
      </c>
      <c r="CB2" s="80" t="s">
        <v>142</v>
      </c>
      <c r="CC2" s="80" t="s">
        <v>146</v>
      </c>
      <c r="CD2" s="80" t="s">
        <v>44</v>
      </c>
      <c r="CE2" s="80" t="s">
        <v>145</v>
      </c>
      <c r="CF2" s="80" t="s">
        <v>147</v>
      </c>
      <c r="CG2" s="80" t="s">
        <v>148</v>
      </c>
      <c r="CH2" s="80" t="s">
        <v>149</v>
      </c>
      <c r="CI2" s="80" t="s">
        <v>142</v>
      </c>
      <c r="CJ2" s="80" t="s">
        <v>147</v>
      </c>
      <c r="CK2" s="80" t="s">
        <v>44</v>
      </c>
      <c r="CL2" s="80" t="s">
        <v>145</v>
      </c>
      <c r="CM2" s="80" t="s">
        <v>146</v>
      </c>
      <c r="CN2" s="80" t="s">
        <v>148</v>
      </c>
      <c r="CO2" s="80" t="s">
        <v>149</v>
      </c>
      <c r="CP2" s="80" t="s">
        <v>142</v>
      </c>
      <c r="CQ2" s="80" t="s">
        <v>148</v>
      </c>
      <c r="CR2" s="80" t="s">
        <v>44</v>
      </c>
      <c r="CS2" s="80" t="s">
        <v>145</v>
      </c>
      <c r="CT2" s="80" t="s">
        <v>146</v>
      </c>
      <c r="CU2" s="80" t="s">
        <v>147</v>
      </c>
      <c r="CV2" s="80" t="s">
        <v>149</v>
      </c>
      <c r="CW2" s="80" t="s">
        <v>142</v>
      </c>
      <c r="CX2" s="80" t="s">
        <v>149</v>
      </c>
      <c r="CY2" s="80" t="s">
        <v>44</v>
      </c>
      <c r="CZ2" s="80" t="s">
        <v>145</v>
      </c>
      <c r="DA2" s="80" t="s">
        <v>146</v>
      </c>
      <c r="DB2" s="80" t="s">
        <v>147</v>
      </c>
      <c r="DC2" s="80" t="s">
        <v>148</v>
      </c>
      <c r="DD2" s="80" t="s">
        <v>142</v>
      </c>
      <c r="DF2" s="81" t="s">
        <v>145</v>
      </c>
      <c r="DG2" s="81" t="s">
        <v>146</v>
      </c>
      <c r="DH2" s="81" t="s">
        <v>147</v>
      </c>
      <c r="DI2" s="81" t="s">
        <v>148</v>
      </c>
      <c r="DJ2" s="81" t="s">
        <v>149</v>
      </c>
      <c r="DK2" s="81"/>
    </row>
    <row r="3" spans="1:115" ht="15.75" thickBot="1">
      <c r="A3" s="76"/>
      <c r="B3" s="31">
        <v>1</v>
      </c>
      <c r="C3" s="82">
        <v>0</v>
      </c>
      <c r="D3" s="82">
        <v>0</v>
      </c>
      <c r="E3" s="82">
        <v>0</v>
      </c>
      <c r="F3" s="82">
        <v>0</v>
      </c>
      <c r="G3" s="82">
        <v>0</v>
      </c>
      <c r="H3" s="76"/>
      <c r="I3" s="31">
        <v>1</v>
      </c>
      <c r="J3" s="82">
        <v>0</v>
      </c>
      <c r="K3" s="82">
        <v>0</v>
      </c>
      <c r="L3" s="82">
        <v>0</v>
      </c>
      <c r="M3" s="82">
        <v>0</v>
      </c>
      <c r="N3" s="82">
        <v>0</v>
      </c>
      <c r="O3" s="76"/>
      <c r="P3" s="31">
        <v>1</v>
      </c>
      <c r="Q3" s="82">
        <v>0</v>
      </c>
      <c r="R3" s="82">
        <v>0</v>
      </c>
      <c r="S3" s="82">
        <v>0</v>
      </c>
      <c r="T3" s="82">
        <v>0</v>
      </c>
      <c r="U3" s="82">
        <v>0</v>
      </c>
      <c r="V3" s="76"/>
      <c r="W3" s="31">
        <v>1</v>
      </c>
      <c r="X3" s="82">
        <v>0</v>
      </c>
      <c r="Y3" s="82">
        <v>0</v>
      </c>
      <c r="Z3" s="82">
        <v>0</v>
      </c>
      <c r="AA3" s="82">
        <v>0</v>
      </c>
      <c r="AB3" s="82">
        <v>0</v>
      </c>
      <c r="AC3" s="76"/>
      <c r="AD3" s="31">
        <v>1</v>
      </c>
      <c r="AE3" s="82">
        <v>0</v>
      </c>
      <c r="AF3" s="82">
        <v>0</v>
      </c>
      <c r="AG3" s="82">
        <v>0</v>
      </c>
      <c r="AH3" s="82">
        <v>0</v>
      </c>
      <c r="AI3" s="82">
        <v>0</v>
      </c>
      <c r="AJ3" s="31"/>
      <c r="AK3" s="31">
        <f>AJ3+10</f>
        <v>10</v>
      </c>
      <c r="AM3" s="83"/>
      <c r="AN3" s="83">
        <f>IF(C3&gt;0,C3,0)</f>
        <v>0</v>
      </c>
      <c r="AO3" s="83">
        <f>IF(D3&gt;0,D3,0)</f>
        <v>0</v>
      </c>
      <c r="AP3" s="83">
        <f>IF(E3&gt;0,E3,0)</f>
        <v>0</v>
      </c>
      <c r="AQ3" s="83">
        <f>IF(F3&gt;0,F3,0)</f>
        <v>0</v>
      </c>
      <c r="AR3" s="83">
        <f>-SUM(AN3:AQ3)</f>
        <v>0</v>
      </c>
      <c r="AS3" s="83"/>
      <c r="AT3" s="83"/>
      <c r="AU3" s="83">
        <f>IF(J3&gt;0,J3,0)</f>
        <v>0</v>
      </c>
      <c r="AV3" s="83">
        <f t="shared" ref="AV3:AX18" si="0">IF(K3&gt;0,K3,0)</f>
        <v>0</v>
      </c>
      <c r="AW3" s="83">
        <f t="shared" si="0"/>
        <v>0</v>
      </c>
      <c r="AX3" s="83">
        <f t="shared" si="0"/>
        <v>0</v>
      </c>
      <c r="AY3" s="83">
        <f>-SUM(AU3:AX3)</f>
        <v>0</v>
      </c>
      <c r="AZ3" s="83"/>
      <c r="BA3" s="83"/>
      <c r="BB3" s="83">
        <f>IF(Q3&gt;0,Q3,0)</f>
        <v>0</v>
      </c>
      <c r="BC3" s="83">
        <f t="shared" ref="BC3:BE66" si="1">IF(R3&gt;0,R3,0)</f>
        <v>0</v>
      </c>
      <c r="BD3" s="83">
        <f t="shared" si="1"/>
        <v>0</v>
      </c>
      <c r="BE3" s="83">
        <f t="shared" si="1"/>
        <v>0</v>
      </c>
      <c r="BF3" s="83">
        <f>-SUM(BB3:BE3)</f>
        <v>0</v>
      </c>
      <c r="BG3" s="83"/>
      <c r="BH3" s="83"/>
      <c r="BI3" s="83">
        <f>IF(X3&gt;0,X3,0)</f>
        <v>0</v>
      </c>
      <c r="BJ3" s="83">
        <f t="shared" ref="BJ3:BL66" si="2">IF(Y3&gt;0,Y3,0)</f>
        <v>0</v>
      </c>
      <c r="BK3" s="83">
        <f t="shared" si="2"/>
        <v>0</v>
      </c>
      <c r="BL3" s="83">
        <f t="shared" si="2"/>
        <v>0</v>
      </c>
      <c r="BM3" s="83">
        <f>-SUM(BI3:BL3)</f>
        <v>0</v>
      </c>
      <c r="BN3" s="83"/>
      <c r="BO3" s="83"/>
      <c r="BP3" s="83">
        <f>IF(AE3&gt;0,AE3,0)</f>
        <v>0</v>
      </c>
      <c r="BQ3" s="83">
        <f t="shared" ref="BQ3:BS66" si="3">IF(AF3&gt;0,AF3,0)</f>
        <v>0</v>
      </c>
      <c r="BR3" s="83">
        <f t="shared" si="3"/>
        <v>0</v>
      </c>
      <c r="BS3" s="83">
        <f t="shared" si="3"/>
        <v>0</v>
      </c>
      <c r="BT3" s="83">
        <f>-SUM(BP3:BS3)</f>
        <v>0</v>
      </c>
      <c r="BV3" s="80"/>
      <c r="BW3" s="80"/>
      <c r="BX3" s="80">
        <f>$AK3*AN3</f>
        <v>0</v>
      </c>
      <c r="BY3" s="80">
        <f t="shared" ref="BY3:CA18" si="4">$AK3*AO3</f>
        <v>0</v>
      </c>
      <c r="BZ3" s="80">
        <f t="shared" si="4"/>
        <v>0</v>
      </c>
      <c r="CA3" s="80">
        <f t="shared" si="4"/>
        <v>0</v>
      </c>
      <c r="CB3" s="80">
        <f>SUM(BX3:CA3)</f>
        <v>0</v>
      </c>
      <c r="CC3" s="80"/>
      <c r="CD3" s="80"/>
      <c r="CE3" s="80">
        <f>$AK3*AU3</f>
        <v>0</v>
      </c>
      <c r="CF3" s="80">
        <f t="shared" ref="CF3:CH66" si="5">$AK3*AV3</f>
        <v>0</v>
      </c>
      <c r="CG3" s="80">
        <f t="shared" si="5"/>
        <v>0</v>
      </c>
      <c r="CH3" s="80">
        <f t="shared" si="5"/>
        <v>0</v>
      </c>
      <c r="CI3" s="80">
        <f>SUM(CE3:CH3)</f>
        <v>0</v>
      </c>
      <c r="CJ3" s="80"/>
      <c r="CK3" s="80"/>
      <c r="CL3" s="80">
        <f>$AK3*BB3</f>
        <v>0</v>
      </c>
      <c r="CM3" s="80">
        <f t="shared" ref="CM3:CO66" si="6">$AK3*BC3</f>
        <v>0</v>
      </c>
      <c r="CN3" s="80">
        <f t="shared" si="6"/>
        <v>0</v>
      </c>
      <c r="CO3" s="80">
        <f t="shared" si="6"/>
        <v>0</v>
      </c>
      <c r="CP3" s="80">
        <f>SUM(CL3:CO3)</f>
        <v>0</v>
      </c>
      <c r="CQ3" s="80"/>
      <c r="CR3" s="80"/>
      <c r="CS3" s="80">
        <f>$AK3*BI3</f>
        <v>0</v>
      </c>
      <c r="CT3" s="80">
        <f t="shared" ref="CT3:CV66" si="7">$AK3*BJ3</f>
        <v>0</v>
      </c>
      <c r="CU3" s="80">
        <f t="shared" si="7"/>
        <v>0</v>
      </c>
      <c r="CV3" s="80">
        <f t="shared" si="7"/>
        <v>0</v>
      </c>
      <c r="CW3" s="80">
        <f>SUM(CS3:CV3)</f>
        <v>0</v>
      </c>
      <c r="CX3" s="80"/>
      <c r="CY3" s="80"/>
      <c r="CZ3" s="80">
        <f>$AK3*BP3</f>
        <v>0</v>
      </c>
      <c r="DA3" s="80">
        <f t="shared" ref="DA3:DC66" si="8">$AK3*BQ3</f>
        <v>0</v>
      </c>
      <c r="DB3" s="80">
        <f t="shared" si="8"/>
        <v>0</v>
      </c>
      <c r="DC3" s="80">
        <f t="shared" si="8"/>
        <v>0</v>
      </c>
      <c r="DD3" s="80">
        <f>SUM(CZ3:DC3)</f>
        <v>0</v>
      </c>
      <c r="DF3" s="81">
        <f>AR3+AU3+BB3+BI3+BP3</f>
        <v>0</v>
      </c>
      <c r="DG3" s="81">
        <f>AY3+AN3+BC3+BJ3+BQ3</f>
        <v>0</v>
      </c>
      <c r="DH3" s="81">
        <f>BF3+AO3+AV3+BK3+BR3</f>
        <v>0</v>
      </c>
      <c r="DI3" s="81">
        <f>BM3+BS3+BD3+AW3+AP3</f>
        <v>0</v>
      </c>
      <c r="DJ3" s="81">
        <f>BT3+BL3+BE3+AX3+AQ3</f>
        <v>0</v>
      </c>
      <c r="DK3" s="84">
        <f t="shared" ref="DK3:DK66" si="9">SUM(DF3:DJ3)</f>
        <v>0</v>
      </c>
    </row>
    <row r="4" spans="1:115" ht="15.75" thickBot="1">
      <c r="A4" s="76"/>
      <c r="B4" s="31">
        <v>2</v>
      </c>
      <c r="C4" s="82">
        <v>0</v>
      </c>
      <c r="D4" s="82">
        <v>0</v>
      </c>
      <c r="E4" s="82">
        <v>0</v>
      </c>
      <c r="F4" s="82">
        <v>0</v>
      </c>
      <c r="G4" s="82">
        <v>0</v>
      </c>
      <c r="H4" s="76"/>
      <c r="I4" s="31">
        <v>2</v>
      </c>
      <c r="J4" s="82">
        <v>0</v>
      </c>
      <c r="K4" s="82">
        <v>0</v>
      </c>
      <c r="L4" s="82">
        <v>0</v>
      </c>
      <c r="M4" s="82">
        <v>0</v>
      </c>
      <c r="N4" s="82">
        <v>0</v>
      </c>
      <c r="O4" s="76"/>
      <c r="P4" s="31">
        <v>2</v>
      </c>
      <c r="Q4" s="82">
        <v>0</v>
      </c>
      <c r="R4" s="82">
        <v>0</v>
      </c>
      <c r="S4" s="82">
        <v>0</v>
      </c>
      <c r="T4" s="82">
        <v>0</v>
      </c>
      <c r="U4" s="82">
        <v>0</v>
      </c>
      <c r="V4" s="76"/>
      <c r="W4" s="31">
        <v>2</v>
      </c>
      <c r="X4" s="82">
        <v>0</v>
      </c>
      <c r="Y4" s="82">
        <v>0</v>
      </c>
      <c r="Z4" s="82">
        <v>0</v>
      </c>
      <c r="AA4" s="82">
        <v>0</v>
      </c>
      <c r="AB4" s="82">
        <v>0</v>
      </c>
      <c r="AC4" s="76"/>
      <c r="AD4" s="31">
        <v>2</v>
      </c>
      <c r="AE4" s="82">
        <v>0</v>
      </c>
      <c r="AF4" s="82">
        <v>0</v>
      </c>
      <c r="AG4" s="82">
        <v>0</v>
      </c>
      <c r="AH4" s="82">
        <v>0</v>
      </c>
      <c r="AI4" s="82">
        <v>0</v>
      </c>
      <c r="AJ4" s="31"/>
      <c r="AK4" s="31">
        <f t="shared" ref="AK4:AK67" si="10">AJ4+10</f>
        <v>10</v>
      </c>
      <c r="AM4" s="83"/>
      <c r="AN4" s="83">
        <f t="shared" ref="AN4:AQ67" si="11">IF(C4&gt;0,C4,0)</f>
        <v>0</v>
      </c>
      <c r="AO4" s="83">
        <f t="shared" si="11"/>
        <v>0</v>
      </c>
      <c r="AP4" s="83">
        <f t="shared" si="11"/>
        <v>0</v>
      </c>
      <c r="AQ4" s="83">
        <f t="shared" si="11"/>
        <v>0</v>
      </c>
      <c r="AR4" s="83">
        <f t="shared" ref="AR4:AR67" si="12">-SUM(AN4:AQ4)</f>
        <v>0</v>
      </c>
      <c r="AS4" s="83"/>
      <c r="AT4" s="83"/>
      <c r="AU4" s="83">
        <f t="shared" ref="AU4:AX67" si="13">IF(J4&gt;0,J4,0)</f>
        <v>0</v>
      </c>
      <c r="AV4" s="83">
        <f t="shared" si="0"/>
        <v>0</v>
      </c>
      <c r="AW4" s="83">
        <f t="shared" si="0"/>
        <v>0</v>
      </c>
      <c r="AX4" s="83">
        <f t="shared" si="0"/>
        <v>0</v>
      </c>
      <c r="AY4" s="83">
        <f t="shared" ref="AY4:AY67" si="14">-SUM(AU4:AX4)</f>
        <v>0</v>
      </c>
      <c r="AZ4" s="83"/>
      <c r="BA4" s="83"/>
      <c r="BB4" s="83">
        <f t="shared" ref="BB4:BE67" si="15">IF(Q4&gt;0,Q4,0)</f>
        <v>0</v>
      </c>
      <c r="BC4" s="83">
        <f t="shared" si="1"/>
        <v>0</v>
      </c>
      <c r="BD4" s="83">
        <f t="shared" si="1"/>
        <v>0</v>
      </c>
      <c r="BE4" s="83">
        <f t="shared" si="1"/>
        <v>0</v>
      </c>
      <c r="BF4" s="83">
        <f t="shared" ref="BF4:BF67" si="16">-SUM(BB4:BE4)</f>
        <v>0</v>
      </c>
      <c r="BG4" s="83"/>
      <c r="BH4" s="83"/>
      <c r="BI4" s="83">
        <f t="shared" ref="BI4:BL67" si="17">IF(X4&gt;0,X4,0)</f>
        <v>0</v>
      </c>
      <c r="BJ4" s="83">
        <f t="shared" si="2"/>
        <v>0</v>
      </c>
      <c r="BK4" s="83">
        <f t="shared" si="2"/>
        <v>0</v>
      </c>
      <c r="BL4" s="83">
        <f t="shared" si="2"/>
        <v>0</v>
      </c>
      <c r="BM4" s="83">
        <f t="shared" ref="BM4:BM67" si="18">-SUM(BI4:BL4)</f>
        <v>0</v>
      </c>
      <c r="BN4" s="83"/>
      <c r="BO4" s="83"/>
      <c r="BP4" s="83">
        <f t="shared" ref="BP4:BS67" si="19">IF(AE4&gt;0,AE4,0)</f>
        <v>0</v>
      </c>
      <c r="BQ4" s="83">
        <f t="shared" si="3"/>
        <v>0</v>
      </c>
      <c r="BR4" s="83">
        <f t="shared" si="3"/>
        <v>0</v>
      </c>
      <c r="BS4" s="83">
        <f t="shared" si="3"/>
        <v>0</v>
      </c>
      <c r="BT4" s="83">
        <f t="shared" ref="BT4:BT67" si="20">-SUM(BP4:BS4)</f>
        <v>0</v>
      </c>
      <c r="BV4" s="80"/>
      <c r="BW4" s="80"/>
      <c r="BX4" s="80">
        <f t="shared" ref="BX4:CA67" si="21">$AK4*AN4</f>
        <v>0</v>
      </c>
      <c r="BY4" s="80">
        <f t="shared" si="4"/>
        <v>0</v>
      </c>
      <c r="BZ4" s="80">
        <f t="shared" si="4"/>
        <v>0</v>
      </c>
      <c r="CA4" s="80">
        <f t="shared" si="4"/>
        <v>0</v>
      </c>
      <c r="CB4" s="80">
        <f t="shared" ref="CB4:CB67" si="22">SUM(BX4:CA4)</f>
        <v>0</v>
      </c>
      <c r="CC4" s="80"/>
      <c r="CD4" s="80"/>
      <c r="CE4" s="80">
        <f t="shared" ref="CE4:CH67" si="23">$AK4*AU4</f>
        <v>0</v>
      </c>
      <c r="CF4" s="80">
        <f t="shared" si="5"/>
        <v>0</v>
      </c>
      <c r="CG4" s="80">
        <f t="shared" si="5"/>
        <v>0</v>
      </c>
      <c r="CH4" s="80">
        <f t="shared" si="5"/>
        <v>0</v>
      </c>
      <c r="CI4" s="80">
        <f t="shared" ref="CI4:CI67" si="24">SUM(CE4:CH4)</f>
        <v>0</v>
      </c>
      <c r="CJ4" s="80"/>
      <c r="CK4" s="80"/>
      <c r="CL4" s="80">
        <f t="shared" ref="CL4:CO67" si="25">$AK4*BB4</f>
        <v>0</v>
      </c>
      <c r="CM4" s="80">
        <f t="shared" si="6"/>
        <v>0</v>
      </c>
      <c r="CN4" s="80">
        <f t="shared" si="6"/>
        <v>0</v>
      </c>
      <c r="CO4" s="80">
        <f t="shared" si="6"/>
        <v>0</v>
      </c>
      <c r="CP4" s="80">
        <f t="shared" ref="CP4:CP67" si="26">SUM(CL4:CO4)</f>
        <v>0</v>
      </c>
      <c r="CQ4" s="80"/>
      <c r="CR4" s="80"/>
      <c r="CS4" s="80">
        <f t="shared" ref="CS4:CV67" si="27">$AK4*BI4</f>
        <v>0</v>
      </c>
      <c r="CT4" s="80">
        <f t="shared" si="7"/>
        <v>0</v>
      </c>
      <c r="CU4" s="80">
        <f t="shared" si="7"/>
        <v>0</v>
      </c>
      <c r="CV4" s="80">
        <f t="shared" si="7"/>
        <v>0</v>
      </c>
      <c r="CW4" s="80">
        <f t="shared" ref="CW4:CW67" si="28">SUM(CS4:CV4)</f>
        <v>0</v>
      </c>
      <c r="CX4" s="80"/>
      <c r="CY4" s="80"/>
      <c r="CZ4" s="80">
        <f t="shared" ref="CZ4:DC67" si="29">$AK4*BP4</f>
        <v>0</v>
      </c>
      <c r="DA4" s="80">
        <f t="shared" si="8"/>
        <v>0</v>
      </c>
      <c r="DB4" s="80">
        <f t="shared" si="8"/>
        <v>0</v>
      </c>
      <c r="DC4" s="80">
        <f t="shared" si="8"/>
        <v>0</v>
      </c>
      <c r="DD4" s="80">
        <f t="shared" ref="DD4:DD67" si="30">SUM(CZ4:DC4)</f>
        <v>0</v>
      </c>
      <c r="DF4" s="81">
        <f t="shared" ref="DF4:DF67" si="31">AR4+AU4+BB4+BI4+BP4</f>
        <v>0</v>
      </c>
      <c r="DG4" s="81">
        <f t="shared" ref="DG4:DG67" si="32">AY4+AN4+BC4+BJ4+BQ4</f>
        <v>0</v>
      </c>
      <c r="DH4" s="81">
        <f t="shared" ref="DH4:DH67" si="33">BF4+AO4+AV4+BK4+BR4</f>
        <v>0</v>
      </c>
      <c r="DI4" s="81">
        <f t="shared" ref="DI4:DI67" si="34">BM4+BS4+BD4+AW4+AP4</f>
        <v>0</v>
      </c>
      <c r="DJ4" s="81">
        <f t="shared" ref="DJ4:DJ67" si="35">BT4+BL4+BE4+AX4+AQ4</f>
        <v>0</v>
      </c>
      <c r="DK4" s="84">
        <f t="shared" si="9"/>
        <v>0</v>
      </c>
    </row>
    <row r="5" spans="1:115" ht="15.75" thickBot="1">
      <c r="A5" s="76"/>
      <c r="B5" s="31">
        <v>3</v>
      </c>
      <c r="C5" s="82">
        <v>0</v>
      </c>
      <c r="D5" s="82">
        <v>0</v>
      </c>
      <c r="E5" s="82">
        <v>0</v>
      </c>
      <c r="F5" s="82">
        <v>0</v>
      </c>
      <c r="G5" s="82">
        <v>0</v>
      </c>
      <c r="H5" s="76"/>
      <c r="I5" s="31">
        <v>3</v>
      </c>
      <c r="J5" s="82">
        <v>0</v>
      </c>
      <c r="K5" s="82">
        <v>0</v>
      </c>
      <c r="L5" s="82">
        <v>0</v>
      </c>
      <c r="M5" s="82">
        <v>0</v>
      </c>
      <c r="N5" s="82">
        <v>0</v>
      </c>
      <c r="O5" s="76"/>
      <c r="P5" s="31">
        <v>3</v>
      </c>
      <c r="Q5" s="82">
        <v>0</v>
      </c>
      <c r="R5" s="82">
        <v>0</v>
      </c>
      <c r="S5" s="82">
        <v>0</v>
      </c>
      <c r="T5" s="82">
        <v>0</v>
      </c>
      <c r="U5" s="82">
        <v>0</v>
      </c>
      <c r="V5" s="76"/>
      <c r="W5" s="31">
        <v>3</v>
      </c>
      <c r="X5" s="82">
        <v>0</v>
      </c>
      <c r="Y5" s="82">
        <v>0</v>
      </c>
      <c r="Z5" s="82">
        <v>0</v>
      </c>
      <c r="AA5" s="82">
        <v>0</v>
      </c>
      <c r="AB5" s="82">
        <v>0</v>
      </c>
      <c r="AC5" s="76"/>
      <c r="AD5" s="31">
        <v>3</v>
      </c>
      <c r="AE5" s="82">
        <v>0</v>
      </c>
      <c r="AF5" s="82">
        <v>0</v>
      </c>
      <c r="AG5" s="82">
        <v>0</v>
      </c>
      <c r="AH5" s="82">
        <v>0</v>
      </c>
      <c r="AI5" s="82">
        <v>0</v>
      </c>
      <c r="AJ5" s="31"/>
      <c r="AK5" s="31">
        <f t="shared" si="10"/>
        <v>10</v>
      </c>
      <c r="AM5" s="83"/>
      <c r="AN5" s="83">
        <f t="shared" si="11"/>
        <v>0</v>
      </c>
      <c r="AO5" s="83">
        <f t="shared" si="11"/>
        <v>0</v>
      </c>
      <c r="AP5" s="83">
        <f t="shared" si="11"/>
        <v>0</v>
      </c>
      <c r="AQ5" s="83">
        <f t="shared" si="11"/>
        <v>0</v>
      </c>
      <c r="AR5" s="83">
        <f t="shared" si="12"/>
        <v>0</v>
      </c>
      <c r="AS5" s="83"/>
      <c r="AT5" s="83"/>
      <c r="AU5" s="83">
        <f t="shared" si="13"/>
        <v>0</v>
      </c>
      <c r="AV5" s="83">
        <f t="shared" si="0"/>
        <v>0</v>
      </c>
      <c r="AW5" s="83">
        <f t="shared" si="0"/>
        <v>0</v>
      </c>
      <c r="AX5" s="83">
        <f t="shared" si="0"/>
        <v>0</v>
      </c>
      <c r="AY5" s="83">
        <f t="shared" si="14"/>
        <v>0</v>
      </c>
      <c r="AZ5" s="83"/>
      <c r="BA5" s="83"/>
      <c r="BB5" s="83">
        <f t="shared" si="15"/>
        <v>0</v>
      </c>
      <c r="BC5" s="83">
        <f t="shared" si="1"/>
        <v>0</v>
      </c>
      <c r="BD5" s="83">
        <f t="shared" si="1"/>
        <v>0</v>
      </c>
      <c r="BE5" s="83">
        <f t="shared" si="1"/>
        <v>0</v>
      </c>
      <c r="BF5" s="83">
        <f t="shared" si="16"/>
        <v>0</v>
      </c>
      <c r="BG5" s="83"/>
      <c r="BH5" s="83"/>
      <c r="BI5" s="83">
        <f t="shared" si="17"/>
        <v>0</v>
      </c>
      <c r="BJ5" s="83">
        <f t="shared" si="2"/>
        <v>0</v>
      </c>
      <c r="BK5" s="83">
        <f t="shared" si="2"/>
        <v>0</v>
      </c>
      <c r="BL5" s="83">
        <f t="shared" si="2"/>
        <v>0</v>
      </c>
      <c r="BM5" s="83">
        <f t="shared" si="18"/>
        <v>0</v>
      </c>
      <c r="BN5" s="83"/>
      <c r="BO5" s="83"/>
      <c r="BP5" s="83">
        <f t="shared" si="19"/>
        <v>0</v>
      </c>
      <c r="BQ5" s="83">
        <f t="shared" si="3"/>
        <v>0</v>
      </c>
      <c r="BR5" s="83">
        <f t="shared" si="3"/>
        <v>0</v>
      </c>
      <c r="BS5" s="83">
        <f t="shared" si="3"/>
        <v>0</v>
      </c>
      <c r="BT5" s="83">
        <f t="shared" si="20"/>
        <v>0</v>
      </c>
      <c r="BV5" s="80"/>
      <c r="BW5" s="80"/>
      <c r="BX5" s="80">
        <f t="shared" si="21"/>
        <v>0</v>
      </c>
      <c r="BY5" s="80">
        <f t="shared" si="4"/>
        <v>0</v>
      </c>
      <c r="BZ5" s="80">
        <f t="shared" si="4"/>
        <v>0</v>
      </c>
      <c r="CA5" s="80">
        <f t="shared" si="4"/>
        <v>0</v>
      </c>
      <c r="CB5" s="80">
        <f t="shared" si="22"/>
        <v>0</v>
      </c>
      <c r="CC5" s="80"/>
      <c r="CD5" s="80"/>
      <c r="CE5" s="80">
        <f t="shared" si="23"/>
        <v>0</v>
      </c>
      <c r="CF5" s="80">
        <f t="shared" si="5"/>
        <v>0</v>
      </c>
      <c r="CG5" s="80">
        <f t="shared" si="5"/>
        <v>0</v>
      </c>
      <c r="CH5" s="80">
        <f t="shared" si="5"/>
        <v>0</v>
      </c>
      <c r="CI5" s="80">
        <f t="shared" si="24"/>
        <v>0</v>
      </c>
      <c r="CJ5" s="80"/>
      <c r="CK5" s="80"/>
      <c r="CL5" s="80">
        <f t="shared" si="25"/>
        <v>0</v>
      </c>
      <c r="CM5" s="80">
        <f t="shared" si="6"/>
        <v>0</v>
      </c>
      <c r="CN5" s="80">
        <f t="shared" si="6"/>
        <v>0</v>
      </c>
      <c r="CO5" s="80">
        <f t="shared" si="6"/>
        <v>0</v>
      </c>
      <c r="CP5" s="80">
        <f t="shared" si="26"/>
        <v>0</v>
      </c>
      <c r="CQ5" s="80"/>
      <c r="CR5" s="80"/>
      <c r="CS5" s="80">
        <f t="shared" si="27"/>
        <v>0</v>
      </c>
      <c r="CT5" s="80">
        <f t="shared" si="7"/>
        <v>0</v>
      </c>
      <c r="CU5" s="80">
        <f t="shared" si="7"/>
        <v>0</v>
      </c>
      <c r="CV5" s="80">
        <f t="shared" si="7"/>
        <v>0</v>
      </c>
      <c r="CW5" s="80">
        <f t="shared" si="28"/>
        <v>0</v>
      </c>
      <c r="CX5" s="80"/>
      <c r="CY5" s="80"/>
      <c r="CZ5" s="80">
        <f t="shared" si="29"/>
        <v>0</v>
      </c>
      <c r="DA5" s="80">
        <f t="shared" si="8"/>
        <v>0</v>
      </c>
      <c r="DB5" s="80">
        <f t="shared" si="8"/>
        <v>0</v>
      </c>
      <c r="DC5" s="80">
        <f t="shared" si="8"/>
        <v>0</v>
      </c>
      <c r="DD5" s="80">
        <f t="shared" si="30"/>
        <v>0</v>
      </c>
      <c r="DF5" s="81">
        <f t="shared" si="31"/>
        <v>0</v>
      </c>
      <c r="DG5" s="81">
        <f t="shared" si="32"/>
        <v>0</v>
      </c>
      <c r="DH5" s="81">
        <f t="shared" si="33"/>
        <v>0</v>
      </c>
      <c r="DI5" s="81">
        <f t="shared" si="34"/>
        <v>0</v>
      </c>
      <c r="DJ5" s="81">
        <f t="shared" si="35"/>
        <v>0</v>
      </c>
      <c r="DK5" s="84">
        <f t="shared" si="9"/>
        <v>0</v>
      </c>
    </row>
    <row r="6" spans="1:115" ht="15.75" thickBot="1">
      <c r="A6" s="76"/>
      <c r="B6" s="31">
        <v>4</v>
      </c>
      <c r="C6" s="82">
        <v>0</v>
      </c>
      <c r="D6" s="82">
        <v>0</v>
      </c>
      <c r="E6" s="82">
        <v>0</v>
      </c>
      <c r="F6" s="82">
        <v>0</v>
      </c>
      <c r="G6" s="82">
        <v>0</v>
      </c>
      <c r="H6" s="76"/>
      <c r="I6" s="31">
        <v>4</v>
      </c>
      <c r="J6" s="82">
        <v>0</v>
      </c>
      <c r="K6" s="82">
        <v>0</v>
      </c>
      <c r="L6" s="82">
        <v>0</v>
      </c>
      <c r="M6" s="82">
        <v>0</v>
      </c>
      <c r="N6" s="82">
        <v>0</v>
      </c>
      <c r="O6" s="76"/>
      <c r="P6" s="31">
        <v>4</v>
      </c>
      <c r="Q6" s="82">
        <v>0</v>
      </c>
      <c r="R6" s="82">
        <v>0</v>
      </c>
      <c r="S6" s="82">
        <v>0</v>
      </c>
      <c r="T6" s="82">
        <v>0</v>
      </c>
      <c r="U6" s="82">
        <v>0</v>
      </c>
      <c r="V6" s="76"/>
      <c r="W6" s="31">
        <v>4</v>
      </c>
      <c r="X6" s="82">
        <v>0</v>
      </c>
      <c r="Y6" s="82">
        <v>0</v>
      </c>
      <c r="Z6" s="82">
        <v>0</v>
      </c>
      <c r="AA6" s="82">
        <v>0</v>
      </c>
      <c r="AB6" s="82">
        <v>0</v>
      </c>
      <c r="AC6" s="76"/>
      <c r="AD6" s="31">
        <v>4</v>
      </c>
      <c r="AE6" s="82">
        <v>0</v>
      </c>
      <c r="AF6" s="82">
        <v>0</v>
      </c>
      <c r="AG6" s="82">
        <v>0</v>
      </c>
      <c r="AH6" s="82">
        <v>0</v>
      </c>
      <c r="AI6" s="82">
        <v>0</v>
      </c>
      <c r="AJ6" s="31"/>
      <c r="AK6" s="31">
        <f t="shared" si="10"/>
        <v>10</v>
      </c>
      <c r="AM6" s="83"/>
      <c r="AN6" s="83">
        <f t="shared" si="11"/>
        <v>0</v>
      </c>
      <c r="AO6" s="83">
        <f t="shared" si="11"/>
        <v>0</v>
      </c>
      <c r="AP6" s="83">
        <f t="shared" si="11"/>
        <v>0</v>
      </c>
      <c r="AQ6" s="83">
        <f t="shared" si="11"/>
        <v>0</v>
      </c>
      <c r="AR6" s="83">
        <f t="shared" si="12"/>
        <v>0</v>
      </c>
      <c r="AS6" s="83"/>
      <c r="AT6" s="83"/>
      <c r="AU6" s="83">
        <f t="shared" si="13"/>
        <v>0</v>
      </c>
      <c r="AV6" s="83">
        <f t="shared" si="0"/>
        <v>0</v>
      </c>
      <c r="AW6" s="83">
        <f t="shared" si="0"/>
        <v>0</v>
      </c>
      <c r="AX6" s="83">
        <f t="shared" si="0"/>
        <v>0</v>
      </c>
      <c r="AY6" s="83">
        <f t="shared" si="14"/>
        <v>0</v>
      </c>
      <c r="AZ6" s="83"/>
      <c r="BA6" s="83"/>
      <c r="BB6" s="83">
        <f t="shared" si="15"/>
        <v>0</v>
      </c>
      <c r="BC6" s="83">
        <f t="shared" si="1"/>
        <v>0</v>
      </c>
      <c r="BD6" s="83">
        <f t="shared" si="1"/>
        <v>0</v>
      </c>
      <c r="BE6" s="83">
        <f t="shared" si="1"/>
        <v>0</v>
      </c>
      <c r="BF6" s="83">
        <f t="shared" si="16"/>
        <v>0</v>
      </c>
      <c r="BG6" s="83"/>
      <c r="BH6" s="83"/>
      <c r="BI6" s="83">
        <f t="shared" si="17"/>
        <v>0</v>
      </c>
      <c r="BJ6" s="83">
        <f t="shared" si="2"/>
        <v>0</v>
      </c>
      <c r="BK6" s="83">
        <f t="shared" si="2"/>
        <v>0</v>
      </c>
      <c r="BL6" s="83">
        <f t="shared" si="2"/>
        <v>0</v>
      </c>
      <c r="BM6" s="83">
        <f t="shared" si="18"/>
        <v>0</v>
      </c>
      <c r="BN6" s="83"/>
      <c r="BO6" s="83"/>
      <c r="BP6" s="83">
        <f t="shared" si="19"/>
        <v>0</v>
      </c>
      <c r="BQ6" s="83">
        <f t="shared" si="3"/>
        <v>0</v>
      </c>
      <c r="BR6" s="83">
        <f t="shared" si="3"/>
        <v>0</v>
      </c>
      <c r="BS6" s="83">
        <f t="shared" si="3"/>
        <v>0</v>
      </c>
      <c r="BT6" s="83">
        <f t="shared" si="20"/>
        <v>0</v>
      </c>
      <c r="BV6" s="80"/>
      <c r="BW6" s="80"/>
      <c r="BX6" s="80">
        <f t="shared" si="21"/>
        <v>0</v>
      </c>
      <c r="BY6" s="80">
        <f t="shared" si="4"/>
        <v>0</v>
      </c>
      <c r="BZ6" s="80">
        <f t="shared" si="4"/>
        <v>0</v>
      </c>
      <c r="CA6" s="80">
        <f t="shared" si="4"/>
        <v>0</v>
      </c>
      <c r="CB6" s="80">
        <f t="shared" si="22"/>
        <v>0</v>
      </c>
      <c r="CC6" s="80"/>
      <c r="CD6" s="80"/>
      <c r="CE6" s="80">
        <f t="shared" si="23"/>
        <v>0</v>
      </c>
      <c r="CF6" s="80">
        <f t="shared" si="5"/>
        <v>0</v>
      </c>
      <c r="CG6" s="80">
        <f t="shared" si="5"/>
        <v>0</v>
      </c>
      <c r="CH6" s="80">
        <f t="shared" si="5"/>
        <v>0</v>
      </c>
      <c r="CI6" s="80">
        <f t="shared" si="24"/>
        <v>0</v>
      </c>
      <c r="CJ6" s="80"/>
      <c r="CK6" s="80"/>
      <c r="CL6" s="80">
        <f t="shared" si="25"/>
        <v>0</v>
      </c>
      <c r="CM6" s="80">
        <f t="shared" si="6"/>
        <v>0</v>
      </c>
      <c r="CN6" s="80">
        <f t="shared" si="6"/>
        <v>0</v>
      </c>
      <c r="CO6" s="80">
        <f t="shared" si="6"/>
        <v>0</v>
      </c>
      <c r="CP6" s="80">
        <f t="shared" si="26"/>
        <v>0</v>
      </c>
      <c r="CQ6" s="80"/>
      <c r="CR6" s="80"/>
      <c r="CS6" s="80">
        <f t="shared" si="27"/>
        <v>0</v>
      </c>
      <c r="CT6" s="80">
        <f t="shared" si="7"/>
        <v>0</v>
      </c>
      <c r="CU6" s="80">
        <f t="shared" si="7"/>
        <v>0</v>
      </c>
      <c r="CV6" s="80">
        <f t="shared" si="7"/>
        <v>0</v>
      </c>
      <c r="CW6" s="80">
        <f t="shared" si="28"/>
        <v>0</v>
      </c>
      <c r="CX6" s="80"/>
      <c r="CY6" s="80"/>
      <c r="CZ6" s="80">
        <f t="shared" si="29"/>
        <v>0</v>
      </c>
      <c r="DA6" s="80">
        <f t="shared" si="8"/>
        <v>0</v>
      </c>
      <c r="DB6" s="80">
        <f t="shared" si="8"/>
        <v>0</v>
      </c>
      <c r="DC6" s="80">
        <f t="shared" si="8"/>
        <v>0</v>
      </c>
      <c r="DD6" s="80">
        <f t="shared" si="30"/>
        <v>0</v>
      </c>
      <c r="DF6" s="81">
        <f t="shared" si="31"/>
        <v>0</v>
      </c>
      <c r="DG6" s="81">
        <f t="shared" si="32"/>
        <v>0</v>
      </c>
      <c r="DH6" s="81">
        <f t="shared" si="33"/>
        <v>0</v>
      </c>
      <c r="DI6" s="81">
        <f t="shared" si="34"/>
        <v>0</v>
      </c>
      <c r="DJ6" s="81">
        <f t="shared" si="35"/>
        <v>0</v>
      </c>
      <c r="DK6" s="84">
        <f t="shared" si="9"/>
        <v>0</v>
      </c>
    </row>
    <row r="7" spans="1:115" ht="15.75" thickBot="1">
      <c r="A7" s="76"/>
      <c r="B7" s="31">
        <v>5</v>
      </c>
      <c r="C7" s="82">
        <v>0</v>
      </c>
      <c r="D7" s="82">
        <v>0</v>
      </c>
      <c r="E7" s="82">
        <v>0</v>
      </c>
      <c r="F7" s="82">
        <v>0</v>
      </c>
      <c r="G7" s="82">
        <v>0</v>
      </c>
      <c r="H7" s="76"/>
      <c r="I7" s="31">
        <v>5</v>
      </c>
      <c r="J7" s="82">
        <v>0</v>
      </c>
      <c r="K7" s="82">
        <v>0</v>
      </c>
      <c r="L7" s="82">
        <v>0</v>
      </c>
      <c r="M7" s="82">
        <v>0</v>
      </c>
      <c r="N7" s="82">
        <v>0</v>
      </c>
      <c r="O7" s="76"/>
      <c r="P7" s="31">
        <v>5</v>
      </c>
      <c r="Q7" s="82">
        <v>0</v>
      </c>
      <c r="R7" s="82">
        <v>0</v>
      </c>
      <c r="S7" s="82">
        <v>0</v>
      </c>
      <c r="T7" s="82">
        <v>0</v>
      </c>
      <c r="U7" s="82">
        <v>0</v>
      </c>
      <c r="V7" s="76"/>
      <c r="W7" s="31">
        <v>5</v>
      </c>
      <c r="X7" s="82">
        <v>0</v>
      </c>
      <c r="Y7" s="82">
        <v>0</v>
      </c>
      <c r="Z7" s="82">
        <v>0</v>
      </c>
      <c r="AA7" s="82">
        <v>0</v>
      </c>
      <c r="AB7" s="82">
        <v>0</v>
      </c>
      <c r="AC7" s="76"/>
      <c r="AD7" s="31">
        <v>5</v>
      </c>
      <c r="AE7" s="82">
        <v>0</v>
      </c>
      <c r="AF7" s="82">
        <v>0</v>
      </c>
      <c r="AG7" s="82">
        <v>0</v>
      </c>
      <c r="AH7" s="82">
        <v>0</v>
      </c>
      <c r="AI7" s="82">
        <v>0</v>
      </c>
      <c r="AJ7" s="31"/>
      <c r="AK7" s="31">
        <f t="shared" si="10"/>
        <v>10</v>
      </c>
      <c r="AM7" s="83"/>
      <c r="AN7" s="83">
        <f t="shared" si="11"/>
        <v>0</v>
      </c>
      <c r="AO7" s="83">
        <f t="shared" si="11"/>
        <v>0</v>
      </c>
      <c r="AP7" s="83">
        <f t="shared" si="11"/>
        <v>0</v>
      </c>
      <c r="AQ7" s="83">
        <f t="shared" si="11"/>
        <v>0</v>
      </c>
      <c r="AR7" s="83">
        <f t="shared" si="12"/>
        <v>0</v>
      </c>
      <c r="AS7" s="83"/>
      <c r="AT7" s="83"/>
      <c r="AU7" s="83">
        <f t="shared" si="13"/>
        <v>0</v>
      </c>
      <c r="AV7" s="83">
        <f t="shared" si="0"/>
        <v>0</v>
      </c>
      <c r="AW7" s="83">
        <f t="shared" si="0"/>
        <v>0</v>
      </c>
      <c r="AX7" s="83">
        <f t="shared" si="0"/>
        <v>0</v>
      </c>
      <c r="AY7" s="83">
        <f t="shared" si="14"/>
        <v>0</v>
      </c>
      <c r="AZ7" s="83"/>
      <c r="BA7" s="83"/>
      <c r="BB7" s="83">
        <f t="shared" si="15"/>
        <v>0</v>
      </c>
      <c r="BC7" s="83">
        <f t="shared" si="1"/>
        <v>0</v>
      </c>
      <c r="BD7" s="83">
        <f t="shared" si="1"/>
        <v>0</v>
      </c>
      <c r="BE7" s="83">
        <f t="shared" si="1"/>
        <v>0</v>
      </c>
      <c r="BF7" s="83">
        <f t="shared" si="16"/>
        <v>0</v>
      </c>
      <c r="BG7" s="83"/>
      <c r="BH7" s="83"/>
      <c r="BI7" s="83">
        <f t="shared" si="17"/>
        <v>0</v>
      </c>
      <c r="BJ7" s="83">
        <f t="shared" si="2"/>
        <v>0</v>
      </c>
      <c r="BK7" s="83">
        <f t="shared" si="2"/>
        <v>0</v>
      </c>
      <c r="BL7" s="83">
        <f t="shared" si="2"/>
        <v>0</v>
      </c>
      <c r="BM7" s="83">
        <f t="shared" si="18"/>
        <v>0</v>
      </c>
      <c r="BN7" s="83"/>
      <c r="BO7" s="83"/>
      <c r="BP7" s="83">
        <f t="shared" si="19"/>
        <v>0</v>
      </c>
      <c r="BQ7" s="83">
        <f t="shared" si="3"/>
        <v>0</v>
      </c>
      <c r="BR7" s="83">
        <f t="shared" si="3"/>
        <v>0</v>
      </c>
      <c r="BS7" s="83">
        <f t="shared" si="3"/>
        <v>0</v>
      </c>
      <c r="BT7" s="83">
        <f t="shared" si="20"/>
        <v>0</v>
      </c>
      <c r="BV7" s="80"/>
      <c r="BW7" s="80"/>
      <c r="BX7" s="80">
        <f t="shared" si="21"/>
        <v>0</v>
      </c>
      <c r="BY7" s="80">
        <f t="shared" si="4"/>
        <v>0</v>
      </c>
      <c r="BZ7" s="80">
        <f t="shared" si="4"/>
        <v>0</v>
      </c>
      <c r="CA7" s="80">
        <f t="shared" si="4"/>
        <v>0</v>
      </c>
      <c r="CB7" s="80">
        <f t="shared" si="22"/>
        <v>0</v>
      </c>
      <c r="CC7" s="80"/>
      <c r="CD7" s="80"/>
      <c r="CE7" s="80">
        <f t="shared" si="23"/>
        <v>0</v>
      </c>
      <c r="CF7" s="80">
        <f t="shared" si="5"/>
        <v>0</v>
      </c>
      <c r="CG7" s="80">
        <f t="shared" si="5"/>
        <v>0</v>
      </c>
      <c r="CH7" s="80">
        <f t="shared" si="5"/>
        <v>0</v>
      </c>
      <c r="CI7" s="80">
        <f t="shared" si="24"/>
        <v>0</v>
      </c>
      <c r="CJ7" s="80"/>
      <c r="CK7" s="80"/>
      <c r="CL7" s="80">
        <f t="shared" si="25"/>
        <v>0</v>
      </c>
      <c r="CM7" s="80">
        <f t="shared" si="6"/>
        <v>0</v>
      </c>
      <c r="CN7" s="80">
        <f t="shared" si="6"/>
        <v>0</v>
      </c>
      <c r="CO7" s="80">
        <f t="shared" si="6"/>
        <v>0</v>
      </c>
      <c r="CP7" s="80">
        <f t="shared" si="26"/>
        <v>0</v>
      </c>
      <c r="CQ7" s="80"/>
      <c r="CR7" s="80"/>
      <c r="CS7" s="80">
        <f t="shared" si="27"/>
        <v>0</v>
      </c>
      <c r="CT7" s="80">
        <f t="shared" si="7"/>
        <v>0</v>
      </c>
      <c r="CU7" s="80">
        <f t="shared" si="7"/>
        <v>0</v>
      </c>
      <c r="CV7" s="80">
        <f t="shared" si="7"/>
        <v>0</v>
      </c>
      <c r="CW7" s="80">
        <f t="shared" si="28"/>
        <v>0</v>
      </c>
      <c r="CX7" s="80"/>
      <c r="CY7" s="80"/>
      <c r="CZ7" s="80">
        <f t="shared" si="29"/>
        <v>0</v>
      </c>
      <c r="DA7" s="80">
        <f t="shared" si="8"/>
        <v>0</v>
      </c>
      <c r="DB7" s="80">
        <f t="shared" si="8"/>
        <v>0</v>
      </c>
      <c r="DC7" s="80">
        <f t="shared" si="8"/>
        <v>0</v>
      </c>
      <c r="DD7" s="80">
        <f t="shared" si="30"/>
        <v>0</v>
      </c>
      <c r="DF7" s="81">
        <f t="shared" si="31"/>
        <v>0</v>
      </c>
      <c r="DG7" s="81">
        <f t="shared" si="32"/>
        <v>0</v>
      </c>
      <c r="DH7" s="81">
        <f t="shared" si="33"/>
        <v>0</v>
      </c>
      <c r="DI7" s="81">
        <f t="shared" si="34"/>
        <v>0</v>
      </c>
      <c r="DJ7" s="81">
        <f t="shared" si="35"/>
        <v>0</v>
      </c>
      <c r="DK7" s="84">
        <f t="shared" si="9"/>
        <v>0</v>
      </c>
    </row>
    <row r="8" spans="1:115" ht="15.75" thickBot="1">
      <c r="A8" s="76"/>
      <c r="B8" s="31">
        <v>6</v>
      </c>
      <c r="C8" s="82">
        <v>0</v>
      </c>
      <c r="D8" s="82">
        <v>0</v>
      </c>
      <c r="E8" s="82">
        <v>0</v>
      </c>
      <c r="F8" s="82">
        <v>0</v>
      </c>
      <c r="G8" s="82">
        <v>0</v>
      </c>
      <c r="H8" s="76"/>
      <c r="I8" s="31">
        <v>6</v>
      </c>
      <c r="J8" s="82">
        <v>0</v>
      </c>
      <c r="K8" s="82">
        <v>0</v>
      </c>
      <c r="L8" s="82">
        <v>0</v>
      </c>
      <c r="M8" s="82">
        <v>0</v>
      </c>
      <c r="N8" s="82">
        <v>0</v>
      </c>
      <c r="O8" s="76"/>
      <c r="P8" s="31">
        <v>6</v>
      </c>
      <c r="Q8" s="82">
        <v>0</v>
      </c>
      <c r="R8" s="82">
        <v>0</v>
      </c>
      <c r="S8" s="82">
        <v>0</v>
      </c>
      <c r="T8" s="82">
        <v>0</v>
      </c>
      <c r="U8" s="82">
        <v>0</v>
      </c>
      <c r="V8" s="76"/>
      <c r="W8" s="31">
        <v>6</v>
      </c>
      <c r="X8" s="82">
        <v>0</v>
      </c>
      <c r="Y8" s="82">
        <v>0</v>
      </c>
      <c r="Z8" s="82">
        <v>0</v>
      </c>
      <c r="AA8" s="82">
        <v>0</v>
      </c>
      <c r="AB8" s="82">
        <v>0</v>
      </c>
      <c r="AC8" s="76"/>
      <c r="AD8" s="31">
        <v>6</v>
      </c>
      <c r="AE8" s="82">
        <v>0</v>
      </c>
      <c r="AF8" s="82">
        <v>0</v>
      </c>
      <c r="AG8" s="82">
        <v>0</v>
      </c>
      <c r="AH8" s="82">
        <v>0</v>
      </c>
      <c r="AI8" s="82">
        <v>0</v>
      </c>
      <c r="AJ8" s="31"/>
      <c r="AK8" s="31">
        <f t="shared" si="10"/>
        <v>10</v>
      </c>
      <c r="AM8" s="83"/>
      <c r="AN8" s="83">
        <f t="shared" si="11"/>
        <v>0</v>
      </c>
      <c r="AO8" s="83">
        <f t="shared" si="11"/>
        <v>0</v>
      </c>
      <c r="AP8" s="83">
        <f t="shared" si="11"/>
        <v>0</v>
      </c>
      <c r="AQ8" s="83">
        <f t="shared" si="11"/>
        <v>0</v>
      </c>
      <c r="AR8" s="83">
        <f t="shared" si="12"/>
        <v>0</v>
      </c>
      <c r="AS8" s="83"/>
      <c r="AT8" s="83"/>
      <c r="AU8" s="83">
        <f t="shared" si="13"/>
        <v>0</v>
      </c>
      <c r="AV8" s="83">
        <f t="shared" si="0"/>
        <v>0</v>
      </c>
      <c r="AW8" s="83">
        <f t="shared" si="0"/>
        <v>0</v>
      </c>
      <c r="AX8" s="83">
        <f t="shared" si="0"/>
        <v>0</v>
      </c>
      <c r="AY8" s="83">
        <f t="shared" si="14"/>
        <v>0</v>
      </c>
      <c r="AZ8" s="83"/>
      <c r="BA8" s="83"/>
      <c r="BB8" s="83">
        <f t="shared" si="15"/>
        <v>0</v>
      </c>
      <c r="BC8" s="83">
        <f t="shared" si="1"/>
        <v>0</v>
      </c>
      <c r="BD8" s="83">
        <f t="shared" si="1"/>
        <v>0</v>
      </c>
      <c r="BE8" s="83">
        <f t="shared" si="1"/>
        <v>0</v>
      </c>
      <c r="BF8" s="83">
        <f t="shared" si="16"/>
        <v>0</v>
      </c>
      <c r="BG8" s="83"/>
      <c r="BH8" s="83"/>
      <c r="BI8" s="83">
        <f t="shared" si="17"/>
        <v>0</v>
      </c>
      <c r="BJ8" s="83">
        <f t="shared" si="2"/>
        <v>0</v>
      </c>
      <c r="BK8" s="83">
        <f t="shared" si="2"/>
        <v>0</v>
      </c>
      <c r="BL8" s="83">
        <f t="shared" si="2"/>
        <v>0</v>
      </c>
      <c r="BM8" s="83">
        <f t="shared" si="18"/>
        <v>0</v>
      </c>
      <c r="BN8" s="83"/>
      <c r="BO8" s="83"/>
      <c r="BP8" s="83">
        <f t="shared" si="19"/>
        <v>0</v>
      </c>
      <c r="BQ8" s="83">
        <f t="shared" si="3"/>
        <v>0</v>
      </c>
      <c r="BR8" s="83">
        <f t="shared" si="3"/>
        <v>0</v>
      </c>
      <c r="BS8" s="83">
        <f t="shared" si="3"/>
        <v>0</v>
      </c>
      <c r="BT8" s="83">
        <f t="shared" si="20"/>
        <v>0</v>
      </c>
      <c r="BV8" s="80"/>
      <c r="BW8" s="80"/>
      <c r="BX8" s="80">
        <f t="shared" si="21"/>
        <v>0</v>
      </c>
      <c r="BY8" s="80">
        <f t="shared" si="4"/>
        <v>0</v>
      </c>
      <c r="BZ8" s="80">
        <f t="shared" si="4"/>
        <v>0</v>
      </c>
      <c r="CA8" s="80">
        <f t="shared" si="4"/>
        <v>0</v>
      </c>
      <c r="CB8" s="80">
        <f t="shared" si="22"/>
        <v>0</v>
      </c>
      <c r="CC8" s="80"/>
      <c r="CD8" s="80"/>
      <c r="CE8" s="80">
        <f t="shared" si="23"/>
        <v>0</v>
      </c>
      <c r="CF8" s="80">
        <f t="shared" si="5"/>
        <v>0</v>
      </c>
      <c r="CG8" s="80">
        <f t="shared" si="5"/>
        <v>0</v>
      </c>
      <c r="CH8" s="80">
        <f t="shared" si="5"/>
        <v>0</v>
      </c>
      <c r="CI8" s="80">
        <f t="shared" si="24"/>
        <v>0</v>
      </c>
      <c r="CJ8" s="80"/>
      <c r="CK8" s="80"/>
      <c r="CL8" s="80">
        <f t="shared" si="25"/>
        <v>0</v>
      </c>
      <c r="CM8" s="80">
        <f t="shared" si="6"/>
        <v>0</v>
      </c>
      <c r="CN8" s="80">
        <f t="shared" si="6"/>
        <v>0</v>
      </c>
      <c r="CO8" s="80">
        <f t="shared" si="6"/>
        <v>0</v>
      </c>
      <c r="CP8" s="80">
        <f t="shared" si="26"/>
        <v>0</v>
      </c>
      <c r="CQ8" s="80"/>
      <c r="CR8" s="80"/>
      <c r="CS8" s="80">
        <f t="shared" si="27"/>
        <v>0</v>
      </c>
      <c r="CT8" s="80">
        <f t="shared" si="7"/>
        <v>0</v>
      </c>
      <c r="CU8" s="80">
        <f t="shared" si="7"/>
        <v>0</v>
      </c>
      <c r="CV8" s="80">
        <f t="shared" si="7"/>
        <v>0</v>
      </c>
      <c r="CW8" s="80">
        <f t="shared" si="28"/>
        <v>0</v>
      </c>
      <c r="CX8" s="80"/>
      <c r="CY8" s="80"/>
      <c r="CZ8" s="80">
        <f t="shared" si="29"/>
        <v>0</v>
      </c>
      <c r="DA8" s="80">
        <f t="shared" si="8"/>
        <v>0</v>
      </c>
      <c r="DB8" s="80">
        <f t="shared" si="8"/>
        <v>0</v>
      </c>
      <c r="DC8" s="80">
        <f t="shared" si="8"/>
        <v>0</v>
      </c>
      <c r="DD8" s="80">
        <f t="shared" si="30"/>
        <v>0</v>
      </c>
      <c r="DF8" s="81">
        <f t="shared" si="31"/>
        <v>0</v>
      </c>
      <c r="DG8" s="81">
        <f t="shared" si="32"/>
        <v>0</v>
      </c>
      <c r="DH8" s="81">
        <f t="shared" si="33"/>
        <v>0</v>
      </c>
      <c r="DI8" s="81">
        <f t="shared" si="34"/>
        <v>0</v>
      </c>
      <c r="DJ8" s="81">
        <f t="shared" si="35"/>
        <v>0</v>
      </c>
      <c r="DK8" s="84">
        <f t="shared" si="9"/>
        <v>0</v>
      </c>
    </row>
    <row r="9" spans="1:115" ht="15.75" thickBot="1">
      <c r="A9" s="76"/>
      <c r="B9" s="31">
        <v>7</v>
      </c>
      <c r="C9" s="82">
        <v>0</v>
      </c>
      <c r="D9" s="82">
        <v>0</v>
      </c>
      <c r="E9" s="82">
        <v>0</v>
      </c>
      <c r="F9" s="82">
        <v>0</v>
      </c>
      <c r="G9" s="82">
        <v>0</v>
      </c>
      <c r="H9" s="76"/>
      <c r="I9" s="31">
        <v>7</v>
      </c>
      <c r="J9" s="82">
        <v>0</v>
      </c>
      <c r="K9" s="82">
        <v>0</v>
      </c>
      <c r="L9" s="82">
        <v>0</v>
      </c>
      <c r="M9" s="82">
        <v>0</v>
      </c>
      <c r="N9" s="82">
        <v>0</v>
      </c>
      <c r="O9" s="76"/>
      <c r="P9" s="31">
        <v>7</v>
      </c>
      <c r="Q9" s="82">
        <v>0</v>
      </c>
      <c r="R9" s="82">
        <v>0</v>
      </c>
      <c r="S9" s="82">
        <v>0</v>
      </c>
      <c r="T9" s="82">
        <v>0</v>
      </c>
      <c r="U9" s="82">
        <v>0</v>
      </c>
      <c r="V9" s="76"/>
      <c r="W9" s="31">
        <v>7</v>
      </c>
      <c r="X9" s="82">
        <v>0</v>
      </c>
      <c r="Y9" s="82">
        <v>0</v>
      </c>
      <c r="Z9" s="82">
        <v>0</v>
      </c>
      <c r="AA9" s="82">
        <v>0</v>
      </c>
      <c r="AB9" s="82">
        <v>0</v>
      </c>
      <c r="AC9" s="76"/>
      <c r="AD9" s="31">
        <v>7</v>
      </c>
      <c r="AE9" s="82">
        <v>0</v>
      </c>
      <c r="AF9" s="82">
        <v>0</v>
      </c>
      <c r="AG9" s="82">
        <v>0</v>
      </c>
      <c r="AH9" s="82">
        <v>0</v>
      </c>
      <c r="AI9" s="82">
        <v>0</v>
      </c>
      <c r="AJ9" s="31"/>
      <c r="AK9" s="31">
        <f t="shared" si="10"/>
        <v>10</v>
      </c>
      <c r="AM9" s="83"/>
      <c r="AN9" s="83">
        <f t="shared" si="11"/>
        <v>0</v>
      </c>
      <c r="AO9" s="83">
        <f t="shared" si="11"/>
        <v>0</v>
      </c>
      <c r="AP9" s="83">
        <f t="shared" si="11"/>
        <v>0</v>
      </c>
      <c r="AQ9" s="83">
        <f t="shared" si="11"/>
        <v>0</v>
      </c>
      <c r="AR9" s="83">
        <f t="shared" si="12"/>
        <v>0</v>
      </c>
      <c r="AS9" s="83"/>
      <c r="AT9" s="83"/>
      <c r="AU9" s="83">
        <f t="shared" si="13"/>
        <v>0</v>
      </c>
      <c r="AV9" s="83">
        <f t="shared" si="0"/>
        <v>0</v>
      </c>
      <c r="AW9" s="83">
        <f t="shared" si="0"/>
        <v>0</v>
      </c>
      <c r="AX9" s="83">
        <f t="shared" si="0"/>
        <v>0</v>
      </c>
      <c r="AY9" s="83">
        <f t="shared" si="14"/>
        <v>0</v>
      </c>
      <c r="AZ9" s="83"/>
      <c r="BA9" s="83"/>
      <c r="BB9" s="83">
        <f t="shared" si="15"/>
        <v>0</v>
      </c>
      <c r="BC9" s="83">
        <f t="shared" si="1"/>
        <v>0</v>
      </c>
      <c r="BD9" s="83">
        <f t="shared" si="1"/>
        <v>0</v>
      </c>
      <c r="BE9" s="83">
        <f t="shared" si="1"/>
        <v>0</v>
      </c>
      <c r="BF9" s="83">
        <f t="shared" si="16"/>
        <v>0</v>
      </c>
      <c r="BG9" s="83"/>
      <c r="BH9" s="83"/>
      <c r="BI9" s="83">
        <f t="shared" si="17"/>
        <v>0</v>
      </c>
      <c r="BJ9" s="83">
        <f t="shared" si="2"/>
        <v>0</v>
      </c>
      <c r="BK9" s="83">
        <f t="shared" si="2"/>
        <v>0</v>
      </c>
      <c r="BL9" s="83">
        <f t="shared" si="2"/>
        <v>0</v>
      </c>
      <c r="BM9" s="83">
        <f t="shared" si="18"/>
        <v>0</v>
      </c>
      <c r="BN9" s="83"/>
      <c r="BO9" s="83"/>
      <c r="BP9" s="83">
        <f t="shared" si="19"/>
        <v>0</v>
      </c>
      <c r="BQ9" s="83">
        <f t="shared" si="3"/>
        <v>0</v>
      </c>
      <c r="BR9" s="83">
        <f t="shared" si="3"/>
        <v>0</v>
      </c>
      <c r="BS9" s="83">
        <f t="shared" si="3"/>
        <v>0</v>
      </c>
      <c r="BT9" s="83">
        <f t="shared" si="20"/>
        <v>0</v>
      </c>
      <c r="BV9" s="80"/>
      <c r="BW9" s="80"/>
      <c r="BX9" s="80">
        <f t="shared" si="21"/>
        <v>0</v>
      </c>
      <c r="BY9" s="80">
        <f t="shared" si="4"/>
        <v>0</v>
      </c>
      <c r="BZ9" s="80">
        <f t="shared" si="4"/>
        <v>0</v>
      </c>
      <c r="CA9" s="80">
        <f t="shared" si="4"/>
        <v>0</v>
      </c>
      <c r="CB9" s="80">
        <f t="shared" si="22"/>
        <v>0</v>
      </c>
      <c r="CC9" s="80"/>
      <c r="CD9" s="80"/>
      <c r="CE9" s="80">
        <f t="shared" si="23"/>
        <v>0</v>
      </c>
      <c r="CF9" s="80">
        <f t="shared" si="5"/>
        <v>0</v>
      </c>
      <c r="CG9" s="80">
        <f t="shared" si="5"/>
        <v>0</v>
      </c>
      <c r="CH9" s="80">
        <f t="shared" si="5"/>
        <v>0</v>
      </c>
      <c r="CI9" s="80">
        <f t="shared" si="24"/>
        <v>0</v>
      </c>
      <c r="CJ9" s="80"/>
      <c r="CK9" s="80"/>
      <c r="CL9" s="80">
        <f t="shared" si="25"/>
        <v>0</v>
      </c>
      <c r="CM9" s="80">
        <f t="shared" si="6"/>
        <v>0</v>
      </c>
      <c r="CN9" s="80">
        <f t="shared" si="6"/>
        <v>0</v>
      </c>
      <c r="CO9" s="80">
        <f t="shared" si="6"/>
        <v>0</v>
      </c>
      <c r="CP9" s="80">
        <f t="shared" si="26"/>
        <v>0</v>
      </c>
      <c r="CQ9" s="80"/>
      <c r="CR9" s="80"/>
      <c r="CS9" s="80">
        <f t="shared" si="27"/>
        <v>0</v>
      </c>
      <c r="CT9" s="80">
        <f t="shared" si="7"/>
        <v>0</v>
      </c>
      <c r="CU9" s="80">
        <f t="shared" si="7"/>
        <v>0</v>
      </c>
      <c r="CV9" s="80">
        <f t="shared" si="7"/>
        <v>0</v>
      </c>
      <c r="CW9" s="80">
        <f t="shared" si="28"/>
        <v>0</v>
      </c>
      <c r="CX9" s="80"/>
      <c r="CY9" s="80"/>
      <c r="CZ9" s="80">
        <f t="shared" si="29"/>
        <v>0</v>
      </c>
      <c r="DA9" s="80">
        <f t="shared" si="8"/>
        <v>0</v>
      </c>
      <c r="DB9" s="80">
        <f t="shared" si="8"/>
        <v>0</v>
      </c>
      <c r="DC9" s="80">
        <f t="shared" si="8"/>
        <v>0</v>
      </c>
      <c r="DD9" s="80">
        <f t="shared" si="30"/>
        <v>0</v>
      </c>
      <c r="DF9" s="81">
        <f t="shared" si="31"/>
        <v>0</v>
      </c>
      <c r="DG9" s="81">
        <f t="shared" si="32"/>
        <v>0</v>
      </c>
      <c r="DH9" s="81">
        <f t="shared" si="33"/>
        <v>0</v>
      </c>
      <c r="DI9" s="81">
        <f t="shared" si="34"/>
        <v>0</v>
      </c>
      <c r="DJ9" s="81">
        <f t="shared" si="35"/>
        <v>0</v>
      </c>
      <c r="DK9" s="84">
        <f t="shared" si="9"/>
        <v>0</v>
      </c>
    </row>
    <row r="10" spans="1:115" ht="15.75" thickBot="1">
      <c r="A10" s="76"/>
      <c r="B10" s="31">
        <v>8</v>
      </c>
      <c r="C10" s="82">
        <v>0</v>
      </c>
      <c r="D10" s="82">
        <v>0</v>
      </c>
      <c r="E10" s="82">
        <v>0</v>
      </c>
      <c r="F10" s="82">
        <v>0</v>
      </c>
      <c r="G10" s="82">
        <v>0</v>
      </c>
      <c r="H10" s="76"/>
      <c r="I10" s="31">
        <v>8</v>
      </c>
      <c r="J10" s="82">
        <v>0</v>
      </c>
      <c r="K10" s="82">
        <v>0</v>
      </c>
      <c r="L10" s="82">
        <v>0</v>
      </c>
      <c r="M10" s="82">
        <v>0</v>
      </c>
      <c r="N10" s="82">
        <v>0</v>
      </c>
      <c r="O10" s="76"/>
      <c r="P10" s="31">
        <v>8</v>
      </c>
      <c r="Q10" s="82">
        <v>0</v>
      </c>
      <c r="R10" s="82">
        <v>0</v>
      </c>
      <c r="S10" s="82">
        <v>0</v>
      </c>
      <c r="T10" s="82">
        <v>0</v>
      </c>
      <c r="U10" s="82">
        <v>0</v>
      </c>
      <c r="V10" s="76"/>
      <c r="W10" s="31">
        <v>8</v>
      </c>
      <c r="X10" s="82">
        <v>0</v>
      </c>
      <c r="Y10" s="82">
        <v>0</v>
      </c>
      <c r="Z10" s="82">
        <v>0</v>
      </c>
      <c r="AA10" s="82">
        <v>0</v>
      </c>
      <c r="AB10" s="82">
        <v>0</v>
      </c>
      <c r="AC10" s="76"/>
      <c r="AD10" s="31">
        <v>8</v>
      </c>
      <c r="AE10" s="82">
        <v>0</v>
      </c>
      <c r="AF10" s="82">
        <v>0</v>
      </c>
      <c r="AG10" s="82">
        <v>0</v>
      </c>
      <c r="AH10" s="82">
        <v>0</v>
      </c>
      <c r="AI10" s="82">
        <v>0</v>
      </c>
      <c r="AJ10" s="31"/>
      <c r="AK10" s="31">
        <f t="shared" si="10"/>
        <v>10</v>
      </c>
      <c r="AM10" s="83"/>
      <c r="AN10" s="83">
        <f t="shared" si="11"/>
        <v>0</v>
      </c>
      <c r="AO10" s="83">
        <f t="shared" si="11"/>
        <v>0</v>
      </c>
      <c r="AP10" s="83">
        <f t="shared" si="11"/>
        <v>0</v>
      </c>
      <c r="AQ10" s="83">
        <f t="shared" si="11"/>
        <v>0</v>
      </c>
      <c r="AR10" s="83">
        <f t="shared" si="12"/>
        <v>0</v>
      </c>
      <c r="AS10" s="83"/>
      <c r="AT10" s="83"/>
      <c r="AU10" s="83">
        <f t="shared" si="13"/>
        <v>0</v>
      </c>
      <c r="AV10" s="83">
        <f t="shared" si="0"/>
        <v>0</v>
      </c>
      <c r="AW10" s="83">
        <f t="shared" si="0"/>
        <v>0</v>
      </c>
      <c r="AX10" s="83">
        <f t="shared" si="0"/>
        <v>0</v>
      </c>
      <c r="AY10" s="83">
        <f t="shared" si="14"/>
        <v>0</v>
      </c>
      <c r="AZ10" s="83"/>
      <c r="BA10" s="83"/>
      <c r="BB10" s="83">
        <f t="shared" si="15"/>
        <v>0</v>
      </c>
      <c r="BC10" s="83">
        <f t="shared" si="1"/>
        <v>0</v>
      </c>
      <c r="BD10" s="83">
        <f t="shared" si="1"/>
        <v>0</v>
      </c>
      <c r="BE10" s="83">
        <f t="shared" si="1"/>
        <v>0</v>
      </c>
      <c r="BF10" s="83">
        <f t="shared" si="16"/>
        <v>0</v>
      </c>
      <c r="BG10" s="83"/>
      <c r="BH10" s="83"/>
      <c r="BI10" s="83">
        <f t="shared" si="17"/>
        <v>0</v>
      </c>
      <c r="BJ10" s="83">
        <f t="shared" si="2"/>
        <v>0</v>
      </c>
      <c r="BK10" s="83">
        <f t="shared" si="2"/>
        <v>0</v>
      </c>
      <c r="BL10" s="83">
        <f t="shared" si="2"/>
        <v>0</v>
      </c>
      <c r="BM10" s="83">
        <f t="shared" si="18"/>
        <v>0</v>
      </c>
      <c r="BN10" s="83"/>
      <c r="BO10" s="83"/>
      <c r="BP10" s="83">
        <f t="shared" si="19"/>
        <v>0</v>
      </c>
      <c r="BQ10" s="83">
        <f t="shared" si="3"/>
        <v>0</v>
      </c>
      <c r="BR10" s="83">
        <f t="shared" si="3"/>
        <v>0</v>
      </c>
      <c r="BS10" s="83">
        <f t="shared" si="3"/>
        <v>0</v>
      </c>
      <c r="BT10" s="83">
        <f t="shared" si="20"/>
        <v>0</v>
      </c>
      <c r="BV10" s="80"/>
      <c r="BW10" s="80"/>
      <c r="BX10" s="80">
        <f t="shared" si="21"/>
        <v>0</v>
      </c>
      <c r="BY10" s="80">
        <f t="shared" si="4"/>
        <v>0</v>
      </c>
      <c r="BZ10" s="80">
        <f t="shared" si="4"/>
        <v>0</v>
      </c>
      <c r="CA10" s="80">
        <f t="shared" si="4"/>
        <v>0</v>
      </c>
      <c r="CB10" s="80">
        <f t="shared" si="22"/>
        <v>0</v>
      </c>
      <c r="CC10" s="80"/>
      <c r="CD10" s="80"/>
      <c r="CE10" s="80">
        <f t="shared" si="23"/>
        <v>0</v>
      </c>
      <c r="CF10" s="80">
        <f t="shared" si="5"/>
        <v>0</v>
      </c>
      <c r="CG10" s="80">
        <f t="shared" si="5"/>
        <v>0</v>
      </c>
      <c r="CH10" s="80">
        <f t="shared" si="5"/>
        <v>0</v>
      </c>
      <c r="CI10" s="80">
        <f t="shared" si="24"/>
        <v>0</v>
      </c>
      <c r="CJ10" s="80"/>
      <c r="CK10" s="80"/>
      <c r="CL10" s="80">
        <f t="shared" si="25"/>
        <v>0</v>
      </c>
      <c r="CM10" s="80">
        <f t="shared" si="6"/>
        <v>0</v>
      </c>
      <c r="CN10" s="80">
        <f t="shared" si="6"/>
        <v>0</v>
      </c>
      <c r="CO10" s="80">
        <f t="shared" si="6"/>
        <v>0</v>
      </c>
      <c r="CP10" s="80">
        <f t="shared" si="26"/>
        <v>0</v>
      </c>
      <c r="CQ10" s="80"/>
      <c r="CR10" s="80"/>
      <c r="CS10" s="80">
        <f t="shared" si="27"/>
        <v>0</v>
      </c>
      <c r="CT10" s="80">
        <f t="shared" si="7"/>
        <v>0</v>
      </c>
      <c r="CU10" s="80">
        <f t="shared" si="7"/>
        <v>0</v>
      </c>
      <c r="CV10" s="80">
        <f t="shared" si="7"/>
        <v>0</v>
      </c>
      <c r="CW10" s="80">
        <f t="shared" si="28"/>
        <v>0</v>
      </c>
      <c r="CX10" s="80"/>
      <c r="CY10" s="80"/>
      <c r="CZ10" s="80">
        <f t="shared" si="29"/>
        <v>0</v>
      </c>
      <c r="DA10" s="80">
        <f t="shared" si="8"/>
        <v>0</v>
      </c>
      <c r="DB10" s="80">
        <f t="shared" si="8"/>
        <v>0</v>
      </c>
      <c r="DC10" s="80">
        <f t="shared" si="8"/>
        <v>0</v>
      </c>
      <c r="DD10" s="80">
        <f t="shared" si="30"/>
        <v>0</v>
      </c>
      <c r="DF10" s="81">
        <f t="shared" si="31"/>
        <v>0</v>
      </c>
      <c r="DG10" s="81">
        <f t="shared" si="32"/>
        <v>0</v>
      </c>
      <c r="DH10" s="81">
        <f t="shared" si="33"/>
        <v>0</v>
      </c>
      <c r="DI10" s="81">
        <f t="shared" si="34"/>
        <v>0</v>
      </c>
      <c r="DJ10" s="81">
        <f t="shared" si="35"/>
        <v>0</v>
      </c>
      <c r="DK10" s="84">
        <f t="shared" si="9"/>
        <v>0</v>
      </c>
    </row>
    <row r="11" spans="1:115" ht="15.75" thickBot="1">
      <c r="A11" s="76"/>
      <c r="B11" s="31">
        <v>9</v>
      </c>
      <c r="C11" s="82">
        <v>0</v>
      </c>
      <c r="D11" s="82">
        <v>0</v>
      </c>
      <c r="E11" s="82">
        <v>0</v>
      </c>
      <c r="F11" s="82">
        <v>0</v>
      </c>
      <c r="G11" s="82">
        <v>0</v>
      </c>
      <c r="H11" s="76"/>
      <c r="I11" s="31">
        <v>9</v>
      </c>
      <c r="J11" s="82">
        <v>0</v>
      </c>
      <c r="K11" s="82">
        <v>0</v>
      </c>
      <c r="L11" s="82">
        <v>0</v>
      </c>
      <c r="M11" s="82">
        <v>0</v>
      </c>
      <c r="N11" s="82">
        <v>0</v>
      </c>
      <c r="O11" s="76"/>
      <c r="P11" s="31">
        <v>9</v>
      </c>
      <c r="Q11" s="82">
        <v>0</v>
      </c>
      <c r="R11" s="82">
        <v>0</v>
      </c>
      <c r="S11" s="82">
        <v>0</v>
      </c>
      <c r="T11" s="82">
        <v>0</v>
      </c>
      <c r="U11" s="82">
        <v>0</v>
      </c>
      <c r="V11" s="76"/>
      <c r="W11" s="31">
        <v>9</v>
      </c>
      <c r="X11" s="82">
        <v>0</v>
      </c>
      <c r="Y11" s="82">
        <v>0</v>
      </c>
      <c r="Z11" s="82">
        <v>0</v>
      </c>
      <c r="AA11" s="82">
        <v>0</v>
      </c>
      <c r="AB11" s="82">
        <v>0</v>
      </c>
      <c r="AC11" s="76"/>
      <c r="AD11" s="31">
        <v>9</v>
      </c>
      <c r="AE11" s="82">
        <v>0</v>
      </c>
      <c r="AF11" s="82">
        <v>0</v>
      </c>
      <c r="AG11" s="82">
        <v>0</v>
      </c>
      <c r="AH11" s="82">
        <v>0</v>
      </c>
      <c r="AI11" s="82">
        <v>0</v>
      </c>
      <c r="AJ11" s="31"/>
      <c r="AK11" s="31">
        <f t="shared" si="10"/>
        <v>10</v>
      </c>
      <c r="AM11" s="83"/>
      <c r="AN11" s="83">
        <f t="shared" si="11"/>
        <v>0</v>
      </c>
      <c r="AO11" s="83">
        <f t="shared" si="11"/>
        <v>0</v>
      </c>
      <c r="AP11" s="83">
        <f t="shared" si="11"/>
        <v>0</v>
      </c>
      <c r="AQ11" s="83">
        <f t="shared" si="11"/>
        <v>0</v>
      </c>
      <c r="AR11" s="83">
        <f t="shared" si="12"/>
        <v>0</v>
      </c>
      <c r="AS11" s="83"/>
      <c r="AT11" s="83"/>
      <c r="AU11" s="83">
        <f t="shared" si="13"/>
        <v>0</v>
      </c>
      <c r="AV11" s="83">
        <f t="shared" si="0"/>
        <v>0</v>
      </c>
      <c r="AW11" s="83">
        <f t="shared" si="0"/>
        <v>0</v>
      </c>
      <c r="AX11" s="83">
        <f t="shared" si="0"/>
        <v>0</v>
      </c>
      <c r="AY11" s="83">
        <f t="shared" si="14"/>
        <v>0</v>
      </c>
      <c r="AZ11" s="83"/>
      <c r="BA11" s="83"/>
      <c r="BB11" s="83">
        <f t="shared" si="15"/>
        <v>0</v>
      </c>
      <c r="BC11" s="83">
        <f t="shared" si="1"/>
        <v>0</v>
      </c>
      <c r="BD11" s="83">
        <f t="shared" si="1"/>
        <v>0</v>
      </c>
      <c r="BE11" s="83">
        <f t="shared" si="1"/>
        <v>0</v>
      </c>
      <c r="BF11" s="83">
        <f t="shared" si="16"/>
        <v>0</v>
      </c>
      <c r="BG11" s="83"/>
      <c r="BH11" s="83"/>
      <c r="BI11" s="83">
        <f t="shared" si="17"/>
        <v>0</v>
      </c>
      <c r="BJ11" s="83">
        <f t="shared" si="2"/>
        <v>0</v>
      </c>
      <c r="BK11" s="83">
        <f t="shared" si="2"/>
        <v>0</v>
      </c>
      <c r="BL11" s="83">
        <f t="shared" si="2"/>
        <v>0</v>
      </c>
      <c r="BM11" s="83">
        <f t="shared" si="18"/>
        <v>0</v>
      </c>
      <c r="BN11" s="83"/>
      <c r="BO11" s="83"/>
      <c r="BP11" s="83">
        <f t="shared" si="19"/>
        <v>0</v>
      </c>
      <c r="BQ11" s="83">
        <f t="shared" si="3"/>
        <v>0</v>
      </c>
      <c r="BR11" s="83">
        <f t="shared" si="3"/>
        <v>0</v>
      </c>
      <c r="BS11" s="83">
        <f t="shared" si="3"/>
        <v>0</v>
      </c>
      <c r="BT11" s="83">
        <f t="shared" si="20"/>
        <v>0</v>
      </c>
      <c r="BV11" s="80"/>
      <c r="BW11" s="80"/>
      <c r="BX11" s="80">
        <f t="shared" si="21"/>
        <v>0</v>
      </c>
      <c r="BY11" s="80">
        <f t="shared" si="4"/>
        <v>0</v>
      </c>
      <c r="BZ11" s="80">
        <f t="shared" si="4"/>
        <v>0</v>
      </c>
      <c r="CA11" s="80">
        <f t="shared" si="4"/>
        <v>0</v>
      </c>
      <c r="CB11" s="80">
        <f t="shared" si="22"/>
        <v>0</v>
      </c>
      <c r="CC11" s="80"/>
      <c r="CD11" s="80"/>
      <c r="CE11" s="80">
        <f t="shared" si="23"/>
        <v>0</v>
      </c>
      <c r="CF11" s="80">
        <f t="shared" si="5"/>
        <v>0</v>
      </c>
      <c r="CG11" s="80">
        <f t="shared" si="5"/>
        <v>0</v>
      </c>
      <c r="CH11" s="80">
        <f t="shared" si="5"/>
        <v>0</v>
      </c>
      <c r="CI11" s="80">
        <f t="shared" si="24"/>
        <v>0</v>
      </c>
      <c r="CJ11" s="80"/>
      <c r="CK11" s="80"/>
      <c r="CL11" s="80">
        <f t="shared" si="25"/>
        <v>0</v>
      </c>
      <c r="CM11" s="80">
        <f t="shared" si="6"/>
        <v>0</v>
      </c>
      <c r="CN11" s="80">
        <f t="shared" si="6"/>
        <v>0</v>
      </c>
      <c r="CO11" s="80">
        <f t="shared" si="6"/>
        <v>0</v>
      </c>
      <c r="CP11" s="80">
        <f t="shared" si="26"/>
        <v>0</v>
      </c>
      <c r="CQ11" s="80"/>
      <c r="CR11" s="80"/>
      <c r="CS11" s="80">
        <f t="shared" si="27"/>
        <v>0</v>
      </c>
      <c r="CT11" s="80">
        <f t="shared" si="7"/>
        <v>0</v>
      </c>
      <c r="CU11" s="80">
        <f t="shared" si="7"/>
        <v>0</v>
      </c>
      <c r="CV11" s="80">
        <f t="shared" si="7"/>
        <v>0</v>
      </c>
      <c r="CW11" s="80">
        <f t="shared" si="28"/>
        <v>0</v>
      </c>
      <c r="CX11" s="80"/>
      <c r="CY11" s="80"/>
      <c r="CZ11" s="80">
        <f t="shared" si="29"/>
        <v>0</v>
      </c>
      <c r="DA11" s="80">
        <f t="shared" si="8"/>
        <v>0</v>
      </c>
      <c r="DB11" s="80">
        <f t="shared" si="8"/>
        <v>0</v>
      </c>
      <c r="DC11" s="80">
        <f t="shared" si="8"/>
        <v>0</v>
      </c>
      <c r="DD11" s="80">
        <f t="shared" si="30"/>
        <v>0</v>
      </c>
      <c r="DF11" s="81">
        <f t="shared" si="31"/>
        <v>0</v>
      </c>
      <c r="DG11" s="81">
        <f t="shared" si="32"/>
        <v>0</v>
      </c>
      <c r="DH11" s="81">
        <f t="shared" si="33"/>
        <v>0</v>
      </c>
      <c r="DI11" s="81">
        <f t="shared" si="34"/>
        <v>0</v>
      </c>
      <c r="DJ11" s="81">
        <f t="shared" si="35"/>
        <v>0</v>
      </c>
      <c r="DK11" s="84">
        <f t="shared" si="9"/>
        <v>0</v>
      </c>
    </row>
    <row r="12" spans="1:115" ht="15.75" thickBot="1">
      <c r="A12" s="76"/>
      <c r="B12" s="31">
        <v>10</v>
      </c>
      <c r="C12" s="82">
        <v>0</v>
      </c>
      <c r="D12" s="82">
        <v>0</v>
      </c>
      <c r="E12" s="82">
        <v>0</v>
      </c>
      <c r="F12" s="82">
        <v>0</v>
      </c>
      <c r="G12" s="82">
        <v>0</v>
      </c>
      <c r="H12" s="76"/>
      <c r="I12" s="31">
        <v>10</v>
      </c>
      <c r="J12" s="82">
        <v>0</v>
      </c>
      <c r="K12" s="82">
        <v>0</v>
      </c>
      <c r="L12" s="82">
        <v>0</v>
      </c>
      <c r="M12" s="82">
        <v>0</v>
      </c>
      <c r="N12" s="82">
        <v>0</v>
      </c>
      <c r="O12" s="76"/>
      <c r="P12" s="31">
        <v>10</v>
      </c>
      <c r="Q12" s="82">
        <v>0</v>
      </c>
      <c r="R12" s="82">
        <v>0</v>
      </c>
      <c r="S12" s="82">
        <v>0</v>
      </c>
      <c r="T12" s="82">
        <v>0</v>
      </c>
      <c r="U12" s="82">
        <v>0</v>
      </c>
      <c r="V12" s="76"/>
      <c r="W12" s="31">
        <v>10</v>
      </c>
      <c r="X12" s="82">
        <v>0</v>
      </c>
      <c r="Y12" s="82">
        <v>0</v>
      </c>
      <c r="Z12" s="82">
        <v>0</v>
      </c>
      <c r="AA12" s="82">
        <v>0</v>
      </c>
      <c r="AB12" s="82">
        <v>0</v>
      </c>
      <c r="AC12" s="76"/>
      <c r="AD12" s="31">
        <v>10</v>
      </c>
      <c r="AE12" s="82">
        <v>0</v>
      </c>
      <c r="AF12" s="82">
        <v>0</v>
      </c>
      <c r="AG12" s="82">
        <v>0</v>
      </c>
      <c r="AH12" s="82">
        <v>0</v>
      </c>
      <c r="AI12" s="82">
        <v>0</v>
      </c>
      <c r="AJ12" s="31"/>
      <c r="AK12" s="31">
        <f t="shared" si="10"/>
        <v>10</v>
      </c>
      <c r="AM12" s="83"/>
      <c r="AN12" s="83">
        <f t="shared" si="11"/>
        <v>0</v>
      </c>
      <c r="AO12" s="83">
        <f t="shared" si="11"/>
        <v>0</v>
      </c>
      <c r="AP12" s="83">
        <f t="shared" si="11"/>
        <v>0</v>
      </c>
      <c r="AQ12" s="83">
        <f t="shared" si="11"/>
        <v>0</v>
      </c>
      <c r="AR12" s="83">
        <f t="shared" si="12"/>
        <v>0</v>
      </c>
      <c r="AS12" s="83"/>
      <c r="AT12" s="83"/>
      <c r="AU12" s="83">
        <f t="shared" si="13"/>
        <v>0</v>
      </c>
      <c r="AV12" s="83">
        <f t="shared" si="0"/>
        <v>0</v>
      </c>
      <c r="AW12" s="83">
        <f t="shared" si="0"/>
        <v>0</v>
      </c>
      <c r="AX12" s="83">
        <f t="shared" si="0"/>
        <v>0</v>
      </c>
      <c r="AY12" s="83">
        <f t="shared" si="14"/>
        <v>0</v>
      </c>
      <c r="AZ12" s="83"/>
      <c r="BA12" s="83"/>
      <c r="BB12" s="83">
        <f t="shared" si="15"/>
        <v>0</v>
      </c>
      <c r="BC12" s="83">
        <f t="shared" si="1"/>
        <v>0</v>
      </c>
      <c r="BD12" s="83">
        <f t="shared" si="1"/>
        <v>0</v>
      </c>
      <c r="BE12" s="83">
        <f t="shared" si="1"/>
        <v>0</v>
      </c>
      <c r="BF12" s="83">
        <f t="shared" si="16"/>
        <v>0</v>
      </c>
      <c r="BG12" s="83"/>
      <c r="BH12" s="83"/>
      <c r="BI12" s="83">
        <f t="shared" si="17"/>
        <v>0</v>
      </c>
      <c r="BJ12" s="83">
        <f t="shared" si="2"/>
        <v>0</v>
      </c>
      <c r="BK12" s="83">
        <f t="shared" si="2"/>
        <v>0</v>
      </c>
      <c r="BL12" s="83">
        <f t="shared" si="2"/>
        <v>0</v>
      </c>
      <c r="BM12" s="83">
        <f t="shared" si="18"/>
        <v>0</v>
      </c>
      <c r="BN12" s="83"/>
      <c r="BO12" s="83"/>
      <c r="BP12" s="83">
        <f t="shared" si="19"/>
        <v>0</v>
      </c>
      <c r="BQ12" s="83">
        <f t="shared" si="3"/>
        <v>0</v>
      </c>
      <c r="BR12" s="83">
        <f t="shared" si="3"/>
        <v>0</v>
      </c>
      <c r="BS12" s="83">
        <f t="shared" si="3"/>
        <v>0</v>
      </c>
      <c r="BT12" s="83">
        <f t="shared" si="20"/>
        <v>0</v>
      </c>
      <c r="BV12" s="80"/>
      <c r="BW12" s="80"/>
      <c r="BX12" s="80">
        <f t="shared" si="21"/>
        <v>0</v>
      </c>
      <c r="BY12" s="80">
        <f t="shared" si="4"/>
        <v>0</v>
      </c>
      <c r="BZ12" s="80">
        <f t="shared" si="4"/>
        <v>0</v>
      </c>
      <c r="CA12" s="80">
        <f t="shared" si="4"/>
        <v>0</v>
      </c>
      <c r="CB12" s="80">
        <f t="shared" si="22"/>
        <v>0</v>
      </c>
      <c r="CC12" s="80"/>
      <c r="CD12" s="80"/>
      <c r="CE12" s="80">
        <f t="shared" si="23"/>
        <v>0</v>
      </c>
      <c r="CF12" s="80">
        <f t="shared" si="5"/>
        <v>0</v>
      </c>
      <c r="CG12" s="80">
        <f t="shared" si="5"/>
        <v>0</v>
      </c>
      <c r="CH12" s="80">
        <f t="shared" si="5"/>
        <v>0</v>
      </c>
      <c r="CI12" s="80">
        <f t="shared" si="24"/>
        <v>0</v>
      </c>
      <c r="CJ12" s="80"/>
      <c r="CK12" s="80"/>
      <c r="CL12" s="80">
        <f t="shared" si="25"/>
        <v>0</v>
      </c>
      <c r="CM12" s="80">
        <f t="shared" si="6"/>
        <v>0</v>
      </c>
      <c r="CN12" s="80">
        <f t="shared" si="6"/>
        <v>0</v>
      </c>
      <c r="CO12" s="80">
        <f t="shared" si="6"/>
        <v>0</v>
      </c>
      <c r="CP12" s="80">
        <f t="shared" si="26"/>
        <v>0</v>
      </c>
      <c r="CQ12" s="80"/>
      <c r="CR12" s="80"/>
      <c r="CS12" s="80">
        <f t="shared" si="27"/>
        <v>0</v>
      </c>
      <c r="CT12" s="80">
        <f t="shared" si="7"/>
        <v>0</v>
      </c>
      <c r="CU12" s="80">
        <f t="shared" si="7"/>
        <v>0</v>
      </c>
      <c r="CV12" s="80">
        <f t="shared" si="7"/>
        <v>0</v>
      </c>
      <c r="CW12" s="80">
        <f t="shared" si="28"/>
        <v>0</v>
      </c>
      <c r="CX12" s="80"/>
      <c r="CY12" s="80"/>
      <c r="CZ12" s="80">
        <f t="shared" si="29"/>
        <v>0</v>
      </c>
      <c r="DA12" s="80">
        <f t="shared" si="8"/>
        <v>0</v>
      </c>
      <c r="DB12" s="80">
        <f t="shared" si="8"/>
        <v>0</v>
      </c>
      <c r="DC12" s="80">
        <f t="shared" si="8"/>
        <v>0</v>
      </c>
      <c r="DD12" s="80">
        <f t="shared" si="30"/>
        <v>0</v>
      </c>
      <c r="DF12" s="81">
        <f t="shared" si="31"/>
        <v>0</v>
      </c>
      <c r="DG12" s="81">
        <f t="shared" si="32"/>
        <v>0</v>
      </c>
      <c r="DH12" s="81">
        <f t="shared" si="33"/>
        <v>0</v>
      </c>
      <c r="DI12" s="81">
        <f t="shared" si="34"/>
        <v>0</v>
      </c>
      <c r="DJ12" s="81">
        <f t="shared" si="35"/>
        <v>0</v>
      </c>
      <c r="DK12" s="84">
        <f t="shared" si="9"/>
        <v>0</v>
      </c>
    </row>
    <row r="13" spans="1:115" ht="15.75" thickBot="1">
      <c r="A13" s="76"/>
      <c r="B13" s="31">
        <v>11</v>
      </c>
      <c r="C13" s="82">
        <v>0</v>
      </c>
      <c r="D13" s="82">
        <v>0</v>
      </c>
      <c r="E13" s="82">
        <v>0</v>
      </c>
      <c r="F13" s="82">
        <v>0</v>
      </c>
      <c r="G13" s="82">
        <v>0</v>
      </c>
      <c r="H13" s="76"/>
      <c r="I13" s="31">
        <v>11</v>
      </c>
      <c r="J13" s="82">
        <v>0</v>
      </c>
      <c r="K13" s="82">
        <v>0</v>
      </c>
      <c r="L13" s="82">
        <v>0</v>
      </c>
      <c r="M13" s="82">
        <v>0</v>
      </c>
      <c r="N13" s="82">
        <v>0</v>
      </c>
      <c r="O13" s="76"/>
      <c r="P13" s="31">
        <v>11</v>
      </c>
      <c r="Q13" s="82">
        <v>0</v>
      </c>
      <c r="R13" s="82">
        <v>0</v>
      </c>
      <c r="S13" s="82">
        <v>0</v>
      </c>
      <c r="T13" s="82">
        <v>0</v>
      </c>
      <c r="U13" s="82">
        <v>0</v>
      </c>
      <c r="V13" s="76"/>
      <c r="W13" s="31">
        <v>11</v>
      </c>
      <c r="X13" s="82">
        <v>0</v>
      </c>
      <c r="Y13" s="82">
        <v>0</v>
      </c>
      <c r="Z13" s="82">
        <v>0</v>
      </c>
      <c r="AA13" s="82">
        <v>0</v>
      </c>
      <c r="AB13" s="82">
        <v>0</v>
      </c>
      <c r="AC13" s="76"/>
      <c r="AD13" s="31">
        <v>11</v>
      </c>
      <c r="AE13" s="82">
        <v>0</v>
      </c>
      <c r="AF13" s="82">
        <v>0</v>
      </c>
      <c r="AG13" s="82">
        <v>0</v>
      </c>
      <c r="AH13" s="82">
        <v>0</v>
      </c>
      <c r="AI13" s="82">
        <v>0</v>
      </c>
      <c r="AJ13" s="31"/>
      <c r="AK13" s="31">
        <f t="shared" si="10"/>
        <v>10</v>
      </c>
      <c r="AM13" s="83"/>
      <c r="AN13" s="83">
        <f t="shared" si="11"/>
        <v>0</v>
      </c>
      <c r="AO13" s="83">
        <f t="shared" si="11"/>
        <v>0</v>
      </c>
      <c r="AP13" s="83">
        <f t="shared" si="11"/>
        <v>0</v>
      </c>
      <c r="AQ13" s="83">
        <f t="shared" si="11"/>
        <v>0</v>
      </c>
      <c r="AR13" s="83">
        <f t="shared" si="12"/>
        <v>0</v>
      </c>
      <c r="AS13" s="83"/>
      <c r="AT13" s="83"/>
      <c r="AU13" s="83">
        <f t="shared" si="13"/>
        <v>0</v>
      </c>
      <c r="AV13" s="83">
        <f t="shared" si="0"/>
        <v>0</v>
      </c>
      <c r="AW13" s="83">
        <f t="shared" si="0"/>
        <v>0</v>
      </c>
      <c r="AX13" s="83">
        <f t="shared" si="0"/>
        <v>0</v>
      </c>
      <c r="AY13" s="83">
        <f t="shared" si="14"/>
        <v>0</v>
      </c>
      <c r="AZ13" s="83"/>
      <c r="BA13" s="83"/>
      <c r="BB13" s="83">
        <f t="shared" si="15"/>
        <v>0</v>
      </c>
      <c r="BC13" s="83">
        <f t="shared" si="1"/>
        <v>0</v>
      </c>
      <c r="BD13" s="83">
        <f t="shared" si="1"/>
        <v>0</v>
      </c>
      <c r="BE13" s="83">
        <f t="shared" si="1"/>
        <v>0</v>
      </c>
      <c r="BF13" s="83">
        <f t="shared" si="16"/>
        <v>0</v>
      </c>
      <c r="BG13" s="83"/>
      <c r="BH13" s="83"/>
      <c r="BI13" s="83">
        <f t="shared" si="17"/>
        <v>0</v>
      </c>
      <c r="BJ13" s="83">
        <f t="shared" si="2"/>
        <v>0</v>
      </c>
      <c r="BK13" s="83">
        <f t="shared" si="2"/>
        <v>0</v>
      </c>
      <c r="BL13" s="83">
        <f t="shared" si="2"/>
        <v>0</v>
      </c>
      <c r="BM13" s="83">
        <f t="shared" si="18"/>
        <v>0</v>
      </c>
      <c r="BN13" s="83"/>
      <c r="BO13" s="83"/>
      <c r="BP13" s="83">
        <f t="shared" si="19"/>
        <v>0</v>
      </c>
      <c r="BQ13" s="83">
        <f t="shared" si="3"/>
        <v>0</v>
      </c>
      <c r="BR13" s="83">
        <f t="shared" si="3"/>
        <v>0</v>
      </c>
      <c r="BS13" s="83">
        <f t="shared" si="3"/>
        <v>0</v>
      </c>
      <c r="BT13" s="83">
        <f t="shared" si="20"/>
        <v>0</v>
      </c>
      <c r="BV13" s="80"/>
      <c r="BW13" s="80"/>
      <c r="BX13" s="80">
        <f t="shared" si="21"/>
        <v>0</v>
      </c>
      <c r="BY13" s="80">
        <f t="shared" si="4"/>
        <v>0</v>
      </c>
      <c r="BZ13" s="80">
        <f t="shared" si="4"/>
        <v>0</v>
      </c>
      <c r="CA13" s="80">
        <f t="shared" si="4"/>
        <v>0</v>
      </c>
      <c r="CB13" s="80">
        <f t="shared" si="22"/>
        <v>0</v>
      </c>
      <c r="CC13" s="80"/>
      <c r="CD13" s="80"/>
      <c r="CE13" s="80">
        <f t="shared" si="23"/>
        <v>0</v>
      </c>
      <c r="CF13" s="80">
        <f t="shared" si="5"/>
        <v>0</v>
      </c>
      <c r="CG13" s="80">
        <f t="shared" si="5"/>
        <v>0</v>
      </c>
      <c r="CH13" s="80">
        <f t="shared" si="5"/>
        <v>0</v>
      </c>
      <c r="CI13" s="80">
        <f t="shared" si="24"/>
        <v>0</v>
      </c>
      <c r="CJ13" s="80"/>
      <c r="CK13" s="80"/>
      <c r="CL13" s="80">
        <f t="shared" si="25"/>
        <v>0</v>
      </c>
      <c r="CM13" s="80">
        <f t="shared" si="6"/>
        <v>0</v>
      </c>
      <c r="CN13" s="80">
        <f t="shared" si="6"/>
        <v>0</v>
      </c>
      <c r="CO13" s="80">
        <f t="shared" si="6"/>
        <v>0</v>
      </c>
      <c r="CP13" s="80">
        <f t="shared" si="26"/>
        <v>0</v>
      </c>
      <c r="CQ13" s="80"/>
      <c r="CR13" s="80"/>
      <c r="CS13" s="80">
        <f t="shared" si="27"/>
        <v>0</v>
      </c>
      <c r="CT13" s="80">
        <f t="shared" si="7"/>
        <v>0</v>
      </c>
      <c r="CU13" s="80">
        <f t="shared" si="7"/>
        <v>0</v>
      </c>
      <c r="CV13" s="80">
        <f t="shared" si="7"/>
        <v>0</v>
      </c>
      <c r="CW13" s="80">
        <f t="shared" si="28"/>
        <v>0</v>
      </c>
      <c r="CX13" s="80"/>
      <c r="CY13" s="80"/>
      <c r="CZ13" s="80">
        <f t="shared" si="29"/>
        <v>0</v>
      </c>
      <c r="DA13" s="80">
        <f t="shared" si="8"/>
        <v>0</v>
      </c>
      <c r="DB13" s="80">
        <f t="shared" si="8"/>
        <v>0</v>
      </c>
      <c r="DC13" s="80">
        <f t="shared" si="8"/>
        <v>0</v>
      </c>
      <c r="DD13" s="80">
        <f t="shared" si="30"/>
        <v>0</v>
      </c>
      <c r="DF13" s="81">
        <f t="shared" si="31"/>
        <v>0</v>
      </c>
      <c r="DG13" s="81">
        <f t="shared" si="32"/>
        <v>0</v>
      </c>
      <c r="DH13" s="81">
        <f t="shared" si="33"/>
        <v>0</v>
      </c>
      <c r="DI13" s="81">
        <f t="shared" si="34"/>
        <v>0</v>
      </c>
      <c r="DJ13" s="81">
        <f t="shared" si="35"/>
        <v>0</v>
      </c>
      <c r="DK13" s="84">
        <f t="shared" si="9"/>
        <v>0</v>
      </c>
    </row>
    <row r="14" spans="1:115" ht="15.75" thickBot="1">
      <c r="A14" s="76"/>
      <c r="B14" s="31">
        <v>12</v>
      </c>
      <c r="C14" s="82">
        <v>0</v>
      </c>
      <c r="D14" s="82">
        <v>0</v>
      </c>
      <c r="E14" s="82">
        <v>0</v>
      </c>
      <c r="F14" s="82">
        <v>0</v>
      </c>
      <c r="G14" s="82">
        <v>0</v>
      </c>
      <c r="H14" s="76"/>
      <c r="I14" s="31">
        <v>12</v>
      </c>
      <c r="J14" s="82">
        <v>0</v>
      </c>
      <c r="K14" s="82">
        <v>0</v>
      </c>
      <c r="L14" s="82">
        <v>0</v>
      </c>
      <c r="M14" s="82">
        <v>0</v>
      </c>
      <c r="N14" s="82">
        <v>0</v>
      </c>
      <c r="O14" s="76"/>
      <c r="P14" s="31">
        <v>12</v>
      </c>
      <c r="Q14" s="82">
        <v>0</v>
      </c>
      <c r="R14" s="82">
        <v>0</v>
      </c>
      <c r="S14" s="82">
        <v>0</v>
      </c>
      <c r="T14" s="82">
        <v>0</v>
      </c>
      <c r="U14" s="82">
        <v>0</v>
      </c>
      <c r="V14" s="76"/>
      <c r="W14" s="31">
        <v>12</v>
      </c>
      <c r="X14" s="82">
        <v>0</v>
      </c>
      <c r="Y14" s="82">
        <v>0</v>
      </c>
      <c r="Z14" s="82">
        <v>0</v>
      </c>
      <c r="AA14" s="82">
        <v>0</v>
      </c>
      <c r="AB14" s="82">
        <v>0</v>
      </c>
      <c r="AC14" s="76"/>
      <c r="AD14" s="31">
        <v>12</v>
      </c>
      <c r="AE14" s="82">
        <v>0</v>
      </c>
      <c r="AF14" s="82">
        <v>0</v>
      </c>
      <c r="AG14" s="82">
        <v>0</v>
      </c>
      <c r="AH14" s="82">
        <v>0</v>
      </c>
      <c r="AI14" s="82">
        <v>0</v>
      </c>
      <c r="AJ14" s="31"/>
      <c r="AK14" s="31">
        <f t="shared" si="10"/>
        <v>10</v>
      </c>
      <c r="AM14" s="83"/>
      <c r="AN14" s="83">
        <f t="shared" si="11"/>
        <v>0</v>
      </c>
      <c r="AO14" s="83">
        <f t="shared" si="11"/>
        <v>0</v>
      </c>
      <c r="AP14" s="83">
        <f t="shared" si="11"/>
        <v>0</v>
      </c>
      <c r="AQ14" s="83">
        <f t="shared" si="11"/>
        <v>0</v>
      </c>
      <c r="AR14" s="83">
        <f t="shared" si="12"/>
        <v>0</v>
      </c>
      <c r="AS14" s="83"/>
      <c r="AT14" s="83"/>
      <c r="AU14" s="83">
        <f t="shared" si="13"/>
        <v>0</v>
      </c>
      <c r="AV14" s="83">
        <f t="shared" si="0"/>
        <v>0</v>
      </c>
      <c r="AW14" s="83">
        <f t="shared" si="0"/>
        <v>0</v>
      </c>
      <c r="AX14" s="83">
        <f t="shared" si="0"/>
        <v>0</v>
      </c>
      <c r="AY14" s="83">
        <f t="shared" si="14"/>
        <v>0</v>
      </c>
      <c r="AZ14" s="83"/>
      <c r="BA14" s="83"/>
      <c r="BB14" s="83">
        <f t="shared" si="15"/>
        <v>0</v>
      </c>
      <c r="BC14" s="83">
        <f t="shared" si="1"/>
        <v>0</v>
      </c>
      <c r="BD14" s="83">
        <f t="shared" si="1"/>
        <v>0</v>
      </c>
      <c r="BE14" s="83">
        <f t="shared" si="1"/>
        <v>0</v>
      </c>
      <c r="BF14" s="83">
        <f t="shared" si="16"/>
        <v>0</v>
      </c>
      <c r="BG14" s="83"/>
      <c r="BH14" s="83"/>
      <c r="BI14" s="83">
        <f t="shared" si="17"/>
        <v>0</v>
      </c>
      <c r="BJ14" s="83">
        <f t="shared" si="2"/>
        <v>0</v>
      </c>
      <c r="BK14" s="83">
        <f t="shared" si="2"/>
        <v>0</v>
      </c>
      <c r="BL14" s="83">
        <f t="shared" si="2"/>
        <v>0</v>
      </c>
      <c r="BM14" s="83">
        <f t="shared" si="18"/>
        <v>0</v>
      </c>
      <c r="BN14" s="83"/>
      <c r="BO14" s="83"/>
      <c r="BP14" s="83">
        <f t="shared" si="19"/>
        <v>0</v>
      </c>
      <c r="BQ14" s="83">
        <f t="shared" si="3"/>
        <v>0</v>
      </c>
      <c r="BR14" s="83">
        <f t="shared" si="3"/>
        <v>0</v>
      </c>
      <c r="BS14" s="83">
        <f t="shared" si="3"/>
        <v>0</v>
      </c>
      <c r="BT14" s="83">
        <f t="shared" si="20"/>
        <v>0</v>
      </c>
      <c r="BV14" s="80"/>
      <c r="BW14" s="80"/>
      <c r="BX14" s="80">
        <f t="shared" si="21"/>
        <v>0</v>
      </c>
      <c r="BY14" s="80">
        <f t="shared" si="4"/>
        <v>0</v>
      </c>
      <c r="BZ14" s="80">
        <f t="shared" si="4"/>
        <v>0</v>
      </c>
      <c r="CA14" s="80">
        <f t="shared" si="4"/>
        <v>0</v>
      </c>
      <c r="CB14" s="80">
        <f t="shared" si="22"/>
        <v>0</v>
      </c>
      <c r="CC14" s="80"/>
      <c r="CD14" s="80"/>
      <c r="CE14" s="80">
        <f t="shared" si="23"/>
        <v>0</v>
      </c>
      <c r="CF14" s="80">
        <f t="shared" si="5"/>
        <v>0</v>
      </c>
      <c r="CG14" s="80">
        <f t="shared" si="5"/>
        <v>0</v>
      </c>
      <c r="CH14" s="80">
        <f t="shared" si="5"/>
        <v>0</v>
      </c>
      <c r="CI14" s="80">
        <f t="shared" si="24"/>
        <v>0</v>
      </c>
      <c r="CJ14" s="80"/>
      <c r="CK14" s="80"/>
      <c r="CL14" s="80">
        <f t="shared" si="25"/>
        <v>0</v>
      </c>
      <c r="CM14" s="80">
        <f t="shared" si="6"/>
        <v>0</v>
      </c>
      <c r="CN14" s="80">
        <f t="shared" si="6"/>
        <v>0</v>
      </c>
      <c r="CO14" s="80">
        <f t="shared" si="6"/>
        <v>0</v>
      </c>
      <c r="CP14" s="80">
        <f t="shared" si="26"/>
        <v>0</v>
      </c>
      <c r="CQ14" s="80"/>
      <c r="CR14" s="80"/>
      <c r="CS14" s="80">
        <f t="shared" si="27"/>
        <v>0</v>
      </c>
      <c r="CT14" s="80">
        <f t="shared" si="7"/>
        <v>0</v>
      </c>
      <c r="CU14" s="80">
        <f t="shared" si="7"/>
        <v>0</v>
      </c>
      <c r="CV14" s="80">
        <f t="shared" si="7"/>
        <v>0</v>
      </c>
      <c r="CW14" s="80">
        <f t="shared" si="28"/>
        <v>0</v>
      </c>
      <c r="CX14" s="80"/>
      <c r="CY14" s="80"/>
      <c r="CZ14" s="80">
        <f t="shared" si="29"/>
        <v>0</v>
      </c>
      <c r="DA14" s="80">
        <f t="shared" si="8"/>
        <v>0</v>
      </c>
      <c r="DB14" s="80">
        <f t="shared" si="8"/>
        <v>0</v>
      </c>
      <c r="DC14" s="80">
        <f t="shared" si="8"/>
        <v>0</v>
      </c>
      <c r="DD14" s="80">
        <f t="shared" si="30"/>
        <v>0</v>
      </c>
      <c r="DF14" s="81">
        <f t="shared" si="31"/>
        <v>0</v>
      </c>
      <c r="DG14" s="81">
        <f t="shared" si="32"/>
        <v>0</v>
      </c>
      <c r="DH14" s="81">
        <f t="shared" si="33"/>
        <v>0</v>
      </c>
      <c r="DI14" s="81">
        <f t="shared" si="34"/>
        <v>0</v>
      </c>
      <c r="DJ14" s="81">
        <f t="shared" si="35"/>
        <v>0</v>
      </c>
      <c r="DK14" s="84">
        <f t="shared" si="9"/>
        <v>0</v>
      </c>
    </row>
    <row r="15" spans="1:115" ht="15.75" thickBot="1">
      <c r="A15" s="76"/>
      <c r="B15" s="31">
        <v>13</v>
      </c>
      <c r="C15" s="82">
        <v>0</v>
      </c>
      <c r="D15" s="82">
        <v>0</v>
      </c>
      <c r="E15" s="82">
        <v>0</v>
      </c>
      <c r="F15" s="82">
        <v>0</v>
      </c>
      <c r="G15" s="82">
        <v>0</v>
      </c>
      <c r="H15" s="76"/>
      <c r="I15" s="31">
        <v>13</v>
      </c>
      <c r="J15" s="82">
        <v>0</v>
      </c>
      <c r="K15" s="82">
        <v>0</v>
      </c>
      <c r="L15" s="82">
        <v>0</v>
      </c>
      <c r="M15" s="82">
        <v>0</v>
      </c>
      <c r="N15" s="82">
        <v>0</v>
      </c>
      <c r="O15" s="76"/>
      <c r="P15" s="31">
        <v>13</v>
      </c>
      <c r="Q15" s="82">
        <v>0</v>
      </c>
      <c r="R15" s="82">
        <v>0</v>
      </c>
      <c r="S15" s="82">
        <v>0</v>
      </c>
      <c r="T15" s="82">
        <v>0</v>
      </c>
      <c r="U15" s="82">
        <v>0</v>
      </c>
      <c r="V15" s="76"/>
      <c r="W15" s="31">
        <v>13</v>
      </c>
      <c r="X15" s="82">
        <v>0</v>
      </c>
      <c r="Y15" s="82">
        <v>0</v>
      </c>
      <c r="Z15" s="82">
        <v>0</v>
      </c>
      <c r="AA15" s="82">
        <v>0</v>
      </c>
      <c r="AB15" s="82">
        <v>0</v>
      </c>
      <c r="AC15" s="76"/>
      <c r="AD15" s="31">
        <v>13</v>
      </c>
      <c r="AE15" s="82">
        <v>0</v>
      </c>
      <c r="AF15" s="82">
        <v>0</v>
      </c>
      <c r="AG15" s="82">
        <v>0</v>
      </c>
      <c r="AH15" s="82">
        <v>0</v>
      </c>
      <c r="AI15" s="82">
        <v>0</v>
      </c>
      <c r="AJ15" s="31"/>
      <c r="AK15" s="31">
        <f t="shared" si="10"/>
        <v>10</v>
      </c>
      <c r="AM15" s="83"/>
      <c r="AN15" s="83">
        <f t="shared" si="11"/>
        <v>0</v>
      </c>
      <c r="AO15" s="83">
        <f t="shared" si="11"/>
        <v>0</v>
      </c>
      <c r="AP15" s="83">
        <f t="shared" si="11"/>
        <v>0</v>
      </c>
      <c r="AQ15" s="83">
        <f t="shared" si="11"/>
        <v>0</v>
      </c>
      <c r="AR15" s="83">
        <f t="shared" si="12"/>
        <v>0</v>
      </c>
      <c r="AS15" s="83"/>
      <c r="AT15" s="83"/>
      <c r="AU15" s="83">
        <f t="shared" si="13"/>
        <v>0</v>
      </c>
      <c r="AV15" s="83">
        <f t="shared" si="0"/>
        <v>0</v>
      </c>
      <c r="AW15" s="83">
        <f t="shared" si="0"/>
        <v>0</v>
      </c>
      <c r="AX15" s="83">
        <f t="shared" si="0"/>
        <v>0</v>
      </c>
      <c r="AY15" s="83">
        <f t="shared" si="14"/>
        <v>0</v>
      </c>
      <c r="AZ15" s="83"/>
      <c r="BA15" s="83"/>
      <c r="BB15" s="83">
        <f t="shared" si="15"/>
        <v>0</v>
      </c>
      <c r="BC15" s="83">
        <f t="shared" si="1"/>
        <v>0</v>
      </c>
      <c r="BD15" s="83">
        <f t="shared" si="1"/>
        <v>0</v>
      </c>
      <c r="BE15" s="83">
        <f t="shared" si="1"/>
        <v>0</v>
      </c>
      <c r="BF15" s="83">
        <f t="shared" si="16"/>
        <v>0</v>
      </c>
      <c r="BG15" s="83"/>
      <c r="BH15" s="83"/>
      <c r="BI15" s="83">
        <f t="shared" si="17"/>
        <v>0</v>
      </c>
      <c r="BJ15" s="83">
        <f t="shared" si="2"/>
        <v>0</v>
      </c>
      <c r="BK15" s="83">
        <f t="shared" si="2"/>
        <v>0</v>
      </c>
      <c r="BL15" s="83">
        <f t="shared" si="2"/>
        <v>0</v>
      </c>
      <c r="BM15" s="83">
        <f t="shared" si="18"/>
        <v>0</v>
      </c>
      <c r="BN15" s="83"/>
      <c r="BO15" s="83"/>
      <c r="BP15" s="83">
        <f t="shared" si="19"/>
        <v>0</v>
      </c>
      <c r="BQ15" s="83">
        <f t="shared" si="3"/>
        <v>0</v>
      </c>
      <c r="BR15" s="83">
        <f t="shared" si="3"/>
        <v>0</v>
      </c>
      <c r="BS15" s="83">
        <f t="shared" si="3"/>
        <v>0</v>
      </c>
      <c r="BT15" s="83">
        <f t="shared" si="20"/>
        <v>0</v>
      </c>
      <c r="BV15" s="80"/>
      <c r="BW15" s="80"/>
      <c r="BX15" s="80">
        <f t="shared" si="21"/>
        <v>0</v>
      </c>
      <c r="BY15" s="80">
        <f t="shared" si="4"/>
        <v>0</v>
      </c>
      <c r="BZ15" s="80">
        <f t="shared" si="4"/>
        <v>0</v>
      </c>
      <c r="CA15" s="80">
        <f t="shared" si="4"/>
        <v>0</v>
      </c>
      <c r="CB15" s="80">
        <f t="shared" si="22"/>
        <v>0</v>
      </c>
      <c r="CC15" s="80"/>
      <c r="CD15" s="80"/>
      <c r="CE15" s="80">
        <f t="shared" si="23"/>
        <v>0</v>
      </c>
      <c r="CF15" s="80">
        <f t="shared" si="5"/>
        <v>0</v>
      </c>
      <c r="CG15" s="80">
        <f t="shared" si="5"/>
        <v>0</v>
      </c>
      <c r="CH15" s="80">
        <f t="shared" si="5"/>
        <v>0</v>
      </c>
      <c r="CI15" s="80">
        <f t="shared" si="24"/>
        <v>0</v>
      </c>
      <c r="CJ15" s="80"/>
      <c r="CK15" s="80"/>
      <c r="CL15" s="80">
        <f t="shared" si="25"/>
        <v>0</v>
      </c>
      <c r="CM15" s="80">
        <f t="shared" si="6"/>
        <v>0</v>
      </c>
      <c r="CN15" s="80">
        <f t="shared" si="6"/>
        <v>0</v>
      </c>
      <c r="CO15" s="80">
        <f t="shared" si="6"/>
        <v>0</v>
      </c>
      <c r="CP15" s="80">
        <f t="shared" si="26"/>
        <v>0</v>
      </c>
      <c r="CQ15" s="80"/>
      <c r="CR15" s="80"/>
      <c r="CS15" s="80">
        <f t="shared" si="27"/>
        <v>0</v>
      </c>
      <c r="CT15" s="80">
        <f t="shared" si="7"/>
        <v>0</v>
      </c>
      <c r="CU15" s="80">
        <f t="shared" si="7"/>
        <v>0</v>
      </c>
      <c r="CV15" s="80">
        <f t="shared" si="7"/>
        <v>0</v>
      </c>
      <c r="CW15" s="80">
        <f t="shared" si="28"/>
        <v>0</v>
      </c>
      <c r="CX15" s="80"/>
      <c r="CY15" s="80"/>
      <c r="CZ15" s="80">
        <f t="shared" si="29"/>
        <v>0</v>
      </c>
      <c r="DA15" s="80">
        <f t="shared" si="8"/>
        <v>0</v>
      </c>
      <c r="DB15" s="80">
        <f t="shared" si="8"/>
        <v>0</v>
      </c>
      <c r="DC15" s="80">
        <f t="shared" si="8"/>
        <v>0</v>
      </c>
      <c r="DD15" s="80">
        <f t="shared" si="30"/>
        <v>0</v>
      </c>
      <c r="DF15" s="81">
        <f t="shared" si="31"/>
        <v>0</v>
      </c>
      <c r="DG15" s="81">
        <f t="shared" si="32"/>
        <v>0</v>
      </c>
      <c r="DH15" s="81">
        <f t="shared" si="33"/>
        <v>0</v>
      </c>
      <c r="DI15" s="81">
        <f t="shared" si="34"/>
        <v>0</v>
      </c>
      <c r="DJ15" s="81">
        <f t="shared" si="35"/>
        <v>0</v>
      </c>
      <c r="DK15" s="84">
        <f t="shared" si="9"/>
        <v>0</v>
      </c>
    </row>
    <row r="16" spans="1:115" ht="15.75" thickBot="1">
      <c r="A16" s="76"/>
      <c r="B16" s="31">
        <v>14</v>
      </c>
      <c r="C16" s="82">
        <v>0</v>
      </c>
      <c r="D16" s="82">
        <v>0</v>
      </c>
      <c r="E16" s="82">
        <v>0</v>
      </c>
      <c r="F16" s="82">
        <v>0</v>
      </c>
      <c r="G16" s="82">
        <v>0</v>
      </c>
      <c r="H16" s="76"/>
      <c r="I16" s="31">
        <v>14</v>
      </c>
      <c r="J16" s="82">
        <v>0</v>
      </c>
      <c r="K16" s="82">
        <v>0</v>
      </c>
      <c r="L16" s="82">
        <v>0</v>
      </c>
      <c r="M16" s="82">
        <v>0</v>
      </c>
      <c r="N16" s="82">
        <v>0</v>
      </c>
      <c r="O16" s="76"/>
      <c r="P16" s="31">
        <v>14</v>
      </c>
      <c r="Q16" s="82">
        <v>0</v>
      </c>
      <c r="R16" s="82">
        <v>0</v>
      </c>
      <c r="S16" s="82">
        <v>0</v>
      </c>
      <c r="T16" s="82">
        <v>0</v>
      </c>
      <c r="U16" s="82">
        <v>0</v>
      </c>
      <c r="V16" s="76"/>
      <c r="W16" s="31">
        <v>14</v>
      </c>
      <c r="X16" s="82">
        <v>0</v>
      </c>
      <c r="Y16" s="82">
        <v>0</v>
      </c>
      <c r="Z16" s="82">
        <v>0</v>
      </c>
      <c r="AA16" s="82">
        <v>0</v>
      </c>
      <c r="AB16" s="82">
        <v>0</v>
      </c>
      <c r="AC16" s="76"/>
      <c r="AD16" s="31">
        <v>14</v>
      </c>
      <c r="AE16" s="82">
        <v>0</v>
      </c>
      <c r="AF16" s="82">
        <v>0</v>
      </c>
      <c r="AG16" s="82">
        <v>0</v>
      </c>
      <c r="AH16" s="82">
        <v>0</v>
      </c>
      <c r="AI16" s="82">
        <v>0</v>
      </c>
      <c r="AJ16" s="31"/>
      <c r="AK16" s="31">
        <f t="shared" si="10"/>
        <v>10</v>
      </c>
      <c r="AM16" s="83"/>
      <c r="AN16" s="83">
        <f t="shared" si="11"/>
        <v>0</v>
      </c>
      <c r="AO16" s="83">
        <f t="shared" si="11"/>
        <v>0</v>
      </c>
      <c r="AP16" s="83">
        <f t="shared" si="11"/>
        <v>0</v>
      </c>
      <c r="AQ16" s="83">
        <f t="shared" si="11"/>
        <v>0</v>
      </c>
      <c r="AR16" s="83">
        <f t="shared" si="12"/>
        <v>0</v>
      </c>
      <c r="AS16" s="83"/>
      <c r="AT16" s="83"/>
      <c r="AU16" s="83">
        <f t="shared" si="13"/>
        <v>0</v>
      </c>
      <c r="AV16" s="83">
        <f t="shared" si="0"/>
        <v>0</v>
      </c>
      <c r="AW16" s="83">
        <f t="shared" si="0"/>
        <v>0</v>
      </c>
      <c r="AX16" s="83">
        <f t="shared" si="0"/>
        <v>0</v>
      </c>
      <c r="AY16" s="83">
        <f t="shared" si="14"/>
        <v>0</v>
      </c>
      <c r="AZ16" s="83"/>
      <c r="BA16" s="83"/>
      <c r="BB16" s="83">
        <f t="shared" si="15"/>
        <v>0</v>
      </c>
      <c r="BC16" s="83">
        <f t="shared" si="1"/>
        <v>0</v>
      </c>
      <c r="BD16" s="83">
        <f t="shared" si="1"/>
        <v>0</v>
      </c>
      <c r="BE16" s="83">
        <f t="shared" si="1"/>
        <v>0</v>
      </c>
      <c r="BF16" s="83">
        <f t="shared" si="16"/>
        <v>0</v>
      </c>
      <c r="BG16" s="83"/>
      <c r="BH16" s="83"/>
      <c r="BI16" s="83">
        <f t="shared" si="17"/>
        <v>0</v>
      </c>
      <c r="BJ16" s="83">
        <f t="shared" si="2"/>
        <v>0</v>
      </c>
      <c r="BK16" s="83">
        <f t="shared" si="2"/>
        <v>0</v>
      </c>
      <c r="BL16" s="83">
        <f t="shared" si="2"/>
        <v>0</v>
      </c>
      <c r="BM16" s="83">
        <f t="shared" si="18"/>
        <v>0</v>
      </c>
      <c r="BN16" s="83"/>
      <c r="BO16" s="83"/>
      <c r="BP16" s="83">
        <f t="shared" si="19"/>
        <v>0</v>
      </c>
      <c r="BQ16" s="83">
        <f t="shared" si="3"/>
        <v>0</v>
      </c>
      <c r="BR16" s="83">
        <f t="shared" si="3"/>
        <v>0</v>
      </c>
      <c r="BS16" s="83">
        <f t="shared" si="3"/>
        <v>0</v>
      </c>
      <c r="BT16" s="83">
        <f t="shared" si="20"/>
        <v>0</v>
      </c>
      <c r="BV16" s="80"/>
      <c r="BW16" s="80"/>
      <c r="BX16" s="80">
        <f t="shared" si="21"/>
        <v>0</v>
      </c>
      <c r="BY16" s="80">
        <f t="shared" si="4"/>
        <v>0</v>
      </c>
      <c r="BZ16" s="80">
        <f t="shared" si="4"/>
        <v>0</v>
      </c>
      <c r="CA16" s="80">
        <f t="shared" si="4"/>
        <v>0</v>
      </c>
      <c r="CB16" s="80">
        <f t="shared" si="22"/>
        <v>0</v>
      </c>
      <c r="CC16" s="80"/>
      <c r="CD16" s="80"/>
      <c r="CE16" s="80">
        <f t="shared" si="23"/>
        <v>0</v>
      </c>
      <c r="CF16" s="80">
        <f t="shared" si="5"/>
        <v>0</v>
      </c>
      <c r="CG16" s="80">
        <f t="shared" si="5"/>
        <v>0</v>
      </c>
      <c r="CH16" s="80">
        <f t="shared" si="5"/>
        <v>0</v>
      </c>
      <c r="CI16" s="80">
        <f t="shared" si="24"/>
        <v>0</v>
      </c>
      <c r="CJ16" s="80"/>
      <c r="CK16" s="80"/>
      <c r="CL16" s="80">
        <f t="shared" si="25"/>
        <v>0</v>
      </c>
      <c r="CM16" s="80">
        <f t="shared" si="6"/>
        <v>0</v>
      </c>
      <c r="CN16" s="80">
        <f t="shared" si="6"/>
        <v>0</v>
      </c>
      <c r="CO16" s="80">
        <f t="shared" si="6"/>
        <v>0</v>
      </c>
      <c r="CP16" s="80">
        <f t="shared" si="26"/>
        <v>0</v>
      </c>
      <c r="CQ16" s="80"/>
      <c r="CR16" s="80"/>
      <c r="CS16" s="80">
        <f t="shared" si="27"/>
        <v>0</v>
      </c>
      <c r="CT16" s="80">
        <f t="shared" si="7"/>
        <v>0</v>
      </c>
      <c r="CU16" s="80">
        <f t="shared" si="7"/>
        <v>0</v>
      </c>
      <c r="CV16" s="80">
        <f t="shared" si="7"/>
        <v>0</v>
      </c>
      <c r="CW16" s="80">
        <f t="shared" si="28"/>
        <v>0</v>
      </c>
      <c r="CX16" s="80"/>
      <c r="CY16" s="80"/>
      <c r="CZ16" s="80">
        <f t="shared" si="29"/>
        <v>0</v>
      </c>
      <c r="DA16" s="80">
        <f t="shared" si="8"/>
        <v>0</v>
      </c>
      <c r="DB16" s="80">
        <f t="shared" si="8"/>
        <v>0</v>
      </c>
      <c r="DC16" s="80">
        <f t="shared" si="8"/>
        <v>0</v>
      </c>
      <c r="DD16" s="80">
        <f t="shared" si="30"/>
        <v>0</v>
      </c>
      <c r="DF16" s="81">
        <f t="shared" si="31"/>
        <v>0</v>
      </c>
      <c r="DG16" s="81">
        <f t="shared" si="32"/>
        <v>0</v>
      </c>
      <c r="DH16" s="81">
        <f t="shared" si="33"/>
        <v>0</v>
      </c>
      <c r="DI16" s="81">
        <f t="shared" si="34"/>
        <v>0</v>
      </c>
      <c r="DJ16" s="81">
        <f t="shared" si="35"/>
        <v>0</v>
      </c>
      <c r="DK16" s="84">
        <f t="shared" si="9"/>
        <v>0</v>
      </c>
    </row>
    <row r="17" spans="1:115" ht="15.75" thickBot="1">
      <c r="A17" s="76"/>
      <c r="B17" s="31">
        <v>15</v>
      </c>
      <c r="C17" s="82">
        <v>0</v>
      </c>
      <c r="D17" s="82">
        <v>0</v>
      </c>
      <c r="E17" s="82">
        <v>0</v>
      </c>
      <c r="F17" s="82">
        <v>0</v>
      </c>
      <c r="G17" s="82">
        <v>0</v>
      </c>
      <c r="H17" s="76"/>
      <c r="I17" s="31">
        <v>15</v>
      </c>
      <c r="J17" s="82">
        <v>0</v>
      </c>
      <c r="K17" s="82">
        <v>0</v>
      </c>
      <c r="L17" s="82">
        <v>0</v>
      </c>
      <c r="M17" s="82">
        <v>0</v>
      </c>
      <c r="N17" s="82">
        <v>0</v>
      </c>
      <c r="O17" s="76"/>
      <c r="P17" s="31">
        <v>15</v>
      </c>
      <c r="Q17" s="82">
        <v>0</v>
      </c>
      <c r="R17" s="82">
        <v>0</v>
      </c>
      <c r="S17" s="82">
        <v>0</v>
      </c>
      <c r="T17" s="82">
        <v>0</v>
      </c>
      <c r="U17" s="82">
        <v>0</v>
      </c>
      <c r="V17" s="76"/>
      <c r="W17" s="31">
        <v>15</v>
      </c>
      <c r="X17" s="82">
        <v>0</v>
      </c>
      <c r="Y17" s="82">
        <v>0</v>
      </c>
      <c r="Z17" s="82">
        <v>0</v>
      </c>
      <c r="AA17" s="82">
        <v>0</v>
      </c>
      <c r="AB17" s="82">
        <v>0</v>
      </c>
      <c r="AC17" s="76"/>
      <c r="AD17" s="31">
        <v>15</v>
      </c>
      <c r="AE17" s="82">
        <v>0</v>
      </c>
      <c r="AF17" s="82">
        <v>0</v>
      </c>
      <c r="AG17" s="82">
        <v>0</v>
      </c>
      <c r="AH17" s="82">
        <v>0</v>
      </c>
      <c r="AI17" s="82">
        <v>0</v>
      </c>
      <c r="AJ17" s="31"/>
      <c r="AK17" s="31">
        <f t="shared" si="10"/>
        <v>10</v>
      </c>
      <c r="AM17" s="83"/>
      <c r="AN17" s="83">
        <f t="shared" si="11"/>
        <v>0</v>
      </c>
      <c r="AO17" s="83">
        <f t="shared" si="11"/>
        <v>0</v>
      </c>
      <c r="AP17" s="83">
        <f t="shared" si="11"/>
        <v>0</v>
      </c>
      <c r="AQ17" s="83">
        <f t="shared" si="11"/>
        <v>0</v>
      </c>
      <c r="AR17" s="83">
        <f t="shared" si="12"/>
        <v>0</v>
      </c>
      <c r="AS17" s="83"/>
      <c r="AT17" s="83"/>
      <c r="AU17" s="83">
        <f t="shared" si="13"/>
        <v>0</v>
      </c>
      <c r="AV17" s="83">
        <f t="shared" si="0"/>
        <v>0</v>
      </c>
      <c r="AW17" s="83">
        <f t="shared" si="0"/>
        <v>0</v>
      </c>
      <c r="AX17" s="83">
        <f t="shared" si="0"/>
        <v>0</v>
      </c>
      <c r="AY17" s="83">
        <f t="shared" si="14"/>
        <v>0</v>
      </c>
      <c r="AZ17" s="83"/>
      <c r="BA17" s="83"/>
      <c r="BB17" s="83">
        <f t="shared" si="15"/>
        <v>0</v>
      </c>
      <c r="BC17" s="83">
        <f t="shared" si="1"/>
        <v>0</v>
      </c>
      <c r="BD17" s="83">
        <f t="shared" si="1"/>
        <v>0</v>
      </c>
      <c r="BE17" s="83">
        <f t="shared" si="1"/>
        <v>0</v>
      </c>
      <c r="BF17" s="83">
        <f t="shared" si="16"/>
        <v>0</v>
      </c>
      <c r="BG17" s="83"/>
      <c r="BH17" s="83"/>
      <c r="BI17" s="83">
        <f t="shared" si="17"/>
        <v>0</v>
      </c>
      <c r="BJ17" s="83">
        <f t="shared" si="2"/>
        <v>0</v>
      </c>
      <c r="BK17" s="83">
        <f t="shared" si="2"/>
        <v>0</v>
      </c>
      <c r="BL17" s="83">
        <f t="shared" si="2"/>
        <v>0</v>
      </c>
      <c r="BM17" s="83">
        <f t="shared" si="18"/>
        <v>0</v>
      </c>
      <c r="BN17" s="83"/>
      <c r="BO17" s="83"/>
      <c r="BP17" s="83">
        <f t="shared" si="19"/>
        <v>0</v>
      </c>
      <c r="BQ17" s="83">
        <f t="shared" si="3"/>
        <v>0</v>
      </c>
      <c r="BR17" s="83">
        <f t="shared" si="3"/>
        <v>0</v>
      </c>
      <c r="BS17" s="83">
        <f t="shared" si="3"/>
        <v>0</v>
      </c>
      <c r="BT17" s="83">
        <f t="shared" si="20"/>
        <v>0</v>
      </c>
      <c r="BV17" s="80"/>
      <c r="BW17" s="80"/>
      <c r="BX17" s="80">
        <f t="shared" si="21"/>
        <v>0</v>
      </c>
      <c r="BY17" s="80">
        <f t="shared" si="4"/>
        <v>0</v>
      </c>
      <c r="BZ17" s="80">
        <f t="shared" si="4"/>
        <v>0</v>
      </c>
      <c r="CA17" s="80">
        <f t="shared" si="4"/>
        <v>0</v>
      </c>
      <c r="CB17" s="80">
        <f t="shared" si="22"/>
        <v>0</v>
      </c>
      <c r="CC17" s="80"/>
      <c r="CD17" s="80"/>
      <c r="CE17" s="80">
        <f t="shared" si="23"/>
        <v>0</v>
      </c>
      <c r="CF17" s="80">
        <f t="shared" si="5"/>
        <v>0</v>
      </c>
      <c r="CG17" s="80">
        <f t="shared" si="5"/>
        <v>0</v>
      </c>
      <c r="CH17" s="80">
        <f t="shared" si="5"/>
        <v>0</v>
      </c>
      <c r="CI17" s="80">
        <f t="shared" si="24"/>
        <v>0</v>
      </c>
      <c r="CJ17" s="80"/>
      <c r="CK17" s="80"/>
      <c r="CL17" s="80">
        <f t="shared" si="25"/>
        <v>0</v>
      </c>
      <c r="CM17" s="80">
        <f t="shared" si="6"/>
        <v>0</v>
      </c>
      <c r="CN17" s="80">
        <f t="shared" si="6"/>
        <v>0</v>
      </c>
      <c r="CO17" s="80">
        <f t="shared" si="6"/>
        <v>0</v>
      </c>
      <c r="CP17" s="80">
        <f t="shared" si="26"/>
        <v>0</v>
      </c>
      <c r="CQ17" s="80"/>
      <c r="CR17" s="80"/>
      <c r="CS17" s="80">
        <f t="shared" si="27"/>
        <v>0</v>
      </c>
      <c r="CT17" s="80">
        <f t="shared" si="7"/>
        <v>0</v>
      </c>
      <c r="CU17" s="80">
        <f t="shared" si="7"/>
        <v>0</v>
      </c>
      <c r="CV17" s="80">
        <f t="shared" si="7"/>
        <v>0</v>
      </c>
      <c r="CW17" s="80">
        <f t="shared" si="28"/>
        <v>0</v>
      </c>
      <c r="CX17" s="80"/>
      <c r="CY17" s="80"/>
      <c r="CZ17" s="80">
        <f t="shared" si="29"/>
        <v>0</v>
      </c>
      <c r="DA17" s="80">
        <f t="shared" si="8"/>
        <v>0</v>
      </c>
      <c r="DB17" s="80">
        <f t="shared" si="8"/>
        <v>0</v>
      </c>
      <c r="DC17" s="80">
        <f t="shared" si="8"/>
        <v>0</v>
      </c>
      <c r="DD17" s="80">
        <f t="shared" si="30"/>
        <v>0</v>
      </c>
      <c r="DF17" s="81">
        <f t="shared" si="31"/>
        <v>0</v>
      </c>
      <c r="DG17" s="81">
        <f t="shared" si="32"/>
        <v>0</v>
      </c>
      <c r="DH17" s="81">
        <f t="shared" si="33"/>
        <v>0</v>
      </c>
      <c r="DI17" s="81">
        <f t="shared" si="34"/>
        <v>0</v>
      </c>
      <c r="DJ17" s="81">
        <f t="shared" si="35"/>
        <v>0</v>
      </c>
      <c r="DK17" s="84">
        <f t="shared" si="9"/>
        <v>0</v>
      </c>
    </row>
    <row r="18" spans="1:115" ht="15.75" thickBot="1">
      <c r="A18" s="76"/>
      <c r="B18" s="31">
        <v>16</v>
      </c>
      <c r="C18" s="82">
        <v>0</v>
      </c>
      <c r="D18" s="82">
        <v>0</v>
      </c>
      <c r="E18" s="82">
        <v>0</v>
      </c>
      <c r="F18" s="82">
        <v>0</v>
      </c>
      <c r="G18" s="82">
        <v>0</v>
      </c>
      <c r="H18" s="76"/>
      <c r="I18" s="31">
        <v>16</v>
      </c>
      <c r="J18" s="82">
        <v>0</v>
      </c>
      <c r="K18" s="82">
        <v>0</v>
      </c>
      <c r="L18" s="82">
        <v>0</v>
      </c>
      <c r="M18" s="82">
        <v>0</v>
      </c>
      <c r="N18" s="82">
        <v>0</v>
      </c>
      <c r="O18" s="76"/>
      <c r="P18" s="31">
        <v>16</v>
      </c>
      <c r="Q18" s="82">
        <v>0</v>
      </c>
      <c r="R18" s="82">
        <v>0</v>
      </c>
      <c r="S18" s="82">
        <v>0</v>
      </c>
      <c r="T18" s="82">
        <v>0</v>
      </c>
      <c r="U18" s="82">
        <v>0</v>
      </c>
      <c r="V18" s="76"/>
      <c r="W18" s="31">
        <v>16</v>
      </c>
      <c r="X18" s="82">
        <v>0</v>
      </c>
      <c r="Y18" s="82">
        <v>0</v>
      </c>
      <c r="Z18" s="82">
        <v>0</v>
      </c>
      <c r="AA18" s="82">
        <v>0</v>
      </c>
      <c r="AB18" s="82">
        <v>0</v>
      </c>
      <c r="AC18" s="76"/>
      <c r="AD18" s="31">
        <v>16</v>
      </c>
      <c r="AE18" s="82">
        <v>0</v>
      </c>
      <c r="AF18" s="82">
        <v>0</v>
      </c>
      <c r="AG18" s="82">
        <v>0</v>
      </c>
      <c r="AH18" s="82">
        <v>0</v>
      </c>
      <c r="AI18" s="82">
        <v>0</v>
      </c>
      <c r="AJ18" s="31"/>
      <c r="AK18" s="31">
        <f t="shared" si="10"/>
        <v>10</v>
      </c>
      <c r="AM18" s="83"/>
      <c r="AN18" s="83">
        <f t="shared" si="11"/>
        <v>0</v>
      </c>
      <c r="AO18" s="83">
        <f t="shared" si="11"/>
        <v>0</v>
      </c>
      <c r="AP18" s="83">
        <f t="shared" si="11"/>
        <v>0</v>
      </c>
      <c r="AQ18" s="83">
        <f t="shared" si="11"/>
        <v>0</v>
      </c>
      <c r="AR18" s="83">
        <f t="shared" si="12"/>
        <v>0</v>
      </c>
      <c r="AS18" s="83"/>
      <c r="AT18" s="83"/>
      <c r="AU18" s="83">
        <f t="shared" si="13"/>
        <v>0</v>
      </c>
      <c r="AV18" s="83">
        <f t="shared" si="0"/>
        <v>0</v>
      </c>
      <c r="AW18" s="83">
        <f t="shared" si="0"/>
        <v>0</v>
      </c>
      <c r="AX18" s="83">
        <f t="shared" si="0"/>
        <v>0</v>
      </c>
      <c r="AY18" s="83">
        <f t="shared" si="14"/>
        <v>0</v>
      </c>
      <c r="AZ18" s="83"/>
      <c r="BA18" s="83"/>
      <c r="BB18" s="83">
        <f t="shared" si="15"/>
        <v>0</v>
      </c>
      <c r="BC18" s="83">
        <f t="shared" si="1"/>
        <v>0</v>
      </c>
      <c r="BD18" s="83">
        <f t="shared" si="1"/>
        <v>0</v>
      </c>
      <c r="BE18" s="83">
        <f t="shared" si="1"/>
        <v>0</v>
      </c>
      <c r="BF18" s="83">
        <f t="shared" si="16"/>
        <v>0</v>
      </c>
      <c r="BG18" s="83"/>
      <c r="BH18" s="83"/>
      <c r="BI18" s="83">
        <f t="shared" si="17"/>
        <v>0</v>
      </c>
      <c r="BJ18" s="83">
        <f t="shared" si="2"/>
        <v>0</v>
      </c>
      <c r="BK18" s="83">
        <f t="shared" si="2"/>
        <v>0</v>
      </c>
      <c r="BL18" s="83">
        <f t="shared" si="2"/>
        <v>0</v>
      </c>
      <c r="BM18" s="83">
        <f t="shared" si="18"/>
        <v>0</v>
      </c>
      <c r="BN18" s="83"/>
      <c r="BO18" s="83"/>
      <c r="BP18" s="83">
        <f t="shared" si="19"/>
        <v>0</v>
      </c>
      <c r="BQ18" s="83">
        <f t="shared" si="3"/>
        <v>0</v>
      </c>
      <c r="BR18" s="83">
        <f t="shared" si="3"/>
        <v>0</v>
      </c>
      <c r="BS18" s="83">
        <f t="shared" si="3"/>
        <v>0</v>
      </c>
      <c r="BT18" s="83">
        <f t="shared" si="20"/>
        <v>0</v>
      </c>
      <c r="BV18" s="80"/>
      <c r="BW18" s="80"/>
      <c r="BX18" s="80">
        <f t="shared" si="21"/>
        <v>0</v>
      </c>
      <c r="BY18" s="80">
        <f t="shared" si="4"/>
        <v>0</v>
      </c>
      <c r="BZ18" s="80">
        <f t="shared" si="4"/>
        <v>0</v>
      </c>
      <c r="CA18" s="80">
        <f t="shared" si="4"/>
        <v>0</v>
      </c>
      <c r="CB18" s="80">
        <f t="shared" si="22"/>
        <v>0</v>
      </c>
      <c r="CC18" s="80"/>
      <c r="CD18" s="80"/>
      <c r="CE18" s="80">
        <f t="shared" si="23"/>
        <v>0</v>
      </c>
      <c r="CF18" s="80">
        <f t="shared" si="5"/>
        <v>0</v>
      </c>
      <c r="CG18" s="80">
        <f t="shared" si="5"/>
        <v>0</v>
      </c>
      <c r="CH18" s="80">
        <f t="shared" si="5"/>
        <v>0</v>
      </c>
      <c r="CI18" s="80">
        <f t="shared" si="24"/>
        <v>0</v>
      </c>
      <c r="CJ18" s="80"/>
      <c r="CK18" s="80"/>
      <c r="CL18" s="80">
        <f t="shared" si="25"/>
        <v>0</v>
      </c>
      <c r="CM18" s="80">
        <f t="shared" si="6"/>
        <v>0</v>
      </c>
      <c r="CN18" s="80">
        <f t="shared" si="6"/>
        <v>0</v>
      </c>
      <c r="CO18" s="80">
        <f t="shared" si="6"/>
        <v>0</v>
      </c>
      <c r="CP18" s="80">
        <f t="shared" si="26"/>
        <v>0</v>
      </c>
      <c r="CQ18" s="80"/>
      <c r="CR18" s="80"/>
      <c r="CS18" s="80">
        <f t="shared" si="27"/>
        <v>0</v>
      </c>
      <c r="CT18" s="80">
        <f t="shared" si="7"/>
        <v>0</v>
      </c>
      <c r="CU18" s="80">
        <f t="shared" si="7"/>
        <v>0</v>
      </c>
      <c r="CV18" s="80">
        <f t="shared" si="7"/>
        <v>0</v>
      </c>
      <c r="CW18" s="80">
        <f t="shared" si="28"/>
        <v>0</v>
      </c>
      <c r="CX18" s="80"/>
      <c r="CY18" s="80"/>
      <c r="CZ18" s="80">
        <f t="shared" si="29"/>
        <v>0</v>
      </c>
      <c r="DA18" s="80">
        <f t="shared" si="8"/>
        <v>0</v>
      </c>
      <c r="DB18" s="80">
        <f t="shared" si="8"/>
        <v>0</v>
      </c>
      <c r="DC18" s="80">
        <f t="shared" si="8"/>
        <v>0</v>
      </c>
      <c r="DD18" s="80">
        <f t="shared" si="30"/>
        <v>0</v>
      </c>
      <c r="DF18" s="81">
        <f t="shared" si="31"/>
        <v>0</v>
      </c>
      <c r="DG18" s="81">
        <f t="shared" si="32"/>
        <v>0</v>
      </c>
      <c r="DH18" s="81">
        <f t="shared" si="33"/>
        <v>0</v>
      </c>
      <c r="DI18" s="81">
        <f t="shared" si="34"/>
        <v>0</v>
      </c>
      <c r="DJ18" s="81">
        <f t="shared" si="35"/>
        <v>0</v>
      </c>
      <c r="DK18" s="84">
        <f t="shared" si="9"/>
        <v>0</v>
      </c>
    </row>
    <row r="19" spans="1:115" ht="15.75" thickBot="1">
      <c r="A19" s="76"/>
      <c r="B19" s="31">
        <v>17</v>
      </c>
      <c r="C19" s="82">
        <v>0</v>
      </c>
      <c r="D19" s="82">
        <v>0</v>
      </c>
      <c r="E19" s="82">
        <v>0</v>
      </c>
      <c r="F19" s="82">
        <v>0</v>
      </c>
      <c r="G19" s="82">
        <v>0</v>
      </c>
      <c r="H19" s="76"/>
      <c r="I19" s="31">
        <v>17</v>
      </c>
      <c r="J19" s="82">
        <v>0</v>
      </c>
      <c r="K19" s="82">
        <v>0</v>
      </c>
      <c r="L19" s="82">
        <v>0</v>
      </c>
      <c r="M19" s="82">
        <v>0</v>
      </c>
      <c r="N19" s="82">
        <v>0</v>
      </c>
      <c r="O19" s="76"/>
      <c r="P19" s="31">
        <v>17</v>
      </c>
      <c r="Q19" s="82">
        <v>0</v>
      </c>
      <c r="R19" s="82">
        <v>0</v>
      </c>
      <c r="S19" s="82">
        <v>0</v>
      </c>
      <c r="T19" s="82">
        <v>0</v>
      </c>
      <c r="U19" s="82">
        <v>0</v>
      </c>
      <c r="V19" s="76"/>
      <c r="W19" s="31">
        <v>17</v>
      </c>
      <c r="X19" s="82">
        <v>0</v>
      </c>
      <c r="Y19" s="82">
        <v>0</v>
      </c>
      <c r="Z19" s="82">
        <v>0</v>
      </c>
      <c r="AA19" s="82">
        <v>0</v>
      </c>
      <c r="AB19" s="82">
        <v>0</v>
      </c>
      <c r="AC19" s="76"/>
      <c r="AD19" s="31">
        <v>17</v>
      </c>
      <c r="AE19" s="82">
        <v>0</v>
      </c>
      <c r="AF19" s="82">
        <v>0</v>
      </c>
      <c r="AG19" s="82">
        <v>0</v>
      </c>
      <c r="AH19" s="82">
        <v>0</v>
      </c>
      <c r="AI19" s="82">
        <v>0</v>
      </c>
      <c r="AJ19" s="31"/>
      <c r="AK19" s="31">
        <f t="shared" si="10"/>
        <v>10</v>
      </c>
      <c r="AM19" s="83"/>
      <c r="AN19" s="83">
        <f t="shared" si="11"/>
        <v>0</v>
      </c>
      <c r="AO19" s="83">
        <f t="shared" si="11"/>
        <v>0</v>
      </c>
      <c r="AP19" s="83">
        <f t="shared" si="11"/>
        <v>0</v>
      </c>
      <c r="AQ19" s="83">
        <f t="shared" si="11"/>
        <v>0</v>
      </c>
      <c r="AR19" s="83">
        <f t="shared" si="12"/>
        <v>0</v>
      </c>
      <c r="AS19" s="83"/>
      <c r="AT19" s="83"/>
      <c r="AU19" s="83">
        <f t="shared" si="13"/>
        <v>0</v>
      </c>
      <c r="AV19" s="83">
        <f t="shared" si="13"/>
        <v>0</v>
      </c>
      <c r="AW19" s="83">
        <f t="shared" si="13"/>
        <v>0</v>
      </c>
      <c r="AX19" s="83">
        <f t="shared" si="13"/>
        <v>0</v>
      </c>
      <c r="AY19" s="83">
        <f t="shared" si="14"/>
        <v>0</v>
      </c>
      <c r="AZ19" s="83"/>
      <c r="BA19" s="83"/>
      <c r="BB19" s="83">
        <f t="shared" si="15"/>
        <v>0</v>
      </c>
      <c r="BC19" s="83">
        <f t="shared" si="1"/>
        <v>0</v>
      </c>
      <c r="BD19" s="83">
        <f t="shared" si="1"/>
        <v>0</v>
      </c>
      <c r="BE19" s="83">
        <f t="shared" si="1"/>
        <v>0</v>
      </c>
      <c r="BF19" s="83">
        <f t="shared" si="16"/>
        <v>0</v>
      </c>
      <c r="BG19" s="83"/>
      <c r="BH19" s="83"/>
      <c r="BI19" s="83">
        <f t="shared" si="17"/>
        <v>0</v>
      </c>
      <c r="BJ19" s="83">
        <f t="shared" si="2"/>
        <v>0</v>
      </c>
      <c r="BK19" s="83">
        <f t="shared" si="2"/>
        <v>0</v>
      </c>
      <c r="BL19" s="83">
        <f t="shared" si="2"/>
        <v>0</v>
      </c>
      <c r="BM19" s="83">
        <f t="shared" si="18"/>
        <v>0</v>
      </c>
      <c r="BN19" s="83"/>
      <c r="BO19" s="83"/>
      <c r="BP19" s="83">
        <f t="shared" si="19"/>
        <v>0</v>
      </c>
      <c r="BQ19" s="83">
        <f t="shared" si="3"/>
        <v>0</v>
      </c>
      <c r="BR19" s="83">
        <f t="shared" si="3"/>
        <v>0</v>
      </c>
      <c r="BS19" s="83">
        <f t="shared" si="3"/>
        <v>0</v>
      </c>
      <c r="BT19" s="83">
        <f t="shared" si="20"/>
        <v>0</v>
      </c>
      <c r="BV19" s="80"/>
      <c r="BW19" s="80"/>
      <c r="BX19" s="80">
        <f t="shared" si="21"/>
        <v>0</v>
      </c>
      <c r="BY19" s="80">
        <f t="shared" si="21"/>
        <v>0</v>
      </c>
      <c r="BZ19" s="80">
        <f t="shared" si="21"/>
        <v>0</v>
      </c>
      <c r="CA19" s="80">
        <f t="shared" si="21"/>
        <v>0</v>
      </c>
      <c r="CB19" s="80">
        <f t="shared" si="22"/>
        <v>0</v>
      </c>
      <c r="CC19" s="80"/>
      <c r="CD19" s="80"/>
      <c r="CE19" s="80">
        <f t="shared" si="23"/>
        <v>0</v>
      </c>
      <c r="CF19" s="80">
        <f t="shared" si="5"/>
        <v>0</v>
      </c>
      <c r="CG19" s="80">
        <f t="shared" si="5"/>
        <v>0</v>
      </c>
      <c r="CH19" s="80">
        <f t="shared" si="5"/>
        <v>0</v>
      </c>
      <c r="CI19" s="80">
        <f t="shared" si="24"/>
        <v>0</v>
      </c>
      <c r="CJ19" s="80"/>
      <c r="CK19" s="80"/>
      <c r="CL19" s="80">
        <f t="shared" si="25"/>
        <v>0</v>
      </c>
      <c r="CM19" s="80">
        <f t="shared" si="6"/>
        <v>0</v>
      </c>
      <c r="CN19" s="80">
        <f t="shared" si="6"/>
        <v>0</v>
      </c>
      <c r="CO19" s="80">
        <f t="shared" si="6"/>
        <v>0</v>
      </c>
      <c r="CP19" s="80">
        <f t="shared" si="26"/>
        <v>0</v>
      </c>
      <c r="CQ19" s="80"/>
      <c r="CR19" s="80"/>
      <c r="CS19" s="80">
        <f t="shared" si="27"/>
        <v>0</v>
      </c>
      <c r="CT19" s="80">
        <f t="shared" si="7"/>
        <v>0</v>
      </c>
      <c r="CU19" s="80">
        <f t="shared" si="7"/>
        <v>0</v>
      </c>
      <c r="CV19" s="80">
        <f t="shared" si="7"/>
        <v>0</v>
      </c>
      <c r="CW19" s="80">
        <f t="shared" si="28"/>
        <v>0</v>
      </c>
      <c r="CX19" s="80"/>
      <c r="CY19" s="80"/>
      <c r="CZ19" s="80">
        <f t="shared" si="29"/>
        <v>0</v>
      </c>
      <c r="DA19" s="80">
        <f t="shared" si="8"/>
        <v>0</v>
      </c>
      <c r="DB19" s="80">
        <f t="shared" si="8"/>
        <v>0</v>
      </c>
      <c r="DC19" s="80">
        <f t="shared" si="8"/>
        <v>0</v>
      </c>
      <c r="DD19" s="80">
        <f t="shared" si="30"/>
        <v>0</v>
      </c>
      <c r="DF19" s="81">
        <f t="shared" si="31"/>
        <v>0</v>
      </c>
      <c r="DG19" s="81">
        <f t="shared" si="32"/>
        <v>0</v>
      </c>
      <c r="DH19" s="81">
        <f t="shared" si="33"/>
        <v>0</v>
      </c>
      <c r="DI19" s="81">
        <f t="shared" si="34"/>
        <v>0</v>
      </c>
      <c r="DJ19" s="81">
        <f t="shared" si="35"/>
        <v>0</v>
      </c>
      <c r="DK19" s="84">
        <f t="shared" si="9"/>
        <v>0</v>
      </c>
    </row>
    <row r="20" spans="1:115" ht="15.75" thickBot="1">
      <c r="A20" s="76"/>
      <c r="B20" s="31">
        <v>18</v>
      </c>
      <c r="C20" s="82">
        <v>0</v>
      </c>
      <c r="D20" s="82">
        <v>0</v>
      </c>
      <c r="E20" s="82">
        <v>0</v>
      </c>
      <c r="F20" s="82">
        <v>0</v>
      </c>
      <c r="G20" s="82">
        <v>0</v>
      </c>
      <c r="H20" s="76"/>
      <c r="I20" s="31">
        <v>18</v>
      </c>
      <c r="J20" s="82">
        <v>0</v>
      </c>
      <c r="K20" s="82">
        <v>0</v>
      </c>
      <c r="L20" s="82">
        <v>0</v>
      </c>
      <c r="M20" s="82">
        <v>0</v>
      </c>
      <c r="N20" s="82">
        <v>0</v>
      </c>
      <c r="O20" s="76"/>
      <c r="P20" s="31">
        <v>18</v>
      </c>
      <c r="Q20" s="82">
        <v>0</v>
      </c>
      <c r="R20" s="82">
        <v>0</v>
      </c>
      <c r="S20" s="82">
        <v>0</v>
      </c>
      <c r="T20" s="82">
        <v>0</v>
      </c>
      <c r="U20" s="82">
        <v>0</v>
      </c>
      <c r="V20" s="76"/>
      <c r="W20" s="31">
        <v>18</v>
      </c>
      <c r="X20" s="82">
        <v>0</v>
      </c>
      <c r="Y20" s="82">
        <v>0</v>
      </c>
      <c r="Z20" s="82">
        <v>0</v>
      </c>
      <c r="AA20" s="82">
        <v>0</v>
      </c>
      <c r="AB20" s="82">
        <v>0</v>
      </c>
      <c r="AC20" s="76"/>
      <c r="AD20" s="31">
        <v>18</v>
      </c>
      <c r="AE20" s="82">
        <v>0</v>
      </c>
      <c r="AF20" s="82">
        <v>0</v>
      </c>
      <c r="AG20" s="82">
        <v>0</v>
      </c>
      <c r="AH20" s="82">
        <v>0</v>
      </c>
      <c r="AI20" s="82">
        <v>0</v>
      </c>
      <c r="AJ20" s="31"/>
      <c r="AK20" s="31">
        <f t="shared" si="10"/>
        <v>10</v>
      </c>
      <c r="AM20" s="83"/>
      <c r="AN20" s="83">
        <f t="shared" si="11"/>
        <v>0</v>
      </c>
      <c r="AO20" s="83">
        <f t="shared" si="11"/>
        <v>0</v>
      </c>
      <c r="AP20" s="83">
        <f t="shared" si="11"/>
        <v>0</v>
      </c>
      <c r="AQ20" s="83">
        <f t="shared" si="11"/>
        <v>0</v>
      </c>
      <c r="AR20" s="83">
        <f t="shared" si="12"/>
        <v>0</v>
      </c>
      <c r="AS20" s="83"/>
      <c r="AT20" s="83"/>
      <c r="AU20" s="83">
        <f t="shared" si="13"/>
        <v>0</v>
      </c>
      <c r="AV20" s="83">
        <f t="shared" si="13"/>
        <v>0</v>
      </c>
      <c r="AW20" s="83">
        <f t="shared" si="13"/>
        <v>0</v>
      </c>
      <c r="AX20" s="83">
        <f t="shared" si="13"/>
        <v>0</v>
      </c>
      <c r="AY20" s="83">
        <f t="shared" si="14"/>
        <v>0</v>
      </c>
      <c r="AZ20" s="83"/>
      <c r="BA20" s="83"/>
      <c r="BB20" s="83">
        <f t="shared" si="15"/>
        <v>0</v>
      </c>
      <c r="BC20" s="83">
        <f t="shared" si="1"/>
        <v>0</v>
      </c>
      <c r="BD20" s="83">
        <f t="shared" si="1"/>
        <v>0</v>
      </c>
      <c r="BE20" s="83">
        <f t="shared" si="1"/>
        <v>0</v>
      </c>
      <c r="BF20" s="83">
        <f t="shared" si="16"/>
        <v>0</v>
      </c>
      <c r="BG20" s="83"/>
      <c r="BH20" s="83"/>
      <c r="BI20" s="83">
        <f t="shared" si="17"/>
        <v>0</v>
      </c>
      <c r="BJ20" s="83">
        <f t="shared" si="2"/>
        <v>0</v>
      </c>
      <c r="BK20" s="83">
        <f t="shared" si="2"/>
        <v>0</v>
      </c>
      <c r="BL20" s="83">
        <f t="shared" si="2"/>
        <v>0</v>
      </c>
      <c r="BM20" s="83">
        <f t="shared" si="18"/>
        <v>0</v>
      </c>
      <c r="BN20" s="83"/>
      <c r="BO20" s="83"/>
      <c r="BP20" s="83">
        <f t="shared" si="19"/>
        <v>0</v>
      </c>
      <c r="BQ20" s="83">
        <f t="shared" si="3"/>
        <v>0</v>
      </c>
      <c r="BR20" s="83">
        <f t="shared" si="3"/>
        <v>0</v>
      </c>
      <c r="BS20" s="83">
        <f t="shared" si="3"/>
        <v>0</v>
      </c>
      <c r="BT20" s="83">
        <f t="shared" si="20"/>
        <v>0</v>
      </c>
      <c r="BV20" s="80"/>
      <c r="BW20" s="80"/>
      <c r="BX20" s="80">
        <f t="shared" si="21"/>
        <v>0</v>
      </c>
      <c r="BY20" s="80">
        <f t="shared" si="21"/>
        <v>0</v>
      </c>
      <c r="BZ20" s="80">
        <f t="shared" si="21"/>
        <v>0</v>
      </c>
      <c r="CA20" s="80">
        <f t="shared" si="21"/>
        <v>0</v>
      </c>
      <c r="CB20" s="80">
        <f t="shared" si="22"/>
        <v>0</v>
      </c>
      <c r="CC20" s="80"/>
      <c r="CD20" s="80"/>
      <c r="CE20" s="80">
        <f t="shared" si="23"/>
        <v>0</v>
      </c>
      <c r="CF20" s="80">
        <f t="shared" si="5"/>
        <v>0</v>
      </c>
      <c r="CG20" s="80">
        <f t="shared" si="5"/>
        <v>0</v>
      </c>
      <c r="CH20" s="80">
        <f t="shared" si="5"/>
        <v>0</v>
      </c>
      <c r="CI20" s="80">
        <f t="shared" si="24"/>
        <v>0</v>
      </c>
      <c r="CJ20" s="80"/>
      <c r="CK20" s="80"/>
      <c r="CL20" s="80">
        <f t="shared" si="25"/>
        <v>0</v>
      </c>
      <c r="CM20" s="80">
        <f t="shared" si="6"/>
        <v>0</v>
      </c>
      <c r="CN20" s="80">
        <f t="shared" si="6"/>
        <v>0</v>
      </c>
      <c r="CO20" s="80">
        <f t="shared" si="6"/>
        <v>0</v>
      </c>
      <c r="CP20" s="80">
        <f t="shared" si="26"/>
        <v>0</v>
      </c>
      <c r="CQ20" s="80"/>
      <c r="CR20" s="80"/>
      <c r="CS20" s="80">
        <f t="shared" si="27"/>
        <v>0</v>
      </c>
      <c r="CT20" s="80">
        <f t="shared" si="7"/>
        <v>0</v>
      </c>
      <c r="CU20" s="80">
        <f t="shared" si="7"/>
        <v>0</v>
      </c>
      <c r="CV20" s="80">
        <f t="shared" si="7"/>
        <v>0</v>
      </c>
      <c r="CW20" s="80">
        <f t="shared" si="28"/>
        <v>0</v>
      </c>
      <c r="CX20" s="80"/>
      <c r="CY20" s="80"/>
      <c r="CZ20" s="80">
        <f t="shared" si="29"/>
        <v>0</v>
      </c>
      <c r="DA20" s="80">
        <f t="shared" si="8"/>
        <v>0</v>
      </c>
      <c r="DB20" s="80">
        <f t="shared" si="8"/>
        <v>0</v>
      </c>
      <c r="DC20" s="80">
        <f t="shared" si="8"/>
        <v>0</v>
      </c>
      <c r="DD20" s="80">
        <f t="shared" si="30"/>
        <v>0</v>
      </c>
      <c r="DF20" s="81">
        <f t="shared" si="31"/>
        <v>0</v>
      </c>
      <c r="DG20" s="81">
        <f t="shared" si="32"/>
        <v>0</v>
      </c>
      <c r="DH20" s="81">
        <f t="shared" si="33"/>
        <v>0</v>
      </c>
      <c r="DI20" s="81">
        <f t="shared" si="34"/>
        <v>0</v>
      </c>
      <c r="DJ20" s="81">
        <f t="shared" si="35"/>
        <v>0</v>
      </c>
      <c r="DK20" s="84">
        <f t="shared" si="9"/>
        <v>0</v>
      </c>
    </row>
    <row r="21" spans="1:115" ht="15.75" thickBot="1">
      <c r="A21" s="76"/>
      <c r="B21" s="31">
        <v>19</v>
      </c>
      <c r="C21" s="82">
        <v>0</v>
      </c>
      <c r="D21" s="82">
        <v>0</v>
      </c>
      <c r="E21" s="82">
        <v>0</v>
      </c>
      <c r="F21" s="82">
        <v>0</v>
      </c>
      <c r="G21" s="82">
        <v>0</v>
      </c>
      <c r="H21" s="76"/>
      <c r="I21" s="31">
        <v>19</v>
      </c>
      <c r="J21" s="82">
        <v>0</v>
      </c>
      <c r="K21" s="82">
        <v>0</v>
      </c>
      <c r="L21" s="82">
        <v>0</v>
      </c>
      <c r="M21" s="82">
        <v>0</v>
      </c>
      <c r="N21" s="82">
        <v>0</v>
      </c>
      <c r="O21" s="76"/>
      <c r="P21" s="31">
        <v>19</v>
      </c>
      <c r="Q21" s="82">
        <v>0</v>
      </c>
      <c r="R21" s="82">
        <v>0</v>
      </c>
      <c r="S21" s="82">
        <v>0</v>
      </c>
      <c r="T21" s="82">
        <v>0</v>
      </c>
      <c r="U21" s="82">
        <v>0</v>
      </c>
      <c r="V21" s="76"/>
      <c r="W21" s="31">
        <v>19</v>
      </c>
      <c r="X21" s="82">
        <v>0</v>
      </c>
      <c r="Y21" s="82">
        <v>0</v>
      </c>
      <c r="Z21" s="82">
        <v>0</v>
      </c>
      <c r="AA21" s="82">
        <v>0</v>
      </c>
      <c r="AB21" s="82">
        <v>0</v>
      </c>
      <c r="AC21" s="76"/>
      <c r="AD21" s="31">
        <v>19</v>
      </c>
      <c r="AE21" s="82">
        <v>0</v>
      </c>
      <c r="AF21" s="82">
        <v>0</v>
      </c>
      <c r="AG21" s="82">
        <v>0</v>
      </c>
      <c r="AH21" s="82">
        <v>0</v>
      </c>
      <c r="AI21" s="82">
        <v>0</v>
      </c>
      <c r="AJ21" s="31"/>
      <c r="AK21" s="31">
        <f t="shared" si="10"/>
        <v>10</v>
      </c>
      <c r="AM21" s="83"/>
      <c r="AN21" s="83">
        <f t="shared" si="11"/>
        <v>0</v>
      </c>
      <c r="AO21" s="83">
        <f t="shared" si="11"/>
        <v>0</v>
      </c>
      <c r="AP21" s="83">
        <f t="shared" si="11"/>
        <v>0</v>
      </c>
      <c r="AQ21" s="83">
        <f t="shared" si="11"/>
        <v>0</v>
      </c>
      <c r="AR21" s="83">
        <f t="shared" si="12"/>
        <v>0</v>
      </c>
      <c r="AS21" s="83"/>
      <c r="AT21" s="83"/>
      <c r="AU21" s="83">
        <f t="shared" si="13"/>
        <v>0</v>
      </c>
      <c r="AV21" s="83">
        <f t="shared" si="13"/>
        <v>0</v>
      </c>
      <c r="AW21" s="83">
        <f t="shared" si="13"/>
        <v>0</v>
      </c>
      <c r="AX21" s="83">
        <f t="shared" si="13"/>
        <v>0</v>
      </c>
      <c r="AY21" s="83">
        <f t="shared" si="14"/>
        <v>0</v>
      </c>
      <c r="AZ21" s="83"/>
      <c r="BA21" s="83"/>
      <c r="BB21" s="83">
        <f t="shared" si="15"/>
        <v>0</v>
      </c>
      <c r="BC21" s="83">
        <f t="shared" si="1"/>
        <v>0</v>
      </c>
      <c r="BD21" s="83">
        <f t="shared" si="1"/>
        <v>0</v>
      </c>
      <c r="BE21" s="83">
        <f t="shared" si="1"/>
        <v>0</v>
      </c>
      <c r="BF21" s="83">
        <f t="shared" si="16"/>
        <v>0</v>
      </c>
      <c r="BG21" s="83"/>
      <c r="BH21" s="83"/>
      <c r="BI21" s="83">
        <f t="shared" si="17"/>
        <v>0</v>
      </c>
      <c r="BJ21" s="83">
        <f t="shared" si="2"/>
        <v>0</v>
      </c>
      <c r="BK21" s="83">
        <f t="shared" si="2"/>
        <v>0</v>
      </c>
      <c r="BL21" s="83">
        <f t="shared" si="2"/>
        <v>0</v>
      </c>
      <c r="BM21" s="83">
        <f t="shared" si="18"/>
        <v>0</v>
      </c>
      <c r="BN21" s="83"/>
      <c r="BO21" s="83"/>
      <c r="BP21" s="83">
        <f t="shared" si="19"/>
        <v>0</v>
      </c>
      <c r="BQ21" s="83">
        <f t="shared" si="3"/>
        <v>0</v>
      </c>
      <c r="BR21" s="83">
        <f t="shared" si="3"/>
        <v>0</v>
      </c>
      <c r="BS21" s="83">
        <f t="shared" si="3"/>
        <v>0</v>
      </c>
      <c r="BT21" s="83">
        <f t="shared" si="20"/>
        <v>0</v>
      </c>
      <c r="BV21" s="80"/>
      <c r="BW21" s="80"/>
      <c r="BX21" s="80">
        <f t="shared" si="21"/>
        <v>0</v>
      </c>
      <c r="BY21" s="80">
        <f t="shared" si="21"/>
        <v>0</v>
      </c>
      <c r="BZ21" s="80">
        <f t="shared" si="21"/>
        <v>0</v>
      </c>
      <c r="CA21" s="80">
        <f t="shared" si="21"/>
        <v>0</v>
      </c>
      <c r="CB21" s="80">
        <f t="shared" si="22"/>
        <v>0</v>
      </c>
      <c r="CC21" s="80"/>
      <c r="CD21" s="80"/>
      <c r="CE21" s="80">
        <f t="shared" si="23"/>
        <v>0</v>
      </c>
      <c r="CF21" s="80">
        <f t="shared" si="5"/>
        <v>0</v>
      </c>
      <c r="CG21" s="80">
        <f t="shared" si="5"/>
        <v>0</v>
      </c>
      <c r="CH21" s="80">
        <f t="shared" si="5"/>
        <v>0</v>
      </c>
      <c r="CI21" s="80">
        <f t="shared" si="24"/>
        <v>0</v>
      </c>
      <c r="CJ21" s="80"/>
      <c r="CK21" s="80"/>
      <c r="CL21" s="80">
        <f t="shared" si="25"/>
        <v>0</v>
      </c>
      <c r="CM21" s="80">
        <f t="shared" si="6"/>
        <v>0</v>
      </c>
      <c r="CN21" s="80">
        <f t="shared" si="6"/>
        <v>0</v>
      </c>
      <c r="CO21" s="80">
        <f t="shared" si="6"/>
        <v>0</v>
      </c>
      <c r="CP21" s="80">
        <f t="shared" si="26"/>
        <v>0</v>
      </c>
      <c r="CQ21" s="80"/>
      <c r="CR21" s="80"/>
      <c r="CS21" s="80">
        <f t="shared" si="27"/>
        <v>0</v>
      </c>
      <c r="CT21" s="80">
        <f t="shared" si="7"/>
        <v>0</v>
      </c>
      <c r="CU21" s="80">
        <f t="shared" si="7"/>
        <v>0</v>
      </c>
      <c r="CV21" s="80">
        <f t="shared" si="7"/>
        <v>0</v>
      </c>
      <c r="CW21" s="80">
        <f t="shared" si="28"/>
        <v>0</v>
      </c>
      <c r="CX21" s="80"/>
      <c r="CY21" s="80"/>
      <c r="CZ21" s="80">
        <f t="shared" si="29"/>
        <v>0</v>
      </c>
      <c r="DA21" s="80">
        <f t="shared" si="8"/>
        <v>0</v>
      </c>
      <c r="DB21" s="80">
        <f t="shared" si="8"/>
        <v>0</v>
      </c>
      <c r="DC21" s="80">
        <f t="shared" si="8"/>
        <v>0</v>
      </c>
      <c r="DD21" s="80">
        <f t="shared" si="30"/>
        <v>0</v>
      </c>
      <c r="DF21" s="81">
        <f t="shared" si="31"/>
        <v>0</v>
      </c>
      <c r="DG21" s="81">
        <f t="shared" si="32"/>
        <v>0</v>
      </c>
      <c r="DH21" s="81">
        <f t="shared" si="33"/>
        <v>0</v>
      </c>
      <c r="DI21" s="81">
        <f t="shared" si="34"/>
        <v>0</v>
      </c>
      <c r="DJ21" s="81">
        <f t="shared" si="35"/>
        <v>0</v>
      </c>
      <c r="DK21" s="84">
        <f t="shared" si="9"/>
        <v>0</v>
      </c>
    </row>
    <row r="22" spans="1:115" ht="15.75" thickBot="1">
      <c r="A22" s="76"/>
      <c r="B22" s="31">
        <v>20</v>
      </c>
      <c r="C22" s="82">
        <v>0</v>
      </c>
      <c r="D22" s="82">
        <v>0</v>
      </c>
      <c r="E22" s="82">
        <v>0</v>
      </c>
      <c r="F22" s="82">
        <v>0</v>
      </c>
      <c r="G22" s="82">
        <v>0</v>
      </c>
      <c r="H22" s="76"/>
      <c r="I22" s="31">
        <v>20</v>
      </c>
      <c r="J22" s="82">
        <v>0</v>
      </c>
      <c r="K22" s="82">
        <v>0</v>
      </c>
      <c r="L22" s="82">
        <v>0</v>
      </c>
      <c r="M22" s="82">
        <v>0</v>
      </c>
      <c r="N22" s="82">
        <v>0</v>
      </c>
      <c r="O22" s="76"/>
      <c r="P22" s="31">
        <v>20</v>
      </c>
      <c r="Q22" s="82">
        <v>0</v>
      </c>
      <c r="R22" s="82">
        <v>0</v>
      </c>
      <c r="S22" s="82">
        <v>0</v>
      </c>
      <c r="T22" s="82">
        <v>0</v>
      </c>
      <c r="U22" s="82">
        <v>0</v>
      </c>
      <c r="V22" s="76"/>
      <c r="W22" s="31">
        <v>20</v>
      </c>
      <c r="X22" s="82">
        <v>0</v>
      </c>
      <c r="Y22" s="82">
        <v>0</v>
      </c>
      <c r="Z22" s="82">
        <v>0</v>
      </c>
      <c r="AA22" s="82">
        <v>0</v>
      </c>
      <c r="AB22" s="82">
        <v>0</v>
      </c>
      <c r="AC22" s="76"/>
      <c r="AD22" s="31">
        <v>20</v>
      </c>
      <c r="AE22" s="82">
        <v>0</v>
      </c>
      <c r="AF22" s="82">
        <v>0</v>
      </c>
      <c r="AG22" s="82">
        <v>0</v>
      </c>
      <c r="AH22" s="82">
        <v>0</v>
      </c>
      <c r="AI22" s="82">
        <v>0</v>
      </c>
      <c r="AJ22" s="31"/>
      <c r="AK22" s="31">
        <f t="shared" si="10"/>
        <v>10</v>
      </c>
      <c r="AM22" s="83"/>
      <c r="AN22" s="83">
        <f t="shared" si="11"/>
        <v>0</v>
      </c>
      <c r="AO22" s="83">
        <f t="shared" si="11"/>
        <v>0</v>
      </c>
      <c r="AP22" s="83">
        <f t="shared" si="11"/>
        <v>0</v>
      </c>
      <c r="AQ22" s="83">
        <f t="shared" si="11"/>
        <v>0</v>
      </c>
      <c r="AR22" s="83">
        <f t="shared" si="12"/>
        <v>0</v>
      </c>
      <c r="AS22" s="83"/>
      <c r="AT22" s="83"/>
      <c r="AU22" s="83">
        <f t="shared" si="13"/>
        <v>0</v>
      </c>
      <c r="AV22" s="83">
        <f t="shared" si="13"/>
        <v>0</v>
      </c>
      <c r="AW22" s="83">
        <f t="shared" si="13"/>
        <v>0</v>
      </c>
      <c r="AX22" s="83">
        <f t="shared" si="13"/>
        <v>0</v>
      </c>
      <c r="AY22" s="83">
        <f t="shared" si="14"/>
        <v>0</v>
      </c>
      <c r="AZ22" s="83"/>
      <c r="BA22" s="83"/>
      <c r="BB22" s="83">
        <f t="shared" si="15"/>
        <v>0</v>
      </c>
      <c r="BC22" s="83">
        <f t="shared" si="1"/>
        <v>0</v>
      </c>
      <c r="BD22" s="83">
        <f t="shared" si="1"/>
        <v>0</v>
      </c>
      <c r="BE22" s="83">
        <f t="shared" si="1"/>
        <v>0</v>
      </c>
      <c r="BF22" s="83">
        <f t="shared" si="16"/>
        <v>0</v>
      </c>
      <c r="BG22" s="83"/>
      <c r="BH22" s="83"/>
      <c r="BI22" s="83">
        <f t="shared" si="17"/>
        <v>0</v>
      </c>
      <c r="BJ22" s="83">
        <f t="shared" si="2"/>
        <v>0</v>
      </c>
      <c r="BK22" s="83">
        <f t="shared" si="2"/>
        <v>0</v>
      </c>
      <c r="BL22" s="83">
        <f t="shared" si="2"/>
        <v>0</v>
      </c>
      <c r="BM22" s="83">
        <f t="shared" si="18"/>
        <v>0</v>
      </c>
      <c r="BN22" s="83"/>
      <c r="BO22" s="83"/>
      <c r="BP22" s="83">
        <f t="shared" si="19"/>
        <v>0</v>
      </c>
      <c r="BQ22" s="83">
        <f t="shared" si="3"/>
        <v>0</v>
      </c>
      <c r="BR22" s="83">
        <f t="shared" si="3"/>
        <v>0</v>
      </c>
      <c r="BS22" s="83">
        <f t="shared" si="3"/>
        <v>0</v>
      </c>
      <c r="BT22" s="83">
        <f t="shared" si="20"/>
        <v>0</v>
      </c>
      <c r="BV22" s="80"/>
      <c r="BW22" s="80"/>
      <c r="BX22" s="80">
        <f t="shared" si="21"/>
        <v>0</v>
      </c>
      <c r="BY22" s="80">
        <f t="shared" si="21"/>
        <v>0</v>
      </c>
      <c r="BZ22" s="80">
        <f t="shared" si="21"/>
        <v>0</v>
      </c>
      <c r="CA22" s="80">
        <f t="shared" si="21"/>
        <v>0</v>
      </c>
      <c r="CB22" s="80">
        <f t="shared" si="22"/>
        <v>0</v>
      </c>
      <c r="CC22" s="80"/>
      <c r="CD22" s="80"/>
      <c r="CE22" s="80">
        <f t="shared" si="23"/>
        <v>0</v>
      </c>
      <c r="CF22" s="80">
        <f t="shared" si="5"/>
        <v>0</v>
      </c>
      <c r="CG22" s="80">
        <f t="shared" si="5"/>
        <v>0</v>
      </c>
      <c r="CH22" s="80">
        <f t="shared" si="5"/>
        <v>0</v>
      </c>
      <c r="CI22" s="80">
        <f t="shared" si="24"/>
        <v>0</v>
      </c>
      <c r="CJ22" s="80"/>
      <c r="CK22" s="80"/>
      <c r="CL22" s="80">
        <f t="shared" si="25"/>
        <v>0</v>
      </c>
      <c r="CM22" s="80">
        <f t="shared" si="6"/>
        <v>0</v>
      </c>
      <c r="CN22" s="80">
        <f t="shared" si="6"/>
        <v>0</v>
      </c>
      <c r="CO22" s="80">
        <f t="shared" si="6"/>
        <v>0</v>
      </c>
      <c r="CP22" s="80">
        <f t="shared" si="26"/>
        <v>0</v>
      </c>
      <c r="CQ22" s="80"/>
      <c r="CR22" s="80"/>
      <c r="CS22" s="80">
        <f t="shared" si="27"/>
        <v>0</v>
      </c>
      <c r="CT22" s="80">
        <f t="shared" si="7"/>
        <v>0</v>
      </c>
      <c r="CU22" s="80">
        <f t="shared" si="7"/>
        <v>0</v>
      </c>
      <c r="CV22" s="80">
        <f t="shared" si="7"/>
        <v>0</v>
      </c>
      <c r="CW22" s="80">
        <f t="shared" si="28"/>
        <v>0</v>
      </c>
      <c r="CX22" s="80"/>
      <c r="CY22" s="80"/>
      <c r="CZ22" s="80">
        <f t="shared" si="29"/>
        <v>0</v>
      </c>
      <c r="DA22" s="80">
        <f t="shared" si="8"/>
        <v>0</v>
      </c>
      <c r="DB22" s="80">
        <f t="shared" si="8"/>
        <v>0</v>
      </c>
      <c r="DC22" s="80">
        <f t="shared" si="8"/>
        <v>0</v>
      </c>
      <c r="DD22" s="80">
        <f t="shared" si="30"/>
        <v>0</v>
      </c>
      <c r="DF22" s="81">
        <f t="shared" si="31"/>
        <v>0</v>
      </c>
      <c r="DG22" s="81">
        <f t="shared" si="32"/>
        <v>0</v>
      </c>
      <c r="DH22" s="81">
        <f t="shared" si="33"/>
        <v>0</v>
      </c>
      <c r="DI22" s="81">
        <f t="shared" si="34"/>
        <v>0</v>
      </c>
      <c r="DJ22" s="81">
        <f t="shared" si="35"/>
        <v>0</v>
      </c>
      <c r="DK22" s="84">
        <f t="shared" si="9"/>
        <v>0</v>
      </c>
    </row>
    <row r="23" spans="1:115" ht="15.75" thickBot="1">
      <c r="A23" s="76"/>
      <c r="B23" s="31">
        <v>21</v>
      </c>
      <c r="C23" s="82">
        <v>0</v>
      </c>
      <c r="D23" s="82">
        <v>0</v>
      </c>
      <c r="E23" s="82">
        <v>0</v>
      </c>
      <c r="F23" s="82">
        <v>0</v>
      </c>
      <c r="G23" s="82">
        <v>0</v>
      </c>
      <c r="H23" s="76"/>
      <c r="I23" s="31">
        <v>21</v>
      </c>
      <c r="J23" s="82">
        <v>0</v>
      </c>
      <c r="K23" s="82">
        <v>0</v>
      </c>
      <c r="L23" s="82">
        <v>0</v>
      </c>
      <c r="M23" s="82">
        <v>0</v>
      </c>
      <c r="N23" s="82">
        <v>0</v>
      </c>
      <c r="O23" s="76"/>
      <c r="P23" s="31">
        <v>21</v>
      </c>
      <c r="Q23" s="82">
        <v>0</v>
      </c>
      <c r="R23" s="82">
        <v>0</v>
      </c>
      <c r="S23" s="82">
        <v>0</v>
      </c>
      <c r="T23" s="82">
        <v>0</v>
      </c>
      <c r="U23" s="82">
        <v>0</v>
      </c>
      <c r="V23" s="76"/>
      <c r="W23" s="31">
        <v>21</v>
      </c>
      <c r="X23" s="82">
        <v>0</v>
      </c>
      <c r="Y23" s="82">
        <v>0</v>
      </c>
      <c r="Z23" s="82">
        <v>0</v>
      </c>
      <c r="AA23" s="82">
        <v>0</v>
      </c>
      <c r="AB23" s="82">
        <v>0</v>
      </c>
      <c r="AC23" s="76"/>
      <c r="AD23" s="31">
        <v>21</v>
      </c>
      <c r="AE23" s="82">
        <v>0</v>
      </c>
      <c r="AF23" s="82">
        <v>0</v>
      </c>
      <c r="AG23" s="82">
        <v>0</v>
      </c>
      <c r="AH23" s="82">
        <v>0</v>
      </c>
      <c r="AI23" s="82">
        <v>0</v>
      </c>
      <c r="AJ23" s="31"/>
      <c r="AK23" s="31">
        <f t="shared" si="10"/>
        <v>10</v>
      </c>
      <c r="AM23" s="83"/>
      <c r="AN23" s="83">
        <f t="shared" si="11"/>
        <v>0</v>
      </c>
      <c r="AO23" s="83">
        <f t="shared" si="11"/>
        <v>0</v>
      </c>
      <c r="AP23" s="83">
        <f t="shared" si="11"/>
        <v>0</v>
      </c>
      <c r="AQ23" s="83">
        <f t="shared" si="11"/>
        <v>0</v>
      </c>
      <c r="AR23" s="83">
        <f t="shared" si="12"/>
        <v>0</v>
      </c>
      <c r="AS23" s="83"/>
      <c r="AT23" s="83"/>
      <c r="AU23" s="83">
        <f t="shared" si="13"/>
        <v>0</v>
      </c>
      <c r="AV23" s="83">
        <f t="shared" si="13"/>
        <v>0</v>
      </c>
      <c r="AW23" s="83">
        <f t="shared" si="13"/>
        <v>0</v>
      </c>
      <c r="AX23" s="83">
        <f t="shared" si="13"/>
        <v>0</v>
      </c>
      <c r="AY23" s="83">
        <f t="shared" si="14"/>
        <v>0</v>
      </c>
      <c r="AZ23" s="83"/>
      <c r="BA23" s="83"/>
      <c r="BB23" s="83">
        <f t="shared" si="15"/>
        <v>0</v>
      </c>
      <c r="BC23" s="83">
        <f t="shared" si="1"/>
        <v>0</v>
      </c>
      <c r="BD23" s="83">
        <f t="shared" si="1"/>
        <v>0</v>
      </c>
      <c r="BE23" s="83">
        <f t="shared" si="1"/>
        <v>0</v>
      </c>
      <c r="BF23" s="83">
        <f t="shared" si="16"/>
        <v>0</v>
      </c>
      <c r="BG23" s="83"/>
      <c r="BH23" s="83"/>
      <c r="BI23" s="83">
        <f t="shared" si="17"/>
        <v>0</v>
      </c>
      <c r="BJ23" s="83">
        <f t="shared" si="2"/>
        <v>0</v>
      </c>
      <c r="BK23" s="83">
        <f t="shared" si="2"/>
        <v>0</v>
      </c>
      <c r="BL23" s="83">
        <f t="shared" si="2"/>
        <v>0</v>
      </c>
      <c r="BM23" s="83">
        <f t="shared" si="18"/>
        <v>0</v>
      </c>
      <c r="BN23" s="83"/>
      <c r="BO23" s="83"/>
      <c r="BP23" s="83">
        <f t="shared" si="19"/>
        <v>0</v>
      </c>
      <c r="BQ23" s="83">
        <f t="shared" si="3"/>
        <v>0</v>
      </c>
      <c r="BR23" s="83">
        <f t="shared" si="3"/>
        <v>0</v>
      </c>
      <c r="BS23" s="83">
        <f t="shared" si="3"/>
        <v>0</v>
      </c>
      <c r="BT23" s="83">
        <f t="shared" si="20"/>
        <v>0</v>
      </c>
      <c r="BV23" s="80"/>
      <c r="BW23" s="80"/>
      <c r="BX23" s="80">
        <f t="shared" si="21"/>
        <v>0</v>
      </c>
      <c r="BY23" s="80">
        <f t="shared" si="21"/>
        <v>0</v>
      </c>
      <c r="BZ23" s="80">
        <f t="shared" si="21"/>
        <v>0</v>
      </c>
      <c r="CA23" s="80">
        <f t="shared" si="21"/>
        <v>0</v>
      </c>
      <c r="CB23" s="80">
        <f t="shared" si="22"/>
        <v>0</v>
      </c>
      <c r="CC23" s="80"/>
      <c r="CD23" s="80"/>
      <c r="CE23" s="80">
        <f t="shared" si="23"/>
        <v>0</v>
      </c>
      <c r="CF23" s="80">
        <f t="shared" si="5"/>
        <v>0</v>
      </c>
      <c r="CG23" s="80">
        <f t="shared" si="5"/>
        <v>0</v>
      </c>
      <c r="CH23" s="80">
        <f t="shared" si="5"/>
        <v>0</v>
      </c>
      <c r="CI23" s="80">
        <f t="shared" si="24"/>
        <v>0</v>
      </c>
      <c r="CJ23" s="80"/>
      <c r="CK23" s="80"/>
      <c r="CL23" s="80">
        <f t="shared" si="25"/>
        <v>0</v>
      </c>
      <c r="CM23" s="80">
        <f t="shared" si="6"/>
        <v>0</v>
      </c>
      <c r="CN23" s="80">
        <f t="shared" si="6"/>
        <v>0</v>
      </c>
      <c r="CO23" s="80">
        <f t="shared" si="6"/>
        <v>0</v>
      </c>
      <c r="CP23" s="80">
        <f t="shared" si="26"/>
        <v>0</v>
      </c>
      <c r="CQ23" s="80"/>
      <c r="CR23" s="80"/>
      <c r="CS23" s="80">
        <f t="shared" si="27"/>
        <v>0</v>
      </c>
      <c r="CT23" s="80">
        <f t="shared" si="7"/>
        <v>0</v>
      </c>
      <c r="CU23" s="80">
        <f t="shared" si="7"/>
        <v>0</v>
      </c>
      <c r="CV23" s="80">
        <f t="shared" si="7"/>
        <v>0</v>
      </c>
      <c r="CW23" s="80">
        <f t="shared" si="28"/>
        <v>0</v>
      </c>
      <c r="CX23" s="80"/>
      <c r="CY23" s="80"/>
      <c r="CZ23" s="80">
        <f t="shared" si="29"/>
        <v>0</v>
      </c>
      <c r="DA23" s="80">
        <f t="shared" si="8"/>
        <v>0</v>
      </c>
      <c r="DB23" s="80">
        <f t="shared" si="8"/>
        <v>0</v>
      </c>
      <c r="DC23" s="80">
        <f t="shared" si="8"/>
        <v>0</v>
      </c>
      <c r="DD23" s="80">
        <f t="shared" si="30"/>
        <v>0</v>
      </c>
      <c r="DF23" s="81">
        <f t="shared" si="31"/>
        <v>0</v>
      </c>
      <c r="DG23" s="81">
        <f t="shared" si="32"/>
        <v>0</v>
      </c>
      <c r="DH23" s="81">
        <f t="shared" si="33"/>
        <v>0</v>
      </c>
      <c r="DI23" s="81">
        <f t="shared" si="34"/>
        <v>0</v>
      </c>
      <c r="DJ23" s="81">
        <f t="shared" si="35"/>
        <v>0</v>
      </c>
      <c r="DK23" s="84">
        <f t="shared" si="9"/>
        <v>0</v>
      </c>
    </row>
    <row r="24" spans="1:115" ht="15.75" thickBot="1">
      <c r="A24" s="76"/>
      <c r="B24" s="31">
        <v>22</v>
      </c>
      <c r="C24" s="82">
        <v>0</v>
      </c>
      <c r="D24" s="82">
        <v>0</v>
      </c>
      <c r="E24" s="82">
        <v>0</v>
      </c>
      <c r="F24" s="82">
        <v>0</v>
      </c>
      <c r="G24" s="82">
        <v>0</v>
      </c>
      <c r="H24" s="76"/>
      <c r="I24" s="31">
        <v>22</v>
      </c>
      <c r="J24" s="82">
        <v>0</v>
      </c>
      <c r="K24" s="82">
        <v>0</v>
      </c>
      <c r="L24" s="82">
        <v>0</v>
      </c>
      <c r="M24" s="82">
        <v>0</v>
      </c>
      <c r="N24" s="82">
        <v>0</v>
      </c>
      <c r="O24" s="76"/>
      <c r="P24" s="31">
        <v>22</v>
      </c>
      <c r="Q24" s="82">
        <v>0</v>
      </c>
      <c r="R24" s="82">
        <v>0</v>
      </c>
      <c r="S24" s="82">
        <v>0</v>
      </c>
      <c r="T24" s="82">
        <v>0</v>
      </c>
      <c r="U24" s="82">
        <v>0</v>
      </c>
      <c r="V24" s="76"/>
      <c r="W24" s="31">
        <v>22</v>
      </c>
      <c r="X24" s="82">
        <v>0</v>
      </c>
      <c r="Y24" s="82">
        <v>0</v>
      </c>
      <c r="Z24" s="82">
        <v>0</v>
      </c>
      <c r="AA24" s="82">
        <v>0</v>
      </c>
      <c r="AB24" s="82">
        <v>0</v>
      </c>
      <c r="AC24" s="76"/>
      <c r="AD24" s="31">
        <v>22</v>
      </c>
      <c r="AE24" s="82">
        <v>0</v>
      </c>
      <c r="AF24" s="82">
        <v>0</v>
      </c>
      <c r="AG24" s="82">
        <v>0</v>
      </c>
      <c r="AH24" s="82">
        <v>0</v>
      </c>
      <c r="AI24" s="82">
        <v>0</v>
      </c>
      <c r="AJ24" s="31"/>
      <c r="AK24" s="31">
        <f t="shared" si="10"/>
        <v>10</v>
      </c>
      <c r="AM24" s="83"/>
      <c r="AN24" s="83">
        <f t="shared" si="11"/>
        <v>0</v>
      </c>
      <c r="AO24" s="83">
        <f t="shared" si="11"/>
        <v>0</v>
      </c>
      <c r="AP24" s="83">
        <f t="shared" si="11"/>
        <v>0</v>
      </c>
      <c r="AQ24" s="83">
        <f t="shared" si="11"/>
        <v>0</v>
      </c>
      <c r="AR24" s="83">
        <f t="shared" si="12"/>
        <v>0</v>
      </c>
      <c r="AS24" s="83"/>
      <c r="AT24" s="83"/>
      <c r="AU24" s="83">
        <f t="shared" si="13"/>
        <v>0</v>
      </c>
      <c r="AV24" s="83">
        <f t="shared" si="13"/>
        <v>0</v>
      </c>
      <c r="AW24" s="83">
        <f t="shared" si="13"/>
        <v>0</v>
      </c>
      <c r="AX24" s="83">
        <f t="shared" si="13"/>
        <v>0</v>
      </c>
      <c r="AY24" s="83">
        <f t="shared" si="14"/>
        <v>0</v>
      </c>
      <c r="AZ24" s="83"/>
      <c r="BA24" s="83"/>
      <c r="BB24" s="83">
        <f t="shared" si="15"/>
        <v>0</v>
      </c>
      <c r="BC24" s="83">
        <f t="shared" si="1"/>
        <v>0</v>
      </c>
      <c r="BD24" s="83">
        <f t="shared" si="1"/>
        <v>0</v>
      </c>
      <c r="BE24" s="83">
        <f t="shared" si="1"/>
        <v>0</v>
      </c>
      <c r="BF24" s="83">
        <f t="shared" si="16"/>
        <v>0</v>
      </c>
      <c r="BG24" s="83"/>
      <c r="BH24" s="83"/>
      <c r="BI24" s="83">
        <f t="shared" si="17"/>
        <v>0</v>
      </c>
      <c r="BJ24" s="83">
        <f t="shared" si="2"/>
        <v>0</v>
      </c>
      <c r="BK24" s="83">
        <f t="shared" si="2"/>
        <v>0</v>
      </c>
      <c r="BL24" s="83">
        <f t="shared" si="2"/>
        <v>0</v>
      </c>
      <c r="BM24" s="83">
        <f t="shared" si="18"/>
        <v>0</v>
      </c>
      <c r="BN24" s="83"/>
      <c r="BO24" s="83"/>
      <c r="BP24" s="83">
        <f t="shared" si="19"/>
        <v>0</v>
      </c>
      <c r="BQ24" s="83">
        <f t="shared" si="3"/>
        <v>0</v>
      </c>
      <c r="BR24" s="83">
        <f t="shared" si="3"/>
        <v>0</v>
      </c>
      <c r="BS24" s="83">
        <f t="shared" si="3"/>
        <v>0</v>
      </c>
      <c r="BT24" s="83">
        <f t="shared" si="20"/>
        <v>0</v>
      </c>
      <c r="BV24" s="80"/>
      <c r="BW24" s="80"/>
      <c r="BX24" s="80">
        <f t="shared" si="21"/>
        <v>0</v>
      </c>
      <c r="BY24" s="80">
        <f t="shared" si="21"/>
        <v>0</v>
      </c>
      <c r="BZ24" s="80">
        <f t="shared" si="21"/>
        <v>0</v>
      </c>
      <c r="CA24" s="80">
        <f t="shared" si="21"/>
        <v>0</v>
      </c>
      <c r="CB24" s="80">
        <f t="shared" si="22"/>
        <v>0</v>
      </c>
      <c r="CC24" s="80"/>
      <c r="CD24" s="80"/>
      <c r="CE24" s="80">
        <f t="shared" si="23"/>
        <v>0</v>
      </c>
      <c r="CF24" s="80">
        <f t="shared" si="5"/>
        <v>0</v>
      </c>
      <c r="CG24" s="80">
        <f t="shared" si="5"/>
        <v>0</v>
      </c>
      <c r="CH24" s="80">
        <f t="shared" si="5"/>
        <v>0</v>
      </c>
      <c r="CI24" s="80">
        <f t="shared" si="24"/>
        <v>0</v>
      </c>
      <c r="CJ24" s="80"/>
      <c r="CK24" s="80"/>
      <c r="CL24" s="80">
        <f t="shared" si="25"/>
        <v>0</v>
      </c>
      <c r="CM24" s="80">
        <f t="shared" si="6"/>
        <v>0</v>
      </c>
      <c r="CN24" s="80">
        <f t="shared" si="6"/>
        <v>0</v>
      </c>
      <c r="CO24" s="80">
        <f t="shared" si="6"/>
        <v>0</v>
      </c>
      <c r="CP24" s="80">
        <f t="shared" si="26"/>
        <v>0</v>
      </c>
      <c r="CQ24" s="80"/>
      <c r="CR24" s="80"/>
      <c r="CS24" s="80">
        <f t="shared" si="27"/>
        <v>0</v>
      </c>
      <c r="CT24" s="80">
        <f t="shared" si="7"/>
        <v>0</v>
      </c>
      <c r="CU24" s="80">
        <f t="shared" si="7"/>
        <v>0</v>
      </c>
      <c r="CV24" s="80">
        <f t="shared" si="7"/>
        <v>0</v>
      </c>
      <c r="CW24" s="80">
        <f t="shared" si="28"/>
        <v>0</v>
      </c>
      <c r="CX24" s="80"/>
      <c r="CY24" s="80"/>
      <c r="CZ24" s="80">
        <f t="shared" si="29"/>
        <v>0</v>
      </c>
      <c r="DA24" s="80">
        <f t="shared" si="8"/>
        <v>0</v>
      </c>
      <c r="DB24" s="80">
        <f t="shared" si="8"/>
        <v>0</v>
      </c>
      <c r="DC24" s="80">
        <f t="shared" si="8"/>
        <v>0</v>
      </c>
      <c r="DD24" s="80">
        <f t="shared" si="30"/>
        <v>0</v>
      </c>
      <c r="DF24" s="81">
        <f t="shared" si="31"/>
        <v>0</v>
      </c>
      <c r="DG24" s="81">
        <f t="shared" si="32"/>
        <v>0</v>
      </c>
      <c r="DH24" s="81">
        <f t="shared" si="33"/>
        <v>0</v>
      </c>
      <c r="DI24" s="81">
        <f t="shared" si="34"/>
        <v>0</v>
      </c>
      <c r="DJ24" s="81">
        <f t="shared" si="35"/>
        <v>0</v>
      </c>
      <c r="DK24" s="84">
        <f t="shared" si="9"/>
        <v>0</v>
      </c>
    </row>
    <row r="25" spans="1:115" ht="15.75" thickBot="1">
      <c r="A25" s="76"/>
      <c r="B25" s="31">
        <v>23</v>
      </c>
      <c r="C25" s="82">
        <v>0</v>
      </c>
      <c r="D25" s="82">
        <v>0</v>
      </c>
      <c r="E25" s="82">
        <v>0</v>
      </c>
      <c r="F25" s="82">
        <v>0</v>
      </c>
      <c r="G25" s="82">
        <v>0</v>
      </c>
      <c r="H25" s="76"/>
      <c r="I25" s="31">
        <v>23</v>
      </c>
      <c r="J25" s="82">
        <v>0</v>
      </c>
      <c r="K25" s="82">
        <v>0</v>
      </c>
      <c r="L25" s="82">
        <v>0</v>
      </c>
      <c r="M25" s="82">
        <v>0</v>
      </c>
      <c r="N25" s="82">
        <v>0</v>
      </c>
      <c r="O25" s="76"/>
      <c r="P25" s="31">
        <v>23</v>
      </c>
      <c r="Q25" s="82">
        <v>0</v>
      </c>
      <c r="R25" s="82">
        <v>0</v>
      </c>
      <c r="S25" s="82">
        <v>0</v>
      </c>
      <c r="T25" s="82">
        <v>0</v>
      </c>
      <c r="U25" s="82">
        <v>0</v>
      </c>
      <c r="V25" s="76"/>
      <c r="W25" s="31">
        <v>23</v>
      </c>
      <c r="X25" s="82">
        <v>0</v>
      </c>
      <c r="Y25" s="82">
        <v>0</v>
      </c>
      <c r="Z25" s="82">
        <v>0</v>
      </c>
      <c r="AA25" s="82">
        <v>0</v>
      </c>
      <c r="AB25" s="82">
        <v>0</v>
      </c>
      <c r="AC25" s="76"/>
      <c r="AD25" s="31">
        <v>23</v>
      </c>
      <c r="AE25" s="82">
        <v>0</v>
      </c>
      <c r="AF25" s="82">
        <v>0</v>
      </c>
      <c r="AG25" s="82">
        <v>0</v>
      </c>
      <c r="AH25" s="82">
        <v>0</v>
      </c>
      <c r="AI25" s="82">
        <v>0</v>
      </c>
      <c r="AJ25" s="31"/>
      <c r="AK25" s="31">
        <f t="shared" si="10"/>
        <v>10</v>
      </c>
      <c r="AM25" s="83"/>
      <c r="AN25" s="83">
        <f t="shared" si="11"/>
        <v>0</v>
      </c>
      <c r="AO25" s="83">
        <f t="shared" si="11"/>
        <v>0</v>
      </c>
      <c r="AP25" s="83">
        <f t="shared" si="11"/>
        <v>0</v>
      </c>
      <c r="AQ25" s="83">
        <f t="shared" si="11"/>
        <v>0</v>
      </c>
      <c r="AR25" s="83">
        <f t="shared" si="12"/>
        <v>0</v>
      </c>
      <c r="AS25" s="83"/>
      <c r="AT25" s="83"/>
      <c r="AU25" s="83">
        <f t="shared" si="13"/>
        <v>0</v>
      </c>
      <c r="AV25" s="83">
        <f t="shared" si="13"/>
        <v>0</v>
      </c>
      <c r="AW25" s="83">
        <f t="shared" si="13"/>
        <v>0</v>
      </c>
      <c r="AX25" s="83">
        <f t="shared" si="13"/>
        <v>0</v>
      </c>
      <c r="AY25" s="83">
        <f t="shared" si="14"/>
        <v>0</v>
      </c>
      <c r="AZ25" s="83"/>
      <c r="BA25" s="83"/>
      <c r="BB25" s="83">
        <f t="shared" si="15"/>
        <v>0</v>
      </c>
      <c r="BC25" s="83">
        <f t="shared" si="1"/>
        <v>0</v>
      </c>
      <c r="BD25" s="83">
        <f t="shared" si="1"/>
        <v>0</v>
      </c>
      <c r="BE25" s="83">
        <f t="shared" si="1"/>
        <v>0</v>
      </c>
      <c r="BF25" s="83">
        <f t="shared" si="16"/>
        <v>0</v>
      </c>
      <c r="BG25" s="83"/>
      <c r="BH25" s="83"/>
      <c r="BI25" s="83">
        <f t="shared" si="17"/>
        <v>0</v>
      </c>
      <c r="BJ25" s="83">
        <f t="shared" si="2"/>
        <v>0</v>
      </c>
      <c r="BK25" s="83">
        <f t="shared" si="2"/>
        <v>0</v>
      </c>
      <c r="BL25" s="83">
        <f t="shared" si="2"/>
        <v>0</v>
      </c>
      <c r="BM25" s="83">
        <f t="shared" si="18"/>
        <v>0</v>
      </c>
      <c r="BN25" s="83"/>
      <c r="BO25" s="83"/>
      <c r="BP25" s="83">
        <f t="shared" si="19"/>
        <v>0</v>
      </c>
      <c r="BQ25" s="83">
        <f t="shared" si="3"/>
        <v>0</v>
      </c>
      <c r="BR25" s="83">
        <f t="shared" si="3"/>
        <v>0</v>
      </c>
      <c r="BS25" s="83">
        <f t="shared" si="3"/>
        <v>0</v>
      </c>
      <c r="BT25" s="83">
        <f t="shared" si="20"/>
        <v>0</v>
      </c>
      <c r="BV25" s="80"/>
      <c r="BW25" s="80"/>
      <c r="BX25" s="80">
        <f t="shared" si="21"/>
        <v>0</v>
      </c>
      <c r="BY25" s="80">
        <f t="shared" si="21"/>
        <v>0</v>
      </c>
      <c r="BZ25" s="80">
        <f t="shared" si="21"/>
        <v>0</v>
      </c>
      <c r="CA25" s="80">
        <f t="shared" si="21"/>
        <v>0</v>
      </c>
      <c r="CB25" s="80">
        <f t="shared" si="22"/>
        <v>0</v>
      </c>
      <c r="CC25" s="80"/>
      <c r="CD25" s="80"/>
      <c r="CE25" s="80">
        <f t="shared" si="23"/>
        <v>0</v>
      </c>
      <c r="CF25" s="80">
        <f t="shared" si="5"/>
        <v>0</v>
      </c>
      <c r="CG25" s="80">
        <f t="shared" si="5"/>
        <v>0</v>
      </c>
      <c r="CH25" s="80">
        <f t="shared" si="5"/>
        <v>0</v>
      </c>
      <c r="CI25" s="80">
        <f t="shared" si="24"/>
        <v>0</v>
      </c>
      <c r="CJ25" s="80"/>
      <c r="CK25" s="80"/>
      <c r="CL25" s="80">
        <f t="shared" si="25"/>
        <v>0</v>
      </c>
      <c r="CM25" s="80">
        <f t="shared" si="6"/>
        <v>0</v>
      </c>
      <c r="CN25" s="80">
        <f t="shared" si="6"/>
        <v>0</v>
      </c>
      <c r="CO25" s="80">
        <f t="shared" si="6"/>
        <v>0</v>
      </c>
      <c r="CP25" s="80">
        <f t="shared" si="26"/>
        <v>0</v>
      </c>
      <c r="CQ25" s="80"/>
      <c r="CR25" s="80"/>
      <c r="CS25" s="80">
        <f t="shared" si="27"/>
        <v>0</v>
      </c>
      <c r="CT25" s="80">
        <f t="shared" si="7"/>
        <v>0</v>
      </c>
      <c r="CU25" s="80">
        <f t="shared" si="7"/>
        <v>0</v>
      </c>
      <c r="CV25" s="80">
        <f t="shared" si="7"/>
        <v>0</v>
      </c>
      <c r="CW25" s="80">
        <f t="shared" si="28"/>
        <v>0</v>
      </c>
      <c r="CX25" s="80"/>
      <c r="CY25" s="80"/>
      <c r="CZ25" s="80">
        <f t="shared" si="29"/>
        <v>0</v>
      </c>
      <c r="DA25" s="80">
        <f t="shared" si="8"/>
        <v>0</v>
      </c>
      <c r="DB25" s="80">
        <f t="shared" si="8"/>
        <v>0</v>
      </c>
      <c r="DC25" s="80">
        <f t="shared" si="8"/>
        <v>0</v>
      </c>
      <c r="DD25" s="80">
        <f t="shared" si="30"/>
        <v>0</v>
      </c>
      <c r="DF25" s="81">
        <f t="shared" si="31"/>
        <v>0</v>
      </c>
      <c r="DG25" s="81">
        <f t="shared" si="32"/>
        <v>0</v>
      </c>
      <c r="DH25" s="81">
        <f t="shared" si="33"/>
        <v>0</v>
      </c>
      <c r="DI25" s="81">
        <f t="shared" si="34"/>
        <v>0</v>
      </c>
      <c r="DJ25" s="81">
        <f t="shared" si="35"/>
        <v>0</v>
      </c>
      <c r="DK25" s="84">
        <f t="shared" si="9"/>
        <v>0</v>
      </c>
    </row>
    <row r="26" spans="1:115" ht="15.75" thickBot="1">
      <c r="A26" s="76"/>
      <c r="B26" s="31">
        <v>24</v>
      </c>
      <c r="C26" s="82">
        <v>0</v>
      </c>
      <c r="D26" s="82">
        <v>0</v>
      </c>
      <c r="E26" s="82">
        <v>0</v>
      </c>
      <c r="F26" s="82">
        <v>0</v>
      </c>
      <c r="G26" s="82">
        <v>0</v>
      </c>
      <c r="H26" s="76"/>
      <c r="I26" s="31">
        <v>24</v>
      </c>
      <c r="J26" s="82">
        <v>0</v>
      </c>
      <c r="K26" s="82">
        <v>0</v>
      </c>
      <c r="L26" s="82">
        <v>0</v>
      </c>
      <c r="M26" s="82">
        <v>0</v>
      </c>
      <c r="N26" s="82">
        <v>0</v>
      </c>
      <c r="O26" s="76"/>
      <c r="P26" s="31">
        <v>24</v>
      </c>
      <c r="Q26" s="82">
        <v>0</v>
      </c>
      <c r="R26" s="82">
        <v>0</v>
      </c>
      <c r="S26" s="82">
        <v>0</v>
      </c>
      <c r="T26" s="82">
        <v>0</v>
      </c>
      <c r="U26" s="82">
        <v>0</v>
      </c>
      <c r="V26" s="76"/>
      <c r="W26" s="31">
        <v>24</v>
      </c>
      <c r="X26" s="82">
        <v>0</v>
      </c>
      <c r="Y26" s="82">
        <v>0</v>
      </c>
      <c r="Z26" s="82">
        <v>0</v>
      </c>
      <c r="AA26" s="82">
        <v>0</v>
      </c>
      <c r="AB26" s="82">
        <v>0</v>
      </c>
      <c r="AC26" s="76"/>
      <c r="AD26" s="31">
        <v>24</v>
      </c>
      <c r="AE26" s="82">
        <v>0</v>
      </c>
      <c r="AF26" s="82">
        <v>0</v>
      </c>
      <c r="AG26" s="82">
        <v>0</v>
      </c>
      <c r="AH26" s="82">
        <v>0</v>
      </c>
      <c r="AI26" s="82">
        <v>0</v>
      </c>
      <c r="AJ26" s="31"/>
      <c r="AK26" s="31">
        <f t="shared" si="10"/>
        <v>10</v>
      </c>
      <c r="AM26" s="83"/>
      <c r="AN26" s="83">
        <f t="shared" si="11"/>
        <v>0</v>
      </c>
      <c r="AO26" s="83">
        <f t="shared" si="11"/>
        <v>0</v>
      </c>
      <c r="AP26" s="83">
        <f t="shared" si="11"/>
        <v>0</v>
      </c>
      <c r="AQ26" s="83">
        <f t="shared" si="11"/>
        <v>0</v>
      </c>
      <c r="AR26" s="83">
        <f t="shared" si="12"/>
        <v>0</v>
      </c>
      <c r="AS26" s="83"/>
      <c r="AT26" s="83"/>
      <c r="AU26" s="83">
        <f t="shared" si="13"/>
        <v>0</v>
      </c>
      <c r="AV26" s="83">
        <f t="shared" si="13"/>
        <v>0</v>
      </c>
      <c r="AW26" s="83">
        <f t="shared" si="13"/>
        <v>0</v>
      </c>
      <c r="AX26" s="83">
        <f t="shared" si="13"/>
        <v>0</v>
      </c>
      <c r="AY26" s="83">
        <f t="shared" si="14"/>
        <v>0</v>
      </c>
      <c r="AZ26" s="83"/>
      <c r="BA26" s="83"/>
      <c r="BB26" s="83">
        <f t="shared" si="15"/>
        <v>0</v>
      </c>
      <c r="BC26" s="83">
        <f t="shared" si="1"/>
        <v>0</v>
      </c>
      <c r="BD26" s="83">
        <f t="shared" si="1"/>
        <v>0</v>
      </c>
      <c r="BE26" s="83">
        <f t="shared" si="1"/>
        <v>0</v>
      </c>
      <c r="BF26" s="83">
        <f t="shared" si="16"/>
        <v>0</v>
      </c>
      <c r="BG26" s="83"/>
      <c r="BH26" s="83"/>
      <c r="BI26" s="83">
        <f t="shared" si="17"/>
        <v>0</v>
      </c>
      <c r="BJ26" s="83">
        <f t="shared" si="2"/>
        <v>0</v>
      </c>
      <c r="BK26" s="83">
        <f t="shared" si="2"/>
        <v>0</v>
      </c>
      <c r="BL26" s="83">
        <f t="shared" si="2"/>
        <v>0</v>
      </c>
      <c r="BM26" s="83">
        <f t="shared" si="18"/>
        <v>0</v>
      </c>
      <c r="BN26" s="83"/>
      <c r="BO26" s="83"/>
      <c r="BP26" s="83">
        <f t="shared" si="19"/>
        <v>0</v>
      </c>
      <c r="BQ26" s="83">
        <f t="shared" si="3"/>
        <v>0</v>
      </c>
      <c r="BR26" s="83">
        <f t="shared" si="3"/>
        <v>0</v>
      </c>
      <c r="BS26" s="83">
        <f t="shared" si="3"/>
        <v>0</v>
      </c>
      <c r="BT26" s="83">
        <f t="shared" si="20"/>
        <v>0</v>
      </c>
      <c r="BV26" s="80"/>
      <c r="BW26" s="80"/>
      <c r="BX26" s="80">
        <f t="shared" si="21"/>
        <v>0</v>
      </c>
      <c r="BY26" s="80">
        <f t="shared" si="21"/>
        <v>0</v>
      </c>
      <c r="BZ26" s="80">
        <f t="shared" si="21"/>
        <v>0</v>
      </c>
      <c r="CA26" s="80">
        <f t="shared" si="21"/>
        <v>0</v>
      </c>
      <c r="CB26" s="80">
        <f t="shared" si="22"/>
        <v>0</v>
      </c>
      <c r="CC26" s="80"/>
      <c r="CD26" s="80"/>
      <c r="CE26" s="80">
        <f t="shared" si="23"/>
        <v>0</v>
      </c>
      <c r="CF26" s="80">
        <f t="shared" si="5"/>
        <v>0</v>
      </c>
      <c r="CG26" s="80">
        <f t="shared" si="5"/>
        <v>0</v>
      </c>
      <c r="CH26" s="80">
        <f t="shared" si="5"/>
        <v>0</v>
      </c>
      <c r="CI26" s="80">
        <f t="shared" si="24"/>
        <v>0</v>
      </c>
      <c r="CJ26" s="80"/>
      <c r="CK26" s="80"/>
      <c r="CL26" s="80">
        <f t="shared" si="25"/>
        <v>0</v>
      </c>
      <c r="CM26" s="80">
        <f t="shared" si="6"/>
        <v>0</v>
      </c>
      <c r="CN26" s="80">
        <f t="shared" si="6"/>
        <v>0</v>
      </c>
      <c r="CO26" s="80">
        <f t="shared" si="6"/>
        <v>0</v>
      </c>
      <c r="CP26" s="80">
        <f t="shared" si="26"/>
        <v>0</v>
      </c>
      <c r="CQ26" s="80"/>
      <c r="CR26" s="80"/>
      <c r="CS26" s="80">
        <f t="shared" si="27"/>
        <v>0</v>
      </c>
      <c r="CT26" s="80">
        <f t="shared" si="7"/>
        <v>0</v>
      </c>
      <c r="CU26" s="80">
        <f t="shared" si="7"/>
        <v>0</v>
      </c>
      <c r="CV26" s="80">
        <f t="shared" si="7"/>
        <v>0</v>
      </c>
      <c r="CW26" s="80">
        <f t="shared" si="28"/>
        <v>0</v>
      </c>
      <c r="CX26" s="80"/>
      <c r="CY26" s="80"/>
      <c r="CZ26" s="80">
        <f t="shared" si="29"/>
        <v>0</v>
      </c>
      <c r="DA26" s="80">
        <f t="shared" si="8"/>
        <v>0</v>
      </c>
      <c r="DB26" s="80">
        <f t="shared" si="8"/>
        <v>0</v>
      </c>
      <c r="DC26" s="80">
        <f t="shared" si="8"/>
        <v>0</v>
      </c>
      <c r="DD26" s="80">
        <f t="shared" si="30"/>
        <v>0</v>
      </c>
      <c r="DF26" s="81">
        <f t="shared" si="31"/>
        <v>0</v>
      </c>
      <c r="DG26" s="81">
        <f t="shared" si="32"/>
        <v>0</v>
      </c>
      <c r="DH26" s="81">
        <f t="shared" si="33"/>
        <v>0</v>
      </c>
      <c r="DI26" s="81">
        <f t="shared" si="34"/>
        <v>0</v>
      </c>
      <c r="DJ26" s="81">
        <f t="shared" si="35"/>
        <v>0</v>
      </c>
      <c r="DK26" s="84">
        <f t="shared" si="9"/>
        <v>0</v>
      </c>
    </row>
    <row r="27" spans="1:115" ht="15.75" thickBot="1">
      <c r="A27" s="76"/>
      <c r="B27" s="31">
        <v>25</v>
      </c>
      <c r="C27" s="82">
        <v>0</v>
      </c>
      <c r="D27" s="82">
        <v>0</v>
      </c>
      <c r="E27" s="82">
        <v>0</v>
      </c>
      <c r="F27" s="82">
        <v>0</v>
      </c>
      <c r="G27" s="82">
        <v>0</v>
      </c>
      <c r="H27" s="76"/>
      <c r="I27" s="31">
        <v>25</v>
      </c>
      <c r="J27" s="82">
        <v>0</v>
      </c>
      <c r="K27" s="82">
        <v>0</v>
      </c>
      <c r="L27" s="82">
        <v>0</v>
      </c>
      <c r="M27" s="82">
        <v>0</v>
      </c>
      <c r="N27" s="82">
        <v>0</v>
      </c>
      <c r="O27" s="76"/>
      <c r="P27" s="31">
        <v>25</v>
      </c>
      <c r="Q27" s="82">
        <v>0</v>
      </c>
      <c r="R27" s="82">
        <v>0</v>
      </c>
      <c r="S27" s="82">
        <v>0</v>
      </c>
      <c r="T27" s="82">
        <v>0</v>
      </c>
      <c r="U27" s="82">
        <v>0</v>
      </c>
      <c r="V27" s="76"/>
      <c r="W27" s="31">
        <v>25</v>
      </c>
      <c r="X27" s="82">
        <v>0</v>
      </c>
      <c r="Y27" s="82">
        <v>0</v>
      </c>
      <c r="Z27" s="82">
        <v>0</v>
      </c>
      <c r="AA27" s="82">
        <v>0</v>
      </c>
      <c r="AB27" s="82">
        <v>0</v>
      </c>
      <c r="AC27" s="76"/>
      <c r="AD27" s="31">
        <v>25</v>
      </c>
      <c r="AE27" s="82">
        <v>0</v>
      </c>
      <c r="AF27" s="82">
        <v>0</v>
      </c>
      <c r="AG27" s="82">
        <v>0</v>
      </c>
      <c r="AH27" s="82">
        <v>0</v>
      </c>
      <c r="AI27" s="82">
        <v>0</v>
      </c>
      <c r="AJ27" s="31"/>
      <c r="AK27" s="31">
        <f t="shared" si="10"/>
        <v>10</v>
      </c>
      <c r="AM27" s="83"/>
      <c r="AN27" s="83">
        <f t="shared" si="11"/>
        <v>0</v>
      </c>
      <c r="AO27" s="83">
        <f t="shared" si="11"/>
        <v>0</v>
      </c>
      <c r="AP27" s="83">
        <f t="shared" si="11"/>
        <v>0</v>
      </c>
      <c r="AQ27" s="83">
        <f t="shared" si="11"/>
        <v>0</v>
      </c>
      <c r="AR27" s="83">
        <f t="shared" si="12"/>
        <v>0</v>
      </c>
      <c r="AS27" s="83"/>
      <c r="AT27" s="83"/>
      <c r="AU27" s="83">
        <f t="shared" si="13"/>
        <v>0</v>
      </c>
      <c r="AV27" s="83">
        <f t="shared" si="13"/>
        <v>0</v>
      </c>
      <c r="AW27" s="83">
        <f t="shared" si="13"/>
        <v>0</v>
      </c>
      <c r="AX27" s="83">
        <f t="shared" si="13"/>
        <v>0</v>
      </c>
      <c r="AY27" s="83">
        <f t="shared" si="14"/>
        <v>0</v>
      </c>
      <c r="AZ27" s="83"/>
      <c r="BA27" s="83"/>
      <c r="BB27" s="83">
        <f t="shared" si="15"/>
        <v>0</v>
      </c>
      <c r="BC27" s="83">
        <f t="shared" si="1"/>
        <v>0</v>
      </c>
      <c r="BD27" s="83">
        <f t="shared" si="1"/>
        <v>0</v>
      </c>
      <c r="BE27" s="83">
        <f t="shared" si="1"/>
        <v>0</v>
      </c>
      <c r="BF27" s="83">
        <f t="shared" si="16"/>
        <v>0</v>
      </c>
      <c r="BG27" s="83"/>
      <c r="BH27" s="83"/>
      <c r="BI27" s="83">
        <f t="shared" si="17"/>
        <v>0</v>
      </c>
      <c r="BJ27" s="83">
        <f t="shared" si="2"/>
        <v>0</v>
      </c>
      <c r="BK27" s="83">
        <f t="shared" si="2"/>
        <v>0</v>
      </c>
      <c r="BL27" s="83">
        <f t="shared" si="2"/>
        <v>0</v>
      </c>
      <c r="BM27" s="83">
        <f t="shared" si="18"/>
        <v>0</v>
      </c>
      <c r="BN27" s="83"/>
      <c r="BO27" s="83"/>
      <c r="BP27" s="83">
        <f t="shared" si="19"/>
        <v>0</v>
      </c>
      <c r="BQ27" s="83">
        <f t="shared" si="3"/>
        <v>0</v>
      </c>
      <c r="BR27" s="83">
        <f t="shared" si="3"/>
        <v>0</v>
      </c>
      <c r="BS27" s="83">
        <f t="shared" si="3"/>
        <v>0</v>
      </c>
      <c r="BT27" s="83">
        <f t="shared" si="20"/>
        <v>0</v>
      </c>
      <c r="BV27" s="80"/>
      <c r="BW27" s="80"/>
      <c r="BX27" s="80">
        <f t="shared" si="21"/>
        <v>0</v>
      </c>
      <c r="BY27" s="80">
        <f t="shared" si="21"/>
        <v>0</v>
      </c>
      <c r="BZ27" s="80">
        <f t="shared" si="21"/>
        <v>0</v>
      </c>
      <c r="CA27" s="80">
        <f t="shared" si="21"/>
        <v>0</v>
      </c>
      <c r="CB27" s="80">
        <f t="shared" si="22"/>
        <v>0</v>
      </c>
      <c r="CC27" s="80"/>
      <c r="CD27" s="80"/>
      <c r="CE27" s="80">
        <f t="shared" si="23"/>
        <v>0</v>
      </c>
      <c r="CF27" s="80">
        <f t="shared" si="5"/>
        <v>0</v>
      </c>
      <c r="CG27" s="80">
        <f t="shared" si="5"/>
        <v>0</v>
      </c>
      <c r="CH27" s="80">
        <f t="shared" si="5"/>
        <v>0</v>
      </c>
      <c r="CI27" s="80">
        <f t="shared" si="24"/>
        <v>0</v>
      </c>
      <c r="CJ27" s="80"/>
      <c r="CK27" s="80"/>
      <c r="CL27" s="80">
        <f t="shared" si="25"/>
        <v>0</v>
      </c>
      <c r="CM27" s="80">
        <f t="shared" si="6"/>
        <v>0</v>
      </c>
      <c r="CN27" s="80">
        <f t="shared" si="6"/>
        <v>0</v>
      </c>
      <c r="CO27" s="80">
        <f t="shared" si="6"/>
        <v>0</v>
      </c>
      <c r="CP27" s="80">
        <f t="shared" si="26"/>
        <v>0</v>
      </c>
      <c r="CQ27" s="80"/>
      <c r="CR27" s="80"/>
      <c r="CS27" s="80">
        <f t="shared" si="27"/>
        <v>0</v>
      </c>
      <c r="CT27" s="80">
        <f t="shared" si="7"/>
        <v>0</v>
      </c>
      <c r="CU27" s="80">
        <f t="shared" si="7"/>
        <v>0</v>
      </c>
      <c r="CV27" s="80">
        <f t="shared" si="7"/>
        <v>0</v>
      </c>
      <c r="CW27" s="80">
        <f t="shared" si="28"/>
        <v>0</v>
      </c>
      <c r="CX27" s="80"/>
      <c r="CY27" s="80"/>
      <c r="CZ27" s="80">
        <f t="shared" si="29"/>
        <v>0</v>
      </c>
      <c r="DA27" s="80">
        <f t="shared" si="8"/>
        <v>0</v>
      </c>
      <c r="DB27" s="80">
        <f t="shared" si="8"/>
        <v>0</v>
      </c>
      <c r="DC27" s="80">
        <f t="shared" si="8"/>
        <v>0</v>
      </c>
      <c r="DD27" s="80">
        <f t="shared" si="30"/>
        <v>0</v>
      </c>
      <c r="DF27" s="81">
        <f t="shared" si="31"/>
        <v>0</v>
      </c>
      <c r="DG27" s="81">
        <f t="shared" si="32"/>
        <v>0</v>
      </c>
      <c r="DH27" s="81">
        <f t="shared" si="33"/>
        <v>0</v>
      </c>
      <c r="DI27" s="81">
        <f t="shared" si="34"/>
        <v>0</v>
      </c>
      <c r="DJ27" s="81">
        <f t="shared" si="35"/>
        <v>0</v>
      </c>
      <c r="DK27" s="84">
        <f t="shared" si="9"/>
        <v>0</v>
      </c>
    </row>
    <row r="28" spans="1:115" ht="15.75" thickBot="1">
      <c r="A28" s="76"/>
      <c r="B28" s="31">
        <v>26</v>
      </c>
      <c r="C28" s="82">
        <v>0</v>
      </c>
      <c r="D28" s="82">
        <v>0</v>
      </c>
      <c r="E28" s="82">
        <v>0</v>
      </c>
      <c r="F28" s="82">
        <v>0</v>
      </c>
      <c r="G28" s="82">
        <v>0</v>
      </c>
      <c r="H28" s="76"/>
      <c r="I28" s="31">
        <v>26</v>
      </c>
      <c r="J28" s="82">
        <v>0</v>
      </c>
      <c r="K28" s="82">
        <v>0</v>
      </c>
      <c r="L28" s="82">
        <v>0</v>
      </c>
      <c r="M28" s="82">
        <v>0</v>
      </c>
      <c r="N28" s="82">
        <v>0</v>
      </c>
      <c r="O28" s="76"/>
      <c r="P28" s="31">
        <v>26</v>
      </c>
      <c r="Q28" s="82">
        <v>0</v>
      </c>
      <c r="R28" s="82">
        <v>0</v>
      </c>
      <c r="S28" s="82">
        <v>0</v>
      </c>
      <c r="T28" s="82">
        <v>0</v>
      </c>
      <c r="U28" s="82">
        <v>0</v>
      </c>
      <c r="V28" s="76"/>
      <c r="W28" s="31">
        <v>26</v>
      </c>
      <c r="X28" s="82">
        <v>0</v>
      </c>
      <c r="Y28" s="82">
        <v>0</v>
      </c>
      <c r="Z28" s="82">
        <v>0</v>
      </c>
      <c r="AA28" s="82">
        <v>0</v>
      </c>
      <c r="AB28" s="82">
        <v>0</v>
      </c>
      <c r="AC28" s="76"/>
      <c r="AD28" s="31">
        <v>26</v>
      </c>
      <c r="AE28" s="82">
        <v>0</v>
      </c>
      <c r="AF28" s="82">
        <v>0</v>
      </c>
      <c r="AG28" s="82">
        <v>0</v>
      </c>
      <c r="AH28" s="82">
        <v>0</v>
      </c>
      <c r="AI28" s="82">
        <v>0</v>
      </c>
      <c r="AJ28" s="31"/>
      <c r="AK28" s="31">
        <f t="shared" si="10"/>
        <v>10</v>
      </c>
      <c r="AM28" s="83"/>
      <c r="AN28" s="83">
        <f t="shared" si="11"/>
        <v>0</v>
      </c>
      <c r="AO28" s="83">
        <f t="shared" si="11"/>
        <v>0</v>
      </c>
      <c r="AP28" s="83">
        <f t="shared" si="11"/>
        <v>0</v>
      </c>
      <c r="AQ28" s="83">
        <f t="shared" si="11"/>
        <v>0</v>
      </c>
      <c r="AR28" s="83">
        <f t="shared" si="12"/>
        <v>0</v>
      </c>
      <c r="AS28" s="83"/>
      <c r="AT28" s="83"/>
      <c r="AU28" s="83">
        <f t="shared" si="13"/>
        <v>0</v>
      </c>
      <c r="AV28" s="83">
        <f t="shared" si="13"/>
        <v>0</v>
      </c>
      <c r="AW28" s="83">
        <f t="shared" si="13"/>
        <v>0</v>
      </c>
      <c r="AX28" s="83">
        <f t="shared" si="13"/>
        <v>0</v>
      </c>
      <c r="AY28" s="83">
        <f t="shared" si="14"/>
        <v>0</v>
      </c>
      <c r="AZ28" s="83"/>
      <c r="BA28" s="83"/>
      <c r="BB28" s="83">
        <f t="shared" si="15"/>
        <v>0</v>
      </c>
      <c r="BC28" s="83">
        <f t="shared" si="1"/>
        <v>0</v>
      </c>
      <c r="BD28" s="83">
        <f t="shared" si="1"/>
        <v>0</v>
      </c>
      <c r="BE28" s="83">
        <f t="shared" si="1"/>
        <v>0</v>
      </c>
      <c r="BF28" s="83">
        <f t="shared" si="16"/>
        <v>0</v>
      </c>
      <c r="BG28" s="83"/>
      <c r="BH28" s="83"/>
      <c r="BI28" s="83">
        <f t="shared" si="17"/>
        <v>0</v>
      </c>
      <c r="BJ28" s="83">
        <f t="shared" si="2"/>
        <v>0</v>
      </c>
      <c r="BK28" s="83">
        <f t="shared" si="2"/>
        <v>0</v>
      </c>
      <c r="BL28" s="83">
        <f t="shared" si="2"/>
        <v>0</v>
      </c>
      <c r="BM28" s="83">
        <f t="shared" si="18"/>
        <v>0</v>
      </c>
      <c r="BN28" s="83"/>
      <c r="BO28" s="83"/>
      <c r="BP28" s="83">
        <f t="shared" si="19"/>
        <v>0</v>
      </c>
      <c r="BQ28" s="83">
        <f t="shared" si="3"/>
        <v>0</v>
      </c>
      <c r="BR28" s="83">
        <f t="shared" si="3"/>
        <v>0</v>
      </c>
      <c r="BS28" s="83">
        <f t="shared" si="3"/>
        <v>0</v>
      </c>
      <c r="BT28" s="83">
        <f t="shared" si="20"/>
        <v>0</v>
      </c>
      <c r="BV28" s="80"/>
      <c r="BW28" s="80"/>
      <c r="BX28" s="80">
        <f t="shared" si="21"/>
        <v>0</v>
      </c>
      <c r="BY28" s="80">
        <f t="shared" si="21"/>
        <v>0</v>
      </c>
      <c r="BZ28" s="80">
        <f t="shared" si="21"/>
        <v>0</v>
      </c>
      <c r="CA28" s="80">
        <f t="shared" si="21"/>
        <v>0</v>
      </c>
      <c r="CB28" s="80">
        <f t="shared" si="22"/>
        <v>0</v>
      </c>
      <c r="CC28" s="80"/>
      <c r="CD28" s="80"/>
      <c r="CE28" s="80">
        <f t="shared" si="23"/>
        <v>0</v>
      </c>
      <c r="CF28" s="80">
        <f t="shared" si="5"/>
        <v>0</v>
      </c>
      <c r="CG28" s="80">
        <f t="shared" si="5"/>
        <v>0</v>
      </c>
      <c r="CH28" s="80">
        <f t="shared" si="5"/>
        <v>0</v>
      </c>
      <c r="CI28" s="80">
        <f t="shared" si="24"/>
        <v>0</v>
      </c>
      <c r="CJ28" s="80"/>
      <c r="CK28" s="80"/>
      <c r="CL28" s="80">
        <f t="shared" si="25"/>
        <v>0</v>
      </c>
      <c r="CM28" s="80">
        <f t="shared" si="6"/>
        <v>0</v>
      </c>
      <c r="CN28" s="80">
        <f t="shared" si="6"/>
        <v>0</v>
      </c>
      <c r="CO28" s="80">
        <f t="shared" si="6"/>
        <v>0</v>
      </c>
      <c r="CP28" s="80">
        <f t="shared" si="26"/>
        <v>0</v>
      </c>
      <c r="CQ28" s="80"/>
      <c r="CR28" s="80"/>
      <c r="CS28" s="80">
        <f t="shared" si="27"/>
        <v>0</v>
      </c>
      <c r="CT28" s="80">
        <f t="shared" si="7"/>
        <v>0</v>
      </c>
      <c r="CU28" s="80">
        <f t="shared" si="7"/>
        <v>0</v>
      </c>
      <c r="CV28" s="80">
        <f t="shared" si="7"/>
        <v>0</v>
      </c>
      <c r="CW28" s="80">
        <f t="shared" si="28"/>
        <v>0</v>
      </c>
      <c r="CX28" s="80"/>
      <c r="CY28" s="80"/>
      <c r="CZ28" s="80">
        <f t="shared" si="29"/>
        <v>0</v>
      </c>
      <c r="DA28" s="80">
        <f t="shared" si="8"/>
        <v>0</v>
      </c>
      <c r="DB28" s="80">
        <f t="shared" si="8"/>
        <v>0</v>
      </c>
      <c r="DC28" s="80">
        <f t="shared" si="8"/>
        <v>0</v>
      </c>
      <c r="DD28" s="80">
        <f t="shared" si="30"/>
        <v>0</v>
      </c>
      <c r="DF28" s="81">
        <f t="shared" si="31"/>
        <v>0</v>
      </c>
      <c r="DG28" s="81">
        <f t="shared" si="32"/>
        <v>0</v>
      </c>
      <c r="DH28" s="81">
        <f t="shared" si="33"/>
        <v>0</v>
      </c>
      <c r="DI28" s="81">
        <f t="shared" si="34"/>
        <v>0</v>
      </c>
      <c r="DJ28" s="81">
        <f t="shared" si="35"/>
        <v>0</v>
      </c>
      <c r="DK28" s="84">
        <f t="shared" si="9"/>
        <v>0</v>
      </c>
    </row>
    <row r="29" spans="1:115" ht="15.75" thickBot="1">
      <c r="A29" s="76"/>
      <c r="B29" s="31">
        <v>27</v>
      </c>
      <c r="C29" s="82">
        <v>0</v>
      </c>
      <c r="D29" s="82">
        <v>0</v>
      </c>
      <c r="E29" s="82">
        <v>0</v>
      </c>
      <c r="F29" s="82">
        <v>-24.382000000000001</v>
      </c>
      <c r="G29" s="82">
        <v>-24.382000000000001</v>
      </c>
      <c r="H29" s="76"/>
      <c r="I29" s="31">
        <v>27</v>
      </c>
      <c r="J29" s="82">
        <v>0</v>
      </c>
      <c r="K29" s="82">
        <v>0</v>
      </c>
      <c r="L29" s="82">
        <v>0</v>
      </c>
      <c r="M29" s="82">
        <v>0</v>
      </c>
      <c r="N29" s="82">
        <v>0</v>
      </c>
      <c r="O29" s="76"/>
      <c r="P29" s="31">
        <v>27</v>
      </c>
      <c r="Q29" s="82">
        <v>0</v>
      </c>
      <c r="R29" s="82">
        <v>0</v>
      </c>
      <c r="S29" s="82">
        <v>0</v>
      </c>
      <c r="T29" s="82">
        <v>0</v>
      </c>
      <c r="U29" s="82">
        <v>0</v>
      </c>
      <c r="V29" s="76"/>
      <c r="W29" s="31">
        <v>27</v>
      </c>
      <c r="X29" s="82">
        <v>0</v>
      </c>
      <c r="Y29" s="82">
        <v>0</v>
      </c>
      <c r="Z29" s="82">
        <v>0</v>
      </c>
      <c r="AA29" s="82">
        <v>0</v>
      </c>
      <c r="AB29" s="82">
        <v>0</v>
      </c>
      <c r="AC29" s="76"/>
      <c r="AD29" s="31">
        <v>27</v>
      </c>
      <c r="AE29" s="82">
        <v>24.382000000000001</v>
      </c>
      <c r="AF29" s="82">
        <v>0</v>
      </c>
      <c r="AG29" s="82">
        <v>0</v>
      </c>
      <c r="AH29" s="82">
        <v>0</v>
      </c>
      <c r="AI29" s="82">
        <v>24.382000000000001</v>
      </c>
      <c r="AJ29" s="31"/>
      <c r="AK29" s="31">
        <f t="shared" si="10"/>
        <v>10</v>
      </c>
      <c r="AM29" s="83"/>
      <c r="AN29" s="83">
        <f t="shared" si="11"/>
        <v>0</v>
      </c>
      <c r="AO29" s="83">
        <f t="shared" si="11"/>
        <v>0</v>
      </c>
      <c r="AP29" s="83">
        <f t="shared" si="11"/>
        <v>0</v>
      </c>
      <c r="AQ29" s="83">
        <f t="shared" si="11"/>
        <v>0</v>
      </c>
      <c r="AR29" s="83">
        <f t="shared" si="12"/>
        <v>0</v>
      </c>
      <c r="AS29" s="83"/>
      <c r="AT29" s="83"/>
      <c r="AU29" s="83">
        <f t="shared" si="13"/>
        <v>0</v>
      </c>
      <c r="AV29" s="83">
        <f t="shared" si="13"/>
        <v>0</v>
      </c>
      <c r="AW29" s="83">
        <f t="shared" si="13"/>
        <v>0</v>
      </c>
      <c r="AX29" s="83">
        <f t="shared" si="13"/>
        <v>0</v>
      </c>
      <c r="AY29" s="83">
        <f t="shared" si="14"/>
        <v>0</v>
      </c>
      <c r="AZ29" s="83"/>
      <c r="BA29" s="83"/>
      <c r="BB29" s="83">
        <f t="shared" si="15"/>
        <v>0</v>
      </c>
      <c r="BC29" s="83">
        <f t="shared" si="1"/>
        <v>0</v>
      </c>
      <c r="BD29" s="83">
        <f t="shared" si="1"/>
        <v>0</v>
      </c>
      <c r="BE29" s="83">
        <f t="shared" si="1"/>
        <v>0</v>
      </c>
      <c r="BF29" s="83">
        <f t="shared" si="16"/>
        <v>0</v>
      </c>
      <c r="BG29" s="83"/>
      <c r="BH29" s="83"/>
      <c r="BI29" s="83">
        <f t="shared" si="17"/>
        <v>0</v>
      </c>
      <c r="BJ29" s="83">
        <f t="shared" si="2"/>
        <v>0</v>
      </c>
      <c r="BK29" s="83">
        <f t="shared" si="2"/>
        <v>0</v>
      </c>
      <c r="BL29" s="83">
        <f t="shared" si="2"/>
        <v>0</v>
      </c>
      <c r="BM29" s="83">
        <f t="shared" si="18"/>
        <v>0</v>
      </c>
      <c r="BN29" s="83"/>
      <c r="BO29" s="83"/>
      <c r="BP29" s="83">
        <f t="shared" si="19"/>
        <v>24.382000000000001</v>
      </c>
      <c r="BQ29" s="83">
        <f t="shared" si="3"/>
        <v>0</v>
      </c>
      <c r="BR29" s="83">
        <f t="shared" si="3"/>
        <v>0</v>
      </c>
      <c r="BS29" s="83">
        <f t="shared" si="3"/>
        <v>0</v>
      </c>
      <c r="BT29" s="83">
        <f t="shared" si="20"/>
        <v>-24.382000000000001</v>
      </c>
      <c r="BV29" s="80"/>
      <c r="BW29" s="80"/>
      <c r="BX29" s="80">
        <f t="shared" si="21"/>
        <v>0</v>
      </c>
      <c r="BY29" s="80">
        <f t="shared" si="21"/>
        <v>0</v>
      </c>
      <c r="BZ29" s="80">
        <f t="shared" si="21"/>
        <v>0</v>
      </c>
      <c r="CA29" s="80">
        <f t="shared" si="21"/>
        <v>0</v>
      </c>
      <c r="CB29" s="80">
        <f t="shared" si="22"/>
        <v>0</v>
      </c>
      <c r="CC29" s="80"/>
      <c r="CD29" s="80"/>
      <c r="CE29" s="80">
        <f t="shared" si="23"/>
        <v>0</v>
      </c>
      <c r="CF29" s="80">
        <f t="shared" si="5"/>
        <v>0</v>
      </c>
      <c r="CG29" s="80">
        <f t="shared" si="5"/>
        <v>0</v>
      </c>
      <c r="CH29" s="80">
        <f t="shared" si="5"/>
        <v>0</v>
      </c>
      <c r="CI29" s="80">
        <f t="shared" si="24"/>
        <v>0</v>
      </c>
      <c r="CJ29" s="80"/>
      <c r="CK29" s="80"/>
      <c r="CL29" s="80">
        <f t="shared" si="25"/>
        <v>0</v>
      </c>
      <c r="CM29" s="80">
        <f t="shared" si="6"/>
        <v>0</v>
      </c>
      <c r="CN29" s="80">
        <f t="shared" si="6"/>
        <v>0</v>
      </c>
      <c r="CO29" s="80">
        <f t="shared" si="6"/>
        <v>0</v>
      </c>
      <c r="CP29" s="80">
        <f t="shared" si="26"/>
        <v>0</v>
      </c>
      <c r="CQ29" s="80"/>
      <c r="CR29" s="80"/>
      <c r="CS29" s="80">
        <f t="shared" si="27"/>
        <v>0</v>
      </c>
      <c r="CT29" s="80">
        <f t="shared" si="7"/>
        <v>0</v>
      </c>
      <c r="CU29" s="80">
        <f t="shared" si="7"/>
        <v>0</v>
      </c>
      <c r="CV29" s="80">
        <f t="shared" si="7"/>
        <v>0</v>
      </c>
      <c r="CW29" s="80">
        <f t="shared" si="28"/>
        <v>0</v>
      </c>
      <c r="CX29" s="80"/>
      <c r="CY29" s="80"/>
      <c r="CZ29" s="80">
        <f t="shared" si="29"/>
        <v>243.82000000000002</v>
      </c>
      <c r="DA29" s="80">
        <f t="shared" si="8"/>
        <v>0</v>
      </c>
      <c r="DB29" s="80">
        <f t="shared" si="8"/>
        <v>0</v>
      </c>
      <c r="DC29" s="80">
        <f t="shared" si="8"/>
        <v>0</v>
      </c>
      <c r="DD29" s="80">
        <f t="shared" si="30"/>
        <v>243.82000000000002</v>
      </c>
      <c r="DF29" s="81">
        <f t="shared" si="31"/>
        <v>24.382000000000001</v>
      </c>
      <c r="DG29" s="81">
        <f t="shared" si="32"/>
        <v>0</v>
      </c>
      <c r="DH29" s="81">
        <f t="shared" si="33"/>
        <v>0</v>
      </c>
      <c r="DI29" s="81">
        <f t="shared" si="34"/>
        <v>0</v>
      </c>
      <c r="DJ29" s="81">
        <f t="shared" si="35"/>
        <v>-24.382000000000001</v>
      </c>
      <c r="DK29" s="84">
        <f t="shared" si="9"/>
        <v>0</v>
      </c>
    </row>
    <row r="30" spans="1:115" ht="15.75" thickBot="1">
      <c r="A30" s="76"/>
      <c r="B30" s="31">
        <v>28</v>
      </c>
      <c r="C30" s="82">
        <v>0</v>
      </c>
      <c r="D30" s="82">
        <v>0</v>
      </c>
      <c r="E30" s="82">
        <v>0</v>
      </c>
      <c r="F30" s="82">
        <v>-117</v>
      </c>
      <c r="G30" s="82">
        <v>-117</v>
      </c>
      <c r="H30" s="76"/>
      <c r="I30" s="31">
        <v>28</v>
      </c>
      <c r="J30" s="82">
        <v>0</v>
      </c>
      <c r="K30" s="82">
        <v>0</v>
      </c>
      <c r="L30" s="82">
        <v>0</v>
      </c>
      <c r="M30" s="82">
        <v>0</v>
      </c>
      <c r="N30" s="82">
        <v>0</v>
      </c>
      <c r="O30" s="76"/>
      <c r="P30" s="31">
        <v>28</v>
      </c>
      <c r="Q30" s="82">
        <v>0</v>
      </c>
      <c r="R30" s="82">
        <v>0</v>
      </c>
      <c r="S30" s="82">
        <v>0</v>
      </c>
      <c r="T30" s="82">
        <v>0</v>
      </c>
      <c r="U30" s="82">
        <v>0</v>
      </c>
      <c r="V30" s="76"/>
      <c r="W30" s="31">
        <v>28</v>
      </c>
      <c r="X30" s="82">
        <v>0</v>
      </c>
      <c r="Y30" s="82">
        <v>0</v>
      </c>
      <c r="Z30" s="82">
        <v>0</v>
      </c>
      <c r="AA30" s="82">
        <v>0</v>
      </c>
      <c r="AB30" s="82">
        <v>0</v>
      </c>
      <c r="AC30" s="76"/>
      <c r="AD30" s="31">
        <v>28</v>
      </c>
      <c r="AE30" s="82">
        <v>117</v>
      </c>
      <c r="AF30" s="82">
        <v>0</v>
      </c>
      <c r="AG30" s="82">
        <v>0</v>
      </c>
      <c r="AH30" s="82">
        <v>0</v>
      </c>
      <c r="AI30" s="82">
        <v>117</v>
      </c>
      <c r="AJ30" s="31"/>
      <c r="AK30" s="31">
        <f t="shared" si="10"/>
        <v>10</v>
      </c>
      <c r="AM30" s="83"/>
      <c r="AN30" s="83">
        <f t="shared" si="11"/>
        <v>0</v>
      </c>
      <c r="AO30" s="83">
        <f t="shared" si="11"/>
        <v>0</v>
      </c>
      <c r="AP30" s="83">
        <f t="shared" si="11"/>
        <v>0</v>
      </c>
      <c r="AQ30" s="83">
        <f t="shared" si="11"/>
        <v>0</v>
      </c>
      <c r="AR30" s="83">
        <f t="shared" si="12"/>
        <v>0</v>
      </c>
      <c r="AS30" s="83"/>
      <c r="AT30" s="83"/>
      <c r="AU30" s="83">
        <f t="shared" si="13"/>
        <v>0</v>
      </c>
      <c r="AV30" s="83">
        <f t="shared" si="13"/>
        <v>0</v>
      </c>
      <c r="AW30" s="83">
        <f t="shared" si="13"/>
        <v>0</v>
      </c>
      <c r="AX30" s="83">
        <f t="shared" si="13"/>
        <v>0</v>
      </c>
      <c r="AY30" s="83">
        <f t="shared" si="14"/>
        <v>0</v>
      </c>
      <c r="AZ30" s="83"/>
      <c r="BA30" s="83"/>
      <c r="BB30" s="83">
        <f t="shared" si="15"/>
        <v>0</v>
      </c>
      <c r="BC30" s="83">
        <f t="shared" si="1"/>
        <v>0</v>
      </c>
      <c r="BD30" s="83">
        <f t="shared" si="1"/>
        <v>0</v>
      </c>
      <c r="BE30" s="83">
        <f t="shared" si="1"/>
        <v>0</v>
      </c>
      <c r="BF30" s="83">
        <f t="shared" si="16"/>
        <v>0</v>
      </c>
      <c r="BG30" s="83"/>
      <c r="BH30" s="83"/>
      <c r="BI30" s="83">
        <f t="shared" si="17"/>
        <v>0</v>
      </c>
      <c r="BJ30" s="83">
        <f t="shared" si="2"/>
        <v>0</v>
      </c>
      <c r="BK30" s="83">
        <f t="shared" si="2"/>
        <v>0</v>
      </c>
      <c r="BL30" s="83">
        <f t="shared" si="2"/>
        <v>0</v>
      </c>
      <c r="BM30" s="83">
        <f t="shared" si="18"/>
        <v>0</v>
      </c>
      <c r="BN30" s="83"/>
      <c r="BO30" s="83"/>
      <c r="BP30" s="83">
        <f t="shared" si="19"/>
        <v>117</v>
      </c>
      <c r="BQ30" s="83">
        <f t="shared" si="3"/>
        <v>0</v>
      </c>
      <c r="BR30" s="83">
        <f t="shared" si="3"/>
        <v>0</v>
      </c>
      <c r="BS30" s="83">
        <f t="shared" si="3"/>
        <v>0</v>
      </c>
      <c r="BT30" s="83">
        <f t="shared" si="20"/>
        <v>-117</v>
      </c>
      <c r="BV30" s="80"/>
      <c r="BW30" s="80"/>
      <c r="BX30" s="80">
        <f t="shared" si="21"/>
        <v>0</v>
      </c>
      <c r="BY30" s="80">
        <f t="shared" si="21"/>
        <v>0</v>
      </c>
      <c r="BZ30" s="80">
        <f t="shared" si="21"/>
        <v>0</v>
      </c>
      <c r="CA30" s="80">
        <f t="shared" si="21"/>
        <v>0</v>
      </c>
      <c r="CB30" s="80">
        <f t="shared" si="22"/>
        <v>0</v>
      </c>
      <c r="CC30" s="80"/>
      <c r="CD30" s="80"/>
      <c r="CE30" s="80">
        <f t="shared" si="23"/>
        <v>0</v>
      </c>
      <c r="CF30" s="80">
        <f t="shared" si="5"/>
        <v>0</v>
      </c>
      <c r="CG30" s="80">
        <f t="shared" si="5"/>
        <v>0</v>
      </c>
      <c r="CH30" s="80">
        <f t="shared" si="5"/>
        <v>0</v>
      </c>
      <c r="CI30" s="80">
        <f t="shared" si="24"/>
        <v>0</v>
      </c>
      <c r="CJ30" s="80"/>
      <c r="CK30" s="80"/>
      <c r="CL30" s="80">
        <f t="shared" si="25"/>
        <v>0</v>
      </c>
      <c r="CM30" s="80">
        <f t="shared" si="6"/>
        <v>0</v>
      </c>
      <c r="CN30" s="80">
        <f t="shared" si="6"/>
        <v>0</v>
      </c>
      <c r="CO30" s="80">
        <f t="shared" si="6"/>
        <v>0</v>
      </c>
      <c r="CP30" s="80">
        <f t="shared" si="26"/>
        <v>0</v>
      </c>
      <c r="CQ30" s="80"/>
      <c r="CR30" s="80"/>
      <c r="CS30" s="80">
        <f t="shared" si="27"/>
        <v>0</v>
      </c>
      <c r="CT30" s="80">
        <f t="shared" si="7"/>
        <v>0</v>
      </c>
      <c r="CU30" s="80">
        <f t="shared" si="7"/>
        <v>0</v>
      </c>
      <c r="CV30" s="80">
        <f t="shared" si="7"/>
        <v>0</v>
      </c>
      <c r="CW30" s="80">
        <f t="shared" si="28"/>
        <v>0</v>
      </c>
      <c r="CX30" s="80"/>
      <c r="CY30" s="80"/>
      <c r="CZ30" s="80">
        <f t="shared" si="29"/>
        <v>1170</v>
      </c>
      <c r="DA30" s="80">
        <f t="shared" si="8"/>
        <v>0</v>
      </c>
      <c r="DB30" s="80">
        <f t="shared" si="8"/>
        <v>0</v>
      </c>
      <c r="DC30" s="80">
        <f t="shared" si="8"/>
        <v>0</v>
      </c>
      <c r="DD30" s="80">
        <f t="shared" si="30"/>
        <v>1170</v>
      </c>
      <c r="DF30" s="81">
        <f t="shared" si="31"/>
        <v>117</v>
      </c>
      <c r="DG30" s="81">
        <f t="shared" si="32"/>
        <v>0</v>
      </c>
      <c r="DH30" s="81">
        <f t="shared" si="33"/>
        <v>0</v>
      </c>
      <c r="DI30" s="81">
        <f t="shared" si="34"/>
        <v>0</v>
      </c>
      <c r="DJ30" s="81">
        <f t="shared" si="35"/>
        <v>-117</v>
      </c>
      <c r="DK30" s="84">
        <f t="shared" si="9"/>
        <v>0</v>
      </c>
    </row>
    <row r="31" spans="1:115" ht="15.75" thickBot="1">
      <c r="A31" s="76"/>
      <c r="B31" s="31">
        <v>29</v>
      </c>
      <c r="C31" s="82">
        <v>-40</v>
      </c>
      <c r="D31" s="82">
        <v>0</v>
      </c>
      <c r="E31" s="82">
        <v>0</v>
      </c>
      <c r="F31" s="82">
        <v>-95</v>
      </c>
      <c r="G31" s="82">
        <v>-135</v>
      </c>
      <c r="H31" s="76"/>
      <c r="I31" s="31">
        <v>29</v>
      </c>
      <c r="J31" s="82">
        <v>40</v>
      </c>
      <c r="K31" s="82">
        <v>0</v>
      </c>
      <c r="L31" s="82">
        <v>0</v>
      </c>
      <c r="M31" s="82">
        <v>0</v>
      </c>
      <c r="N31" s="82">
        <v>40</v>
      </c>
      <c r="O31" s="76"/>
      <c r="P31" s="31">
        <v>29</v>
      </c>
      <c r="Q31" s="82">
        <v>0</v>
      </c>
      <c r="R31" s="82">
        <v>0</v>
      </c>
      <c r="S31" s="82">
        <v>0</v>
      </c>
      <c r="T31" s="82">
        <v>0</v>
      </c>
      <c r="U31" s="82">
        <v>0</v>
      </c>
      <c r="V31" s="76"/>
      <c r="W31" s="31">
        <v>29</v>
      </c>
      <c r="X31" s="82">
        <v>0</v>
      </c>
      <c r="Y31" s="82">
        <v>0</v>
      </c>
      <c r="Z31" s="82">
        <v>0</v>
      </c>
      <c r="AA31" s="82">
        <v>0</v>
      </c>
      <c r="AB31" s="82">
        <v>0</v>
      </c>
      <c r="AC31" s="76"/>
      <c r="AD31" s="31">
        <v>29</v>
      </c>
      <c r="AE31" s="82">
        <v>95</v>
      </c>
      <c r="AF31" s="82">
        <v>0</v>
      </c>
      <c r="AG31" s="82">
        <v>0</v>
      </c>
      <c r="AH31" s="82">
        <v>0</v>
      </c>
      <c r="AI31" s="82">
        <v>95</v>
      </c>
      <c r="AJ31" s="31"/>
      <c r="AK31" s="31">
        <f t="shared" si="10"/>
        <v>10</v>
      </c>
      <c r="AM31" s="83"/>
      <c r="AN31" s="83">
        <f t="shared" si="11"/>
        <v>0</v>
      </c>
      <c r="AO31" s="83">
        <f t="shared" si="11"/>
        <v>0</v>
      </c>
      <c r="AP31" s="83">
        <f t="shared" si="11"/>
        <v>0</v>
      </c>
      <c r="AQ31" s="83">
        <f t="shared" si="11"/>
        <v>0</v>
      </c>
      <c r="AR31" s="83">
        <f t="shared" si="12"/>
        <v>0</v>
      </c>
      <c r="AS31" s="83"/>
      <c r="AT31" s="83"/>
      <c r="AU31" s="83">
        <f t="shared" si="13"/>
        <v>40</v>
      </c>
      <c r="AV31" s="83">
        <f t="shared" si="13"/>
        <v>0</v>
      </c>
      <c r="AW31" s="83">
        <f t="shared" si="13"/>
        <v>0</v>
      </c>
      <c r="AX31" s="83">
        <f t="shared" si="13"/>
        <v>0</v>
      </c>
      <c r="AY31" s="83">
        <f t="shared" si="14"/>
        <v>-40</v>
      </c>
      <c r="AZ31" s="83"/>
      <c r="BA31" s="83"/>
      <c r="BB31" s="83">
        <f t="shared" si="15"/>
        <v>0</v>
      </c>
      <c r="BC31" s="83">
        <f t="shared" si="1"/>
        <v>0</v>
      </c>
      <c r="BD31" s="83">
        <f t="shared" si="1"/>
        <v>0</v>
      </c>
      <c r="BE31" s="83">
        <f t="shared" si="1"/>
        <v>0</v>
      </c>
      <c r="BF31" s="83">
        <f t="shared" si="16"/>
        <v>0</v>
      </c>
      <c r="BG31" s="83"/>
      <c r="BH31" s="83"/>
      <c r="BI31" s="83">
        <f t="shared" si="17"/>
        <v>0</v>
      </c>
      <c r="BJ31" s="83">
        <f t="shared" si="2"/>
        <v>0</v>
      </c>
      <c r="BK31" s="83">
        <f t="shared" si="2"/>
        <v>0</v>
      </c>
      <c r="BL31" s="83">
        <f t="shared" si="2"/>
        <v>0</v>
      </c>
      <c r="BM31" s="83">
        <f t="shared" si="18"/>
        <v>0</v>
      </c>
      <c r="BN31" s="83"/>
      <c r="BO31" s="83"/>
      <c r="BP31" s="83">
        <f t="shared" si="19"/>
        <v>95</v>
      </c>
      <c r="BQ31" s="83">
        <f t="shared" si="3"/>
        <v>0</v>
      </c>
      <c r="BR31" s="83">
        <f t="shared" si="3"/>
        <v>0</v>
      </c>
      <c r="BS31" s="83">
        <f t="shared" si="3"/>
        <v>0</v>
      </c>
      <c r="BT31" s="83">
        <f t="shared" si="20"/>
        <v>-95</v>
      </c>
      <c r="BV31" s="80"/>
      <c r="BW31" s="80"/>
      <c r="BX31" s="80">
        <f t="shared" si="21"/>
        <v>0</v>
      </c>
      <c r="BY31" s="80">
        <f t="shared" si="21"/>
        <v>0</v>
      </c>
      <c r="BZ31" s="80">
        <f t="shared" si="21"/>
        <v>0</v>
      </c>
      <c r="CA31" s="80">
        <f t="shared" si="21"/>
        <v>0</v>
      </c>
      <c r="CB31" s="80">
        <f t="shared" si="22"/>
        <v>0</v>
      </c>
      <c r="CC31" s="80"/>
      <c r="CD31" s="80"/>
      <c r="CE31" s="80">
        <f t="shared" si="23"/>
        <v>400</v>
      </c>
      <c r="CF31" s="80">
        <f t="shared" si="5"/>
        <v>0</v>
      </c>
      <c r="CG31" s="80">
        <f t="shared" si="5"/>
        <v>0</v>
      </c>
      <c r="CH31" s="80">
        <f t="shared" si="5"/>
        <v>0</v>
      </c>
      <c r="CI31" s="80">
        <f t="shared" si="24"/>
        <v>400</v>
      </c>
      <c r="CJ31" s="80"/>
      <c r="CK31" s="80"/>
      <c r="CL31" s="80">
        <f t="shared" si="25"/>
        <v>0</v>
      </c>
      <c r="CM31" s="80">
        <f t="shared" si="6"/>
        <v>0</v>
      </c>
      <c r="CN31" s="80">
        <f t="shared" si="6"/>
        <v>0</v>
      </c>
      <c r="CO31" s="80">
        <f t="shared" si="6"/>
        <v>0</v>
      </c>
      <c r="CP31" s="80">
        <f t="shared" si="26"/>
        <v>0</v>
      </c>
      <c r="CQ31" s="80"/>
      <c r="CR31" s="80"/>
      <c r="CS31" s="80">
        <f t="shared" si="27"/>
        <v>0</v>
      </c>
      <c r="CT31" s="80">
        <f t="shared" si="7"/>
        <v>0</v>
      </c>
      <c r="CU31" s="80">
        <f t="shared" si="7"/>
        <v>0</v>
      </c>
      <c r="CV31" s="80">
        <f t="shared" si="7"/>
        <v>0</v>
      </c>
      <c r="CW31" s="80">
        <f t="shared" si="28"/>
        <v>0</v>
      </c>
      <c r="CX31" s="80"/>
      <c r="CY31" s="80"/>
      <c r="CZ31" s="80">
        <f t="shared" si="29"/>
        <v>950</v>
      </c>
      <c r="DA31" s="80">
        <f t="shared" si="8"/>
        <v>0</v>
      </c>
      <c r="DB31" s="80">
        <f t="shared" si="8"/>
        <v>0</v>
      </c>
      <c r="DC31" s="80">
        <f t="shared" si="8"/>
        <v>0</v>
      </c>
      <c r="DD31" s="80">
        <f t="shared" si="30"/>
        <v>950</v>
      </c>
      <c r="DF31" s="81">
        <f t="shared" si="31"/>
        <v>135</v>
      </c>
      <c r="DG31" s="81">
        <f t="shared" si="32"/>
        <v>-40</v>
      </c>
      <c r="DH31" s="81">
        <f t="shared" si="33"/>
        <v>0</v>
      </c>
      <c r="DI31" s="81">
        <f t="shared" si="34"/>
        <v>0</v>
      </c>
      <c r="DJ31" s="81">
        <f t="shared" si="35"/>
        <v>-95</v>
      </c>
      <c r="DK31" s="84">
        <f t="shared" si="9"/>
        <v>0</v>
      </c>
    </row>
    <row r="32" spans="1:115" ht="15.75" thickBot="1">
      <c r="A32" s="76"/>
      <c r="B32" s="31">
        <v>30</v>
      </c>
      <c r="C32" s="82">
        <v>-15</v>
      </c>
      <c r="D32" s="82">
        <v>0</v>
      </c>
      <c r="E32" s="82">
        <v>0</v>
      </c>
      <c r="F32" s="82">
        <v>-97.367999999999995</v>
      </c>
      <c r="G32" s="82">
        <v>-112.36799999999999</v>
      </c>
      <c r="H32" s="76"/>
      <c r="I32" s="31">
        <v>30</v>
      </c>
      <c r="J32" s="82">
        <v>15</v>
      </c>
      <c r="K32" s="82">
        <v>0</v>
      </c>
      <c r="L32" s="82">
        <v>0</v>
      </c>
      <c r="M32" s="82">
        <v>0</v>
      </c>
      <c r="N32" s="82">
        <v>15</v>
      </c>
      <c r="O32" s="76"/>
      <c r="P32" s="31">
        <v>30</v>
      </c>
      <c r="Q32" s="82">
        <v>0</v>
      </c>
      <c r="R32" s="82">
        <v>0</v>
      </c>
      <c r="S32" s="82">
        <v>0</v>
      </c>
      <c r="T32" s="82">
        <v>0</v>
      </c>
      <c r="U32" s="82">
        <v>0</v>
      </c>
      <c r="V32" s="76"/>
      <c r="W32" s="31">
        <v>30</v>
      </c>
      <c r="X32" s="82">
        <v>0</v>
      </c>
      <c r="Y32" s="82">
        <v>0</v>
      </c>
      <c r="Z32" s="82">
        <v>0</v>
      </c>
      <c r="AA32" s="82">
        <v>0</v>
      </c>
      <c r="AB32" s="82">
        <v>0</v>
      </c>
      <c r="AC32" s="76"/>
      <c r="AD32" s="31">
        <v>30</v>
      </c>
      <c r="AE32" s="82">
        <v>97.367999999999995</v>
      </c>
      <c r="AF32" s="82">
        <v>0</v>
      </c>
      <c r="AG32" s="82">
        <v>0</v>
      </c>
      <c r="AH32" s="82">
        <v>0</v>
      </c>
      <c r="AI32" s="82">
        <v>97.367999999999995</v>
      </c>
      <c r="AJ32" s="31"/>
      <c r="AK32" s="31">
        <f t="shared" si="10"/>
        <v>10</v>
      </c>
      <c r="AM32" s="83"/>
      <c r="AN32" s="83">
        <f t="shared" si="11"/>
        <v>0</v>
      </c>
      <c r="AO32" s="83">
        <f t="shared" si="11"/>
        <v>0</v>
      </c>
      <c r="AP32" s="83">
        <f t="shared" si="11"/>
        <v>0</v>
      </c>
      <c r="AQ32" s="83">
        <f t="shared" si="11"/>
        <v>0</v>
      </c>
      <c r="AR32" s="83">
        <f t="shared" si="12"/>
        <v>0</v>
      </c>
      <c r="AS32" s="83"/>
      <c r="AT32" s="83"/>
      <c r="AU32" s="83">
        <f t="shared" si="13"/>
        <v>15</v>
      </c>
      <c r="AV32" s="83">
        <f t="shared" si="13"/>
        <v>0</v>
      </c>
      <c r="AW32" s="83">
        <f t="shared" si="13"/>
        <v>0</v>
      </c>
      <c r="AX32" s="83">
        <f t="shared" si="13"/>
        <v>0</v>
      </c>
      <c r="AY32" s="83">
        <f t="shared" si="14"/>
        <v>-15</v>
      </c>
      <c r="AZ32" s="83"/>
      <c r="BA32" s="83"/>
      <c r="BB32" s="83">
        <f t="shared" si="15"/>
        <v>0</v>
      </c>
      <c r="BC32" s="83">
        <f t="shared" si="1"/>
        <v>0</v>
      </c>
      <c r="BD32" s="83">
        <f t="shared" si="1"/>
        <v>0</v>
      </c>
      <c r="BE32" s="83">
        <f t="shared" si="1"/>
        <v>0</v>
      </c>
      <c r="BF32" s="83">
        <f t="shared" si="16"/>
        <v>0</v>
      </c>
      <c r="BG32" s="83"/>
      <c r="BH32" s="83"/>
      <c r="BI32" s="83">
        <f t="shared" si="17"/>
        <v>0</v>
      </c>
      <c r="BJ32" s="83">
        <f t="shared" si="2"/>
        <v>0</v>
      </c>
      <c r="BK32" s="83">
        <f t="shared" si="2"/>
        <v>0</v>
      </c>
      <c r="BL32" s="83">
        <f t="shared" si="2"/>
        <v>0</v>
      </c>
      <c r="BM32" s="83">
        <f t="shared" si="18"/>
        <v>0</v>
      </c>
      <c r="BN32" s="83"/>
      <c r="BO32" s="83"/>
      <c r="BP32" s="83">
        <f t="shared" si="19"/>
        <v>97.367999999999995</v>
      </c>
      <c r="BQ32" s="83">
        <f t="shared" si="3"/>
        <v>0</v>
      </c>
      <c r="BR32" s="83">
        <f t="shared" si="3"/>
        <v>0</v>
      </c>
      <c r="BS32" s="83">
        <f t="shared" si="3"/>
        <v>0</v>
      </c>
      <c r="BT32" s="83">
        <f t="shared" si="20"/>
        <v>-97.367999999999995</v>
      </c>
      <c r="BV32" s="80"/>
      <c r="BW32" s="80"/>
      <c r="BX32" s="80">
        <f t="shared" si="21"/>
        <v>0</v>
      </c>
      <c r="BY32" s="80">
        <f t="shared" si="21"/>
        <v>0</v>
      </c>
      <c r="BZ32" s="80">
        <f t="shared" si="21"/>
        <v>0</v>
      </c>
      <c r="CA32" s="80">
        <f t="shared" si="21"/>
        <v>0</v>
      </c>
      <c r="CB32" s="80">
        <f t="shared" si="22"/>
        <v>0</v>
      </c>
      <c r="CC32" s="80"/>
      <c r="CD32" s="80"/>
      <c r="CE32" s="80">
        <f t="shared" si="23"/>
        <v>150</v>
      </c>
      <c r="CF32" s="80">
        <f t="shared" si="5"/>
        <v>0</v>
      </c>
      <c r="CG32" s="80">
        <f t="shared" si="5"/>
        <v>0</v>
      </c>
      <c r="CH32" s="80">
        <f t="shared" si="5"/>
        <v>0</v>
      </c>
      <c r="CI32" s="80">
        <f t="shared" si="24"/>
        <v>150</v>
      </c>
      <c r="CJ32" s="80"/>
      <c r="CK32" s="80"/>
      <c r="CL32" s="80">
        <f t="shared" si="25"/>
        <v>0</v>
      </c>
      <c r="CM32" s="80">
        <f t="shared" si="6"/>
        <v>0</v>
      </c>
      <c r="CN32" s="80">
        <f t="shared" si="6"/>
        <v>0</v>
      </c>
      <c r="CO32" s="80">
        <f t="shared" si="6"/>
        <v>0</v>
      </c>
      <c r="CP32" s="80">
        <f t="shared" si="26"/>
        <v>0</v>
      </c>
      <c r="CQ32" s="80"/>
      <c r="CR32" s="80"/>
      <c r="CS32" s="80">
        <f t="shared" si="27"/>
        <v>0</v>
      </c>
      <c r="CT32" s="80">
        <f t="shared" si="7"/>
        <v>0</v>
      </c>
      <c r="CU32" s="80">
        <f t="shared" si="7"/>
        <v>0</v>
      </c>
      <c r="CV32" s="80">
        <f t="shared" si="7"/>
        <v>0</v>
      </c>
      <c r="CW32" s="80">
        <f t="shared" si="28"/>
        <v>0</v>
      </c>
      <c r="CX32" s="80"/>
      <c r="CY32" s="80"/>
      <c r="CZ32" s="80">
        <f t="shared" si="29"/>
        <v>973.68</v>
      </c>
      <c r="DA32" s="80">
        <f t="shared" si="8"/>
        <v>0</v>
      </c>
      <c r="DB32" s="80">
        <f t="shared" si="8"/>
        <v>0</v>
      </c>
      <c r="DC32" s="80">
        <f t="shared" si="8"/>
        <v>0</v>
      </c>
      <c r="DD32" s="80">
        <f t="shared" si="30"/>
        <v>973.68</v>
      </c>
      <c r="DF32" s="81">
        <f t="shared" si="31"/>
        <v>112.36799999999999</v>
      </c>
      <c r="DG32" s="81">
        <f t="shared" si="32"/>
        <v>-15</v>
      </c>
      <c r="DH32" s="81">
        <f t="shared" si="33"/>
        <v>0</v>
      </c>
      <c r="DI32" s="81">
        <f t="shared" si="34"/>
        <v>0</v>
      </c>
      <c r="DJ32" s="81">
        <f t="shared" si="35"/>
        <v>-97.367999999999995</v>
      </c>
      <c r="DK32" s="84">
        <f t="shared" si="9"/>
        <v>0</v>
      </c>
    </row>
    <row r="33" spans="1:115" ht="15.75" thickBot="1">
      <c r="A33" s="76"/>
      <c r="B33" s="31">
        <v>31</v>
      </c>
      <c r="C33" s="82">
        <v>0</v>
      </c>
      <c r="D33" s="82">
        <v>0</v>
      </c>
      <c r="E33" s="82">
        <v>0</v>
      </c>
      <c r="F33" s="82">
        <v>-92.335999999999999</v>
      </c>
      <c r="G33" s="82">
        <v>-92.335999999999999</v>
      </c>
      <c r="H33" s="76"/>
      <c r="I33" s="31">
        <v>31</v>
      </c>
      <c r="J33" s="82">
        <v>0</v>
      </c>
      <c r="K33" s="82">
        <v>0</v>
      </c>
      <c r="L33" s="82">
        <v>0</v>
      </c>
      <c r="M33" s="82">
        <v>0</v>
      </c>
      <c r="N33" s="82">
        <v>0</v>
      </c>
      <c r="O33" s="76"/>
      <c r="P33" s="31">
        <v>31</v>
      </c>
      <c r="Q33" s="82">
        <v>0</v>
      </c>
      <c r="R33" s="82">
        <v>0</v>
      </c>
      <c r="S33" s="82">
        <v>0</v>
      </c>
      <c r="T33" s="82">
        <v>0</v>
      </c>
      <c r="U33" s="82">
        <v>0</v>
      </c>
      <c r="V33" s="76"/>
      <c r="W33" s="31">
        <v>31</v>
      </c>
      <c r="X33" s="82">
        <v>0</v>
      </c>
      <c r="Y33" s="82">
        <v>0</v>
      </c>
      <c r="Z33" s="82">
        <v>0</v>
      </c>
      <c r="AA33" s="82">
        <v>0</v>
      </c>
      <c r="AB33" s="82">
        <v>0</v>
      </c>
      <c r="AC33" s="76"/>
      <c r="AD33" s="31">
        <v>31</v>
      </c>
      <c r="AE33" s="82">
        <v>92.335999999999999</v>
      </c>
      <c r="AF33" s="82">
        <v>0</v>
      </c>
      <c r="AG33" s="82">
        <v>0</v>
      </c>
      <c r="AH33" s="82">
        <v>0</v>
      </c>
      <c r="AI33" s="82">
        <v>92.335999999999999</v>
      </c>
      <c r="AJ33" s="31"/>
      <c r="AK33" s="31">
        <f t="shared" si="10"/>
        <v>10</v>
      </c>
      <c r="AM33" s="83"/>
      <c r="AN33" s="83">
        <f t="shared" si="11"/>
        <v>0</v>
      </c>
      <c r="AO33" s="83">
        <f t="shared" si="11"/>
        <v>0</v>
      </c>
      <c r="AP33" s="83">
        <f t="shared" si="11"/>
        <v>0</v>
      </c>
      <c r="AQ33" s="83">
        <f t="shared" si="11"/>
        <v>0</v>
      </c>
      <c r="AR33" s="83">
        <f t="shared" si="12"/>
        <v>0</v>
      </c>
      <c r="AS33" s="83"/>
      <c r="AT33" s="83"/>
      <c r="AU33" s="83">
        <f t="shared" si="13"/>
        <v>0</v>
      </c>
      <c r="AV33" s="83">
        <f t="shared" si="13"/>
        <v>0</v>
      </c>
      <c r="AW33" s="83">
        <f t="shared" si="13"/>
        <v>0</v>
      </c>
      <c r="AX33" s="83">
        <f t="shared" si="13"/>
        <v>0</v>
      </c>
      <c r="AY33" s="83">
        <f t="shared" si="14"/>
        <v>0</v>
      </c>
      <c r="AZ33" s="83"/>
      <c r="BA33" s="83"/>
      <c r="BB33" s="83">
        <f t="shared" si="15"/>
        <v>0</v>
      </c>
      <c r="BC33" s="83">
        <f t="shared" si="1"/>
        <v>0</v>
      </c>
      <c r="BD33" s="83">
        <f t="shared" si="1"/>
        <v>0</v>
      </c>
      <c r="BE33" s="83">
        <f t="shared" si="1"/>
        <v>0</v>
      </c>
      <c r="BF33" s="83">
        <f t="shared" si="16"/>
        <v>0</v>
      </c>
      <c r="BG33" s="83"/>
      <c r="BH33" s="83"/>
      <c r="BI33" s="83">
        <f t="shared" si="17"/>
        <v>0</v>
      </c>
      <c r="BJ33" s="83">
        <f t="shared" si="2"/>
        <v>0</v>
      </c>
      <c r="BK33" s="83">
        <f t="shared" si="2"/>
        <v>0</v>
      </c>
      <c r="BL33" s="83">
        <f t="shared" si="2"/>
        <v>0</v>
      </c>
      <c r="BM33" s="83">
        <f t="shared" si="18"/>
        <v>0</v>
      </c>
      <c r="BN33" s="83"/>
      <c r="BO33" s="83"/>
      <c r="BP33" s="83">
        <f t="shared" si="19"/>
        <v>92.335999999999999</v>
      </c>
      <c r="BQ33" s="83">
        <f t="shared" si="3"/>
        <v>0</v>
      </c>
      <c r="BR33" s="83">
        <f t="shared" si="3"/>
        <v>0</v>
      </c>
      <c r="BS33" s="83">
        <f t="shared" si="3"/>
        <v>0</v>
      </c>
      <c r="BT33" s="83">
        <f t="shared" si="20"/>
        <v>-92.335999999999999</v>
      </c>
      <c r="BV33" s="80"/>
      <c r="BW33" s="80"/>
      <c r="BX33" s="80">
        <f t="shared" si="21"/>
        <v>0</v>
      </c>
      <c r="BY33" s="80">
        <f t="shared" si="21"/>
        <v>0</v>
      </c>
      <c r="BZ33" s="80">
        <f t="shared" si="21"/>
        <v>0</v>
      </c>
      <c r="CA33" s="80">
        <f t="shared" si="21"/>
        <v>0</v>
      </c>
      <c r="CB33" s="80">
        <f t="shared" si="22"/>
        <v>0</v>
      </c>
      <c r="CC33" s="80"/>
      <c r="CD33" s="80"/>
      <c r="CE33" s="80">
        <f t="shared" si="23"/>
        <v>0</v>
      </c>
      <c r="CF33" s="80">
        <f t="shared" si="5"/>
        <v>0</v>
      </c>
      <c r="CG33" s="80">
        <f t="shared" si="5"/>
        <v>0</v>
      </c>
      <c r="CH33" s="80">
        <f t="shared" si="5"/>
        <v>0</v>
      </c>
      <c r="CI33" s="80">
        <f t="shared" si="24"/>
        <v>0</v>
      </c>
      <c r="CJ33" s="80"/>
      <c r="CK33" s="80"/>
      <c r="CL33" s="80">
        <f t="shared" si="25"/>
        <v>0</v>
      </c>
      <c r="CM33" s="80">
        <f t="shared" si="6"/>
        <v>0</v>
      </c>
      <c r="CN33" s="80">
        <f t="shared" si="6"/>
        <v>0</v>
      </c>
      <c r="CO33" s="80">
        <f t="shared" si="6"/>
        <v>0</v>
      </c>
      <c r="CP33" s="80">
        <f t="shared" si="26"/>
        <v>0</v>
      </c>
      <c r="CQ33" s="80"/>
      <c r="CR33" s="80"/>
      <c r="CS33" s="80">
        <f t="shared" si="27"/>
        <v>0</v>
      </c>
      <c r="CT33" s="80">
        <f t="shared" si="7"/>
        <v>0</v>
      </c>
      <c r="CU33" s="80">
        <f t="shared" si="7"/>
        <v>0</v>
      </c>
      <c r="CV33" s="80">
        <f t="shared" si="7"/>
        <v>0</v>
      </c>
      <c r="CW33" s="80">
        <f t="shared" si="28"/>
        <v>0</v>
      </c>
      <c r="CX33" s="80"/>
      <c r="CY33" s="80"/>
      <c r="CZ33" s="80">
        <f t="shared" si="29"/>
        <v>923.36</v>
      </c>
      <c r="DA33" s="80">
        <f t="shared" si="8"/>
        <v>0</v>
      </c>
      <c r="DB33" s="80">
        <f t="shared" si="8"/>
        <v>0</v>
      </c>
      <c r="DC33" s="80">
        <f t="shared" si="8"/>
        <v>0</v>
      </c>
      <c r="DD33" s="80">
        <f t="shared" si="30"/>
        <v>923.36</v>
      </c>
      <c r="DF33" s="81">
        <f t="shared" si="31"/>
        <v>92.335999999999999</v>
      </c>
      <c r="DG33" s="81">
        <f t="shared" si="32"/>
        <v>0</v>
      </c>
      <c r="DH33" s="81">
        <f t="shared" si="33"/>
        <v>0</v>
      </c>
      <c r="DI33" s="81">
        <f t="shared" si="34"/>
        <v>0</v>
      </c>
      <c r="DJ33" s="81">
        <f t="shared" si="35"/>
        <v>-92.335999999999999</v>
      </c>
      <c r="DK33" s="84">
        <f t="shared" si="9"/>
        <v>0</v>
      </c>
    </row>
    <row r="34" spans="1:115" ht="15.75" thickBot="1">
      <c r="A34" s="76"/>
      <c r="B34" s="31">
        <v>32</v>
      </c>
      <c r="C34" s="82">
        <v>0</v>
      </c>
      <c r="D34" s="82">
        <v>0</v>
      </c>
      <c r="E34" s="82">
        <v>0</v>
      </c>
      <c r="F34" s="82">
        <v>-59.655000000000001</v>
      </c>
      <c r="G34" s="82">
        <v>-59.655000000000001</v>
      </c>
      <c r="H34" s="76"/>
      <c r="I34" s="31">
        <v>32</v>
      </c>
      <c r="J34" s="82">
        <v>0</v>
      </c>
      <c r="K34" s="82">
        <v>0</v>
      </c>
      <c r="L34" s="82">
        <v>0</v>
      </c>
      <c r="M34" s="82">
        <v>0</v>
      </c>
      <c r="N34" s="82">
        <v>0</v>
      </c>
      <c r="O34" s="76"/>
      <c r="P34" s="31">
        <v>32</v>
      </c>
      <c r="Q34" s="82">
        <v>0</v>
      </c>
      <c r="R34" s="82">
        <v>0</v>
      </c>
      <c r="S34" s="82">
        <v>0</v>
      </c>
      <c r="T34" s="82">
        <v>0</v>
      </c>
      <c r="U34" s="82">
        <v>0</v>
      </c>
      <c r="V34" s="76"/>
      <c r="W34" s="31">
        <v>32</v>
      </c>
      <c r="X34" s="82">
        <v>0</v>
      </c>
      <c r="Y34" s="82">
        <v>0</v>
      </c>
      <c r="Z34" s="82">
        <v>0</v>
      </c>
      <c r="AA34" s="82">
        <v>0</v>
      </c>
      <c r="AB34" s="82">
        <v>0</v>
      </c>
      <c r="AC34" s="76"/>
      <c r="AD34" s="31">
        <v>32</v>
      </c>
      <c r="AE34" s="82">
        <v>59.655000000000001</v>
      </c>
      <c r="AF34" s="82">
        <v>0</v>
      </c>
      <c r="AG34" s="82">
        <v>0</v>
      </c>
      <c r="AH34" s="82">
        <v>0</v>
      </c>
      <c r="AI34" s="82">
        <v>59.655000000000001</v>
      </c>
      <c r="AJ34" s="31"/>
      <c r="AK34" s="31">
        <f t="shared" si="10"/>
        <v>10</v>
      </c>
      <c r="AM34" s="83"/>
      <c r="AN34" s="83">
        <f t="shared" si="11"/>
        <v>0</v>
      </c>
      <c r="AO34" s="83">
        <f t="shared" si="11"/>
        <v>0</v>
      </c>
      <c r="AP34" s="83">
        <f t="shared" si="11"/>
        <v>0</v>
      </c>
      <c r="AQ34" s="83">
        <f t="shared" si="11"/>
        <v>0</v>
      </c>
      <c r="AR34" s="83">
        <f t="shared" si="12"/>
        <v>0</v>
      </c>
      <c r="AS34" s="83"/>
      <c r="AT34" s="83"/>
      <c r="AU34" s="83">
        <f t="shared" si="13"/>
        <v>0</v>
      </c>
      <c r="AV34" s="83">
        <f t="shared" si="13"/>
        <v>0</v>
      </c>
      <c r="AW34" s="83">
        <f t="shared" si="13"/>
        <v>0</v>
      </c>
      <c r="AX34" s="83">
        <f t="shared" si="13"/>
        <v>0</v>
      </c>
      <c r="AY34" s="83">
        <f t="shared" si="14"/>
        <v>0</v>
      </c>
      <c r="AZ34" s="83"/>
      <c r="BA34" s="83"/>
      <c r="BB34" s="83">
        <f t="shared" si="15"/>
        <v>0</v>
      </c>
      <c r="BC34" s="83">
        <f t="shared" si="1"/>
        <v>0</v>
      </c>
      <c r="BD34" s="83">
        <f t="shared" si="1"/>
        <v>0</v>
      </c>
      <c r="BE34" s="83">
        <f t="shared" si="1"/>
        <v>0</v>
      </c>
      <c r="BF34" s="83">
        <f t="shared" si="16"/>
        <v>0</v>
      </c>
      <c r="BG34" s="83"/>
      <c r="BH34" s="83"/>
      <c r="BI34" s="83">
        <f t="shared" si="17"/>
        <v>0</v>
      </c>
      <c r="BJ34" s="83">
        <f t="shared" si="2"/>
        <v>0</v>
      </c>
      <c r="BK34" s="83">
        <f t="shared" si="2"/>
        <v>0</v>
      </c>
      <c r="BL34" s="83">
        <f t="shared" si="2"/>
        <v>0</v>
      </c>
      <c r="BM34" s="83">
        <f t="shared" si="18"/>
        <v>0</v>
      </c>
      <c r="BN34" s="83"/>
      <c r="BO34" s="83"/>
      <c r="BP34" s="83">
        <f t="shared" si="19"/>
        <v>59.655000000000001</v>
      </c>
      <c r="BQ34" s="83">
        <f t="shared" si="3"/>
        <v>0</v>
      </c>
      <c r="BR34" s="83">
        <f t="shared" si="3"/>
        <v>0</v>
      </c>
      <c r="BS34" s="83">
        <f t="shared" si="3"/>
        <v>0</v>
      </c>
      <c r="BT34" s="83">
        <f t="shared" si="20"/>
        <v>-59.655000000000001</v>
      </c>
      <c r="BV34" s="80"/>
      <c r="BW34" s="80"/>
      <c r="BX34" s="80">
        <f t="shared" si="21"/>
        <v>0</v>
      </c>
      <c r="BY34" s="80">
        <f t="shared" si="21"/>
        <v>0</v>
      </c>
      <c r="BZ34" s="80">
        <f t="shared" si="21"/>
        <v>0</v>
      </c>
      <c r="CA34" s="80">
        <f t="shared" si="21"/>
        <v>0</v>
      </c>
      <c r="CB34" s="80">
        <f t="shared" si="22"/>
        <v>0</v>
      </c>
      <c r="CC34" s="80"/>
      <c r="CD34" s="80"/>
      <c r="CE34" s="80">
        <f t="shared" si="23"/>
        <v>0</v>
      </c>
      <c r="CF34" s="80">
        <f t="shared" si="5"/>
        <v>0</v>
      </c>
      <c r="CG34" s="80">
        <f t="shared" si="5"/>
        <v>0</v>
      </c>
      <c r="CH34" s="80">
        <f t="shared" si="5"/>
        <v>0</v>
      </c>
      <c r="CI34" s="80">
        <f t="shared" si="24"/>
        <v>0</v>
      </c>
      <c r="CJ34" s="80"/>
      <c r="CK34" s="80"/>
      <c r="CL34" s="80">
        <f t="shared" si="25"/>
        <v>0</v>
      </c>
      <c r="CM34" s="80">
        <f t="shared" si="6"/>
        <v>0</v>
      </c>
      <c r="CN34" s="80">
        <f t="shared" si="6"/>
        <v>0</v>
      </c>
      <c r="CO34" s="80">
        <f t="shared" si="6"/>
        <v>0</v>
      </c>
      <c r="CP34" s="80">
        <f t="shared" si="26"/>
        <v>0</v>
      </c>
      <c r="CQ34" s="80"/>
      <c r="CR34" s="80"/>
      <c r="CS34" s="80">
        <f t="shared" si="27"/>
        <v>0</v>
      </c>
      <c r="CT34" s="80">
        <f t="shared" si="7"/>
        <v>0</v>
      </c>
      <c r="CU34" s="80">
        <f t="shared" si="7"/>
        <v>0</v>
      </c>
      <c r="CV34" s="80">
        <f t="shared" si="7"/>
        <v>0</v>
      </c>
      <c r="CW34" s="80">
        <f t="shared" si="28"/>
        <v>0</v>
      </c>
      <c r="CX34" s="80"/>
      <c r="CY34" s="80"/>
      <c r="CZ34" s="80">
        <f t="shared" si="29"/>
        <v>596.54999999999995</v>
      </c>
      <c r="DA34" s="80">
        <f t="shared" si="8"/>
        <v>0</v>
      </c>
      <c r="DB34" s="80">
        <f t="shared" si="8"/>
        <v>0</v>
      </c>
      <c r="DC34" s="80">
        <f t="shared" si="8"/>
        <v>0</v>
      </c>
      <c r="DD34" s="80">
        <f t="shared" si="30"/>
        <v>596.54999999999995</v>
      </c>
      <c r="DF34" s="81">
        <f t="shared" si="31"/>
        <v>59.655000000000001</v>
      </c>
      <c r="DG34" s="81">
        <f t="shared" si="32"/>
        <v>0</v>
      </c>
      <c r="DH34" s="81">
        <f t="shared" si="33"/>
        <v>0</v>
      </c>
      <c r="DI34" s="81">
        <f t="shared" si="34"/>
        <v>0</v>
      </c>
      <c r="DJ34" s="81">
        <f t="shared" si="35"/>
        <v>-59.655000000000001</v>
      </c>
      <c r="DK34" s="84">
        <f t="shared" si="9"/>
        <v>0</v>
      </c>
    </row>
    <row r="35" spans="1:115" ht="15.75" thickBot="1">
      <c r="A35" s="76"/>
      <c r="B35" s="31">
        <v>33</v>
      </c>
      <c r="C35" s="82">
        <v>-20</v>
      </c>
      <c r="D35" s="82">
        <v>0</v>
      </c>
      <c r="E35" s="82">
        <v>0</v>
      </c>
      <c r="F35" s="82">
        <v>-47.732999999999997</v>
      </c>
      <c r="G35" s="82">
        <v>-67.733000000000004</v>
      </c>
      <c r="H35" s="76"/>
      <c r="I35" s="31">
        <v>33</v>
      </c>
      <c r="J35" s="82">
        <v>20</v>
      </c>
      <c r="K35" s="82">
        <v>0</v>
      </c>
      <c r="L35" s="82">
        <v>0</v>
      </c>
      <c r="M35" s="82">
        <v>0</v>
      </c>
      <c r="N35" s="82">
        <v>20</v>
      </c>
      <c r="O35" s="76"/>
      <c r="P35" s="31">
        <v>33</v>
      </c>
      <c r="Q35" s="82">
        <v>0</v>
      </c>
      <c r="R35" s="82">
        <v>0</v>
      </c>
      <c r="S35" s="82">
        <v>0</v>
      </c>
      <c r="T35" s="82">
        <v>0</v>
      </c>
      <c r="U35" s="82">
        <v>0</v>
      </c>
      <c r="V35" s="76"/>
      <c r="W35" s="31">
        <v>33</v>
      </c>
      <c r="X35" s="82">
        <v>0</v>
      </c>
      <c r="Y35" s="82">
        <v>0</v>
      </c>
      <c r="Z35" s="82">
        <v>0</v>
      </c>
      <c r="AA35" s="82">
        <v>0</v>
      </c>
      <c r="AB35" s="82">
        <v>0</v>
      </c>
      <c r="AC35" s="76"/>
      <c r="AD35" s="31">
        <v>33</v>
      </c>
      <c r="AE35" s="82">
        <v>47.732999999999997</v>
      </c>
      <c r="AF35" s="82">
        <v>0</v>
      </c>
      <c r="AG35" s="82">
        <v>0</v>
      </c>
      <c r="AH35" s="82">
        <v>0</v>
      </c>
      <c r="AI35" s="82">
        <v>47.732999999999997</v>
      </c>
      <c r="AJ35" s="31"/>
      <c r="AK35" s="31">
        <f t="shared" si="10"/>
        <v>10</v>
      </c>
      <c r="AM35" s="83"/>
      <c r="AN35" s="83">
        <f t="shared" si="11"/>
        <v>0</v>
      </c>
      <c r="AO35" s="83">
        <f t="shared" si="11"/>
        <v>0</v>
      </c>
      <c r="AP35" s="83">
        <f t="shared" si="11"/>
        <v>0</v>
      </c>
      <c r="AQ35" s="83">
        <f t="shared" si="11"/>
        <v>0</v>
      </c>
      <c r="AR35" s="83">
        <f t="shared" si="12"/>
        <v>0</v>
      </c>
      <c r="AS35" s="83"/>
      <c r="AT35" s="83"/>
      <c r="AU35" s="83">
        <f t="shared" si="13"/>
        <v>20</v>
      </c>
      <c r="AV35" s="83">
        <f t="shared" si="13"/>
        <v>0</v>
      </c>
      <c r="AW35" s="83">
        <f t="shared" si="13"/>
        <v>0</v>
      </c>
      <c r="AX35" s="83">
        <f t="shared" si="13"/>
        <v>0</v>
      </c>
      <c r="AY35" s="83">
        <f t="shared" si="14"/>
        <v>-20</v>
      </c>
      <c r="AZ35" s="83"/>
      <c r="BA35" s="83"/>
      <c r="BB35" s="83">
        <f t="shared" si="15"/>
        <v>0</v>
      </c>
      <c r="BC35" s="83">
        <f t="shared" si="1"/>
        <v>0</v>
      </c>
      <c r="BD35" s="83">
        <f t="shared" si="1"/>
        <v>0</v>
      </c>
      <c r="BE35" s="83">
        <f t="shared" si="1"/>
        <v>0</v>
      </c>
      <c r="BF35" s="83">
        <f t="shared" si="16"/>
        <v>0</v>
      </c>
      <c r="BG35" s="83"/>
      <c r="BH35" s="83"/>
      <c r="BI35" s="83">
        <f t="shared" si="17"/>
        <v>0</v>
      </c>
      <c r="BJ35" s="83">
        <f t="shared" si="2"/>
        <v>0</v>
      </c>
      <c r="BK35" s="83">
        <f t="shared" si="2"/>
        <v>0</v>
      </c>
      <c r="BL35" s="83">
        <f t="shared" si="2"/>
        <v>0</v>
      </c>
      <c r="BM35" s="83">
        <f t="shared" si="18"/>
        <v>0</v>
      </c>
      <c r="BN35" s="83"/>
      <c r="BO35" s="83"/>
      <c r="BP35" s="83">
        <f t="shared" si="19"/>
        <v>47.732999999999997</v>
      </c>
      <c r="BQ35" s="83">
        <f t="shared" si="3"/>
        <v>0</v>
      </c>
      <c r="BR35" s="83">
        <f t="shared" si="3"/>
        <v>0</v>
      </c>
      <c r="BS35" s="83">
        <f t="shared" si="3"/>
        <v>0</v>
      </c>
      <c r="BT35" s="83">
        <f t="shared" si="20"/>
        <v>-47.732999999999997</v>
      </c>
      <c r="BV35" s="80"/>
      <c r="BW35" s="80"/>
      <c r="BX35" s="80">
        <f t="shared" si="21"/>
        <v>0</v>
      </c>
      <c r="BY35" s="80">
        <f t="shared" si="21"/>
        <v>0</v>
      </c>
      <c r="BZ35" s="80">
        <f t="shared" si="21"/>
        <v>0</v>
      </c>
      <c r="CA35" s="80">
        <f t="shared" si="21"/>
        <v>0</v>
      </c>
      <c r="CB35" s="80">
        <f t="shared" si="22"/>
        <v>0</v>
      </c>
      <c r="CC35" s="80"/>
      <c r="CD35" s="80"/>
      <c r="CE35" s="80">
        <f t="shared" si="23"/>
        <v>200</v>
      </c>
      <c r="CF35" s="80">
        <f t="shared" si="5"/>
        <v>0</v>
      </c>
      <c r="CG35" s="80">
        <f t="shared" si="5"/>
        <v>0</v>
      </c>
      <c r="CH35" s="80">
        <f t="shared" si="5"/>
        <v>0</v>
      </c>
      <c r="CI35" s="80">
        <f t="shared" si="24"/>
        <v>200</v>
      </c>
      <c r="CJ35" s="80"/>
      <c r="CK35" s="80"/>
      <c r="CL35" s="80">
        <f t="shared" si="25"/>
        <v>0</v>
      </c>
      <c r="CM35" s="80">
        <f t="shared" si="6"/>
        <v>0</v>
      </c>
      <c r="CN35" s="80">
        <f t="shared" si="6"/>
        <v>0</v>
      </c>
      <c r="CO35" s="80">
        <f t="shared" si="6"/>
        <v>0</v>
      </c>
      <c r="CP35" s="80">
        <f t="shared" si="26"/>
        <v>0</v>
      </c>
      <c r="CQ35" s="80"/>
      <c r="CR35" s="80"/>
      <c r="CS35" s="80">
        <f t="shared" si="27"/>
        <v>0</v>
      </c>
      <c r="CT35" s="80">
        <f t="shared" si="7"/>
        <v>0</v>
      </c>
      <c r="CU35" s="80">
        <f t="shared" si="7"/>
        <v>0</v>
      </c>
      <c r="CV35" s="80">
        <f t="shared" si="7"/>
        <v>0</v>
      </c>
      <c r="CW35" s="80">
        <f t="shared" si="28"/>
        <v>0</v>
      </c>
      <c r="CX35" s="80"/>
      <c r="CY35" s="80"/>
      <c r="CZ35" s="80">
        <f t="shared" si="29"/>
        <v>477.33</v>
      </c>
      <c r="DA35" s="80">
        <f t="shared" si="8"/>
        <v>0</v>
      </c>
      <c r="DB35" s="80">
        <f t="shared" si="8"/>
        <v>0</v>
      </c>
      <c r="DC35" s="80">
        <f t="shared" si="8"/>
        <v>0</v>
      </c>
      <c r="DD35" s="80">
        <f t="shared" si="30"/>
        <v>477.33</v>
      </c>
      <c r="DF35" s="81">
        <f t="shared" si="31"/>
        <v>67.733000000000004</v>
      </c>
      <c r="DG35" s="81">
        <f t="shared" si="32"/>
        <v>-20</v>
      </c>
      <c r="DH35" s="81">
        <f t="shared" si="33"/>
        <v>0</v>
      </c>
      <c r="DI35" s="81">
        <f t="shared" si="34"/>
        <v>0</v>
      </c>
      <c r="DJ35" s="81">
        <f t="shared" si="35"/>
        <v>-47.732999999999997</v>
      </c>
      <c r="DK35" s="84">
        <f t="shared" si="9"/>
        <v>0</v>
      </c>
    </row>
    <row r="36" spans="1:115" ht="15.75" thickBot="1">
      <c r="A36" s="76"/>
      <c r="B36" s="31">
        <v>34</v>
      </c>
      <c r="C36" s="82">
        <v>-25</v>
      </c>
      <c r="D36" s="82">
        <v>0</v>
      </c>
      <c r="E36" s="82">
        <v>0</v>
      </c>
      <c r="F36" s="82">
        <v>-36.073</v>
      </c>
      <c r="G36" s="82">
        <v>-61.073</v>
      </c>
      <c r="H36" s="76"/>
      <c r="I36" s="31">
        <v>34</v>
      </c>
      <c r="J36" s="82">
        <v>25</v>
      </c>
      <c r="K36" s="82">
        <v>0</v>
      </c>
      <c r="L36" s="82">
        <v>0</v>
      </c>
      <c r="M36" s="82">
        <v>0</v>
      </c>
      <c r="N36" s="82">
        <v>25</v>
      </c>
      <c r="O36" s="76"/>
      <c r="P36" s="31">
        <v>34</v>
      </c>
      <c r="Q36" s="82">
        <v>0</v>
      </c>
      <c r="R36" s="82">
        <v>0</v>
      </c>
      <c r="S36" s="82">
        <v>0</v>
      </c>
      <c r="T36" s="82">
        <v>0</v>
      </c>
      <c r="U36" s="82">
        <v>0</v>
      </c>
      <c r="V36" s="76"/>
      <c r="W36" s="31">
        <v>34</v>
      </c>
      <c r="X36" s="82">
        <v>0</v>
      </c>
      <c r="Y36" s="82">
        <v>0</v>
      </c>
      <c r="Z36" s="82">
        <v>0</v>
      </c>
      <c r="AA36" s="82">
        <v>0</v>
      </c>
      <c r="AB36" s="82">
        <v>0</v>
      </c>
      <c r="AC36" s="76"/>
      <c r="AD36" s="31">
        <v>34</v>
      </c>
      <c r="AE36" s="82">
        <v>36.073</v>
      </c>
      <c r="AF36" s="82">
        <v>0</v>
      </c>
      <c r="AG36" s="82">
        <v>0</v>
      </c>
      <c r="AH36" s="82">
        <v>0</v>
      </c>
      <c r="AI36" s="82">
        <v>36.073</v>
      </c>
      <c r="AJ36" s="31"/>
      <c r="AK36" s="31">
        <f t="shared" si="10"/>
        <v>10</v>
      </c>
      <c r="AM36" s="83"/>
      <c r="AN36" s="83">
        <f t="shared" si="11"/>
        <v>0</v>
      </c>
      <c r="AO36" s="83">
        <f t="shared" si="11"/>
        <v>0</v>
      </c>
      <c r="AP36" s="83">
        <f t="shared" si="11"/>
        <v>0</v>
      </c>
      <c r="AQ36" s="83">
        <f t="shared" si="11"/>
        <v>0</v>
      </c>
      <c r="AR36" s="83">
        <f t="shared" si="12"/>
        <v>0</v>
      </c>
      <c r="AS36" s="83"/>
      <c r="AT36" s="83"/>
      <c r="AU36" s="83">
        <f t="shared" si="13"/>
        <v>25</v>
      </c>
      <c r="AV36" s="83">
        <f t="shared" si="13"/>
        <v>0</v>
      </c>
      <c r="AW36" s="83">
        <f t="shared" si="13"/>
        <v>0</v>
      </c>
      <c r="AX36" s="83">
        <f t="shared" si="13"/>
        <v>0</v>
      </c>
      <c r="AY36" s="83">
        <f t="shared" si="14"/>
        <v>-25</v>
      </c>
      <c r="AZ36" s="83"/>
      <c r="BA36" s="83"/>
      <c r="BB36" s="83">
        <f t="shared" si="15"/>
        <v>0</v>
      </c>
      <c r="BC36" s="83">
        <f t="shared" si="1"/>
        <v>0</v>
      </c>
      <c r="BD36" s="83">
        <f t="shared" si="1"/>
        <v>0</v>
      </c>
      <c r="BE36" s="83">
        <f t="shared" si="1"/>
        <v>0</v>
      </c>
      <c r="BF36" s="83">
        <f t="shared" si="16"/>
        <v>0</v>
      </c>
      <c r="BG36" s="83"/>
      <c r="BH36" s="83"/>
      <c r="BI36" s="83">
        <f t="shared" si="17"/>
        <v>0</v>
      </c>
      <c r="BJ36" s="83">
        <f t="shared" si="2"/>
        <v>0</v>
      </c>
      <c r="BK36" s="83">
        <f t="shared" si="2"/>
        <v>0</v>
      </c>
      <c r="BL36" s="83">
        <f t="shared" si="2"/>
        <v>0</v>
      </c>
      <c r="BM36" s="83">
        <f t="shared" si="18"/>
        <v>0</v>
      </c>
      <c r="BN36" s="83"/>
      <c r="BO36" s="83"/>
      <c r="BP36" s="83">
        <f t="shared" si="19"/>
        <v>36.073</v>
      </c>
      <c r="BQ36" s="83">
        <f t="shared" si="3"/>
        <v>0</v>
      </c>
      <c r="BR36" s="83">
        <f t="shared" si="3"/>
        <v>0</v>
      </c>
      <c r="BS36" s="83">
        <f t="shared" si="3"/>
        <v>0</v>
      </c>
      <c r="BT36" s="83">
        <f t="shared" si="20"/>
        <v>-36.073</v>
      </c>
      <c r="BV36" s="80"/>
      <c r="BW36" s="80"/>
      <c r="BX36" s="80">
        <f t="shared" si="21"/>
        <v>0</v>
      </c>
      <c r="BY36" s="80">
        <f t="shared" si="21"/>
        <v>0</v>
      </c>
      <c r="BZ36" s="80">
        <f t="shared" si="21"/>
        <v>0</v>
      </c>
      <c r="CA36" s="80">
        <f t="shared" si="21"/>
        <v>0</v>
      </c>
      <c r="CB36" s="80">
        <f t="shared" si="22"/>
        <v>0</v>
      </c>
      <c r="CC36" s="80"/>
      <c r="CD36" s="80"/>
      <c r="CE36" s="80">
        <f t="shared" si="23"/>
        <v>250</v>
      </c>
      <c r="CF36" s="80">
        <f t="shared" si="5"/>
        <v>0</v>
      </c>
      <c r="CG36" s="80">
        <f t="shared" si="5"/>
        <v>0</v>
      </c>
      <c r="CH36" s="80">
        <f t="shared" si="5"/>
        <v>0</v>
      </c>
      <c r="CI36" s="80">
        <f t="shared" si="24"/>
        <v>250</v>
      </c>
      <c r="CJ36" s="80"/>
      <c r="CK36" s="80"/>
      <c r="CL36" s="80">
        <f t="shared" si="25"/>
        <v>0</v>
      </c>
      <c r="CM36" s="80">
        <f t="shared" si="6"/>
        <v>0</v>
      </c>
      <c r="CN36" s="80">
        <f t="shared" si="6"/>
        <v>0</v>
      </c>
      <c r="CO36" s="80">
        <f t="shared" si="6"/>
        <v>0</v>
      </c>
      <c r="CP36" s="80">
        <f t="shared" si="26"/>
        <v>0</v>
      </c>
      <c r="CQ36" s="80"/>
      <c r="CR36" s="80"/>
      <c r="CS36" s="80">
        <f t="shared" si="27"/>
        <v>0</v>
      </c>
      <c r="CT36" s="80">
        <f t="shared" si="7"/>
        <v>0</v>
      </c>
      <c r="CU36" s="80">
        <f t="shared" si="7"/>
        <v>0</v>
      </c>
      <c r="CV36" s="80">
        <f t="shared" si="7"/>
        <v>0</v>
      </c>
      <c r="CW36" s="80">
        <f t="shared" si="28"/>
        <v>0</v>
      </c>
      <c r="CX36" s="80"/>
      <c r="CY36" s="80"/>
      <c r="CZ36" s="80">
        <f t="shared" si="29"/>
        <v>360.73</v>
      </c>
      <c r="DA36" s="80">
        <f t="shared" si="8"/>
        <v>0</v>
      </c>
      <c r="DB36" s="80">
        <f t="shared" si="8"/>
        <v>0</v>
      </c>
      <c r="DC36" s="80">
        <f t="shared" si="8"/>
        <v>0</v>
      </c>
      <c r="DD36" s="80">
        <f t="shared" si="30"/>
        <v>360.73</v>
      </c>
      <c r="DF36" s="81">
        <f t="shared" si="31"/>
        <v>61.073</v>
      </c>
      <c r="DG36" s="81">
        <f t="shared" si="32"/>
        <v>-25</v>
      </c>
      <c r="DH36" s="81">
        <f t="shared" si="33"/>
        <v>0</v>
      </c>
      <c r="DI36" s="81">
        <f t="shared" si="34"/>
        <v>0</v>
      </c>
      <c r="DJ36" s="81">
        <f t="shared" si="35"/>
        <v>-36.073</v>
      </c>
      <c r="DK36" s="84">
        <f t="shared" si="9"/>
        <v>0</v>
      </c>
    </row>
    <row r="37" spans="1:115" ht="15.75" thickBot="1">
      <c r="A37" s="76"/>
      <c r="B37" s="31">
        <v>35</v>
      </c>
      <c r="C37" s="82">
        <v>-55</v>
      </c>
      <c r="D37" s="82">
        <v>0</v>
      </c>
      <c r="E37" s="82">
        <v>0</v>
      </c>
      <c r="F37" s="82">
        <v>-44.265000000000001</v>
      </c>
      <c r="G37" s="82">
        <v>-99.265000000000001</v>
      </c>
      <c r="H37" s="76"/>
      <c r="I37" s="31">
        <v>35</v>
      </c>
      <c r="J37" s="82">
        <v>55</v>
      </c>
      <c r="K37" s="82">
        <v>0</v>
      </c>
      <c r="L37" s="82">
        <v>0</v>
      </c>
      <c r="M37" s="82">
        <v>0</v>
      </c>
      <c r="N37" s="82">
        <v>55</v>
      </c>
      <c r="O37" s="76"/>
      <c r="P37" s="31">
        <v>35</v>
      </c>
      <c r="Q37" s="82">
        <v>0</v>
      </c>
      <c r="R37" s="82">
        <v>0</v>
      </c>
      <c r="S37" s="82">
        <v>0</v>
      </c>
      <c r="T37" s="82">
        <v>0</v>
      </c>
      <c r="U37" s="82">
        <v>0</v>
      </c>
      <c r="V37" s="76"/>
      <c r="W37" s="31">
        <v>35</v>
      </c>
      <c r="X37" s="82">
        <v>0</v>
      </c>
      <c r="Y37" s="82">
        <v>0</v>
      </c>
      <c r="Z37" s="82">
        <v>0</v>
      </c>
      <c r="AA37" s="82">
        <v>0</v>
      </c>
      <c r="AB37" s="82">
        <v>0</v>
      </c>
      <c r="AC37" s="76"/>
      <c r="AD37" s="31">
        <v>35</v>
      </c>
      <c r="AE37" s="82">
        <v>44.265000000000001</v>
      </c>
      <c r="AF37" s="82">
        <v>0</v>
      </c>
      <c r="AG37" s="82">
        <v>0</v>
      </c>
      <c r="AH37" s="82">
        <v>0</v>
      </c>
      <c r="AI37" s="82">
        <v>44.265000000000001</v>
      </c>
      <c r="AJ37" s="31"/>
      <c r="AK37" s="31">
        <f t="shared" si="10"/>
        <v>10</v>
      </c>
      <c r="AM37" s="83"/>
      <c r="AN37" s="83">
        <f t="shared" si="11"/>
        <v>0</v>
      </c>
      <c r="AO37" s="83">
        <f t="shared" si="11"/>
        <v>0</v>
      </c>
      <c r="AP37" s="83">
        <f t="shared" si="11"/>
        <v>0</v>
      </c>
      <c r="AQ37" s="83">
        <f t="shared" si="11"/>
        <v>0</v>
      </c>
      <c r="AR37" s="83">
        <f t="shared" si="12"/>
        <v>0</v>
      </c>
      <c r="AS37" s="83"/>
      <c r="AT37" s="83"/>
      <c r="AU37" s="83">
        <f t="shared" si="13"/>
        <v>55</v>
      </c>
      <c r="AV37" s="83">
        <f t="shared" si="13"/>
        <v>0</v>
      </c>
      <c r="AW37" s="83">
        <f t="shared" si="13"/>
        <v>0</v>
      </c>
      <c r="AX37" s="83">
        <f t="shared" si="13"/>
        <v>0</v>
      </c>
      <c r="AY37" s="83">
        <f t="shared" si="14"/>
        <v>-55</v>
      </c>
      <c r="AZ37" s="83"/>
      <c r="BA37" s="83"/>
      <c r="BB37" s="83">
        <f t="shared" si="15"/>
        <v>0</v>
      </c>
      <c r="BC37" s="83">
        <f t="shared" si="1"/>
        <v>0</v>
      </c>
      <c r="BD37" s="83">
        <f t="shared" si="1"/>
        <v>0</v>
      </c>
      <c r="BE37" s="83">
        <f t="shared" si="1"/>
        <v>0</v>
      </c>
      <c r="BF37" s="83">
        <f t="shared" si="16"/>
        <v>0</v>
      </c>
      <c r="BG37" s="83"/>
      <c r="BH37" s="83"/>
      <c r="BI37" s="83">
        <f t="shared" si="17"/>
        <v>0</v>
      </c>
      <c r="BJ37" s="83">
        <f t="shared" si="2"/>
        <v>0</v>
      </c>
      <c r="BK37" s="83">
        <f t="shared" si="2"/>
        <v>0</v>
      </c>
      <c r="BL37" s="83">
        <f t="shared" si="2"/>
        <v>0</v>
      </c>
      <c r="BM37" s="83">
        <f t="shared" si="18"/>
        <v>0</v>
      </c>
      <c r="BN37" s="83"/>
      <c r="BO37" s="83"/>
      <c r="BP37" s="83">
        <f t="shared" si="19"/>
        <v>44.265000000000001</v>
      </c>
      <c r="BQ37" s="83">
        <f t="shared" si="3"/>
        <v>0</v>
      </c>
      <c r="BR37" s="83">
        <f t="shared" si="3"/>
        <v>0</v>
      </c>
      <c r="BS37" s="83">
        <f t="shared" si="3"/>
        <v>0</v>
      </c>
      <c r="BT37" s="83">
        <f t="shared" si="20"/>
        <v>-44.265000000000001</v>
      </c>
      <c r="BV37" s="80"/>
      <c r="BW37" s="80"/>
      <c r="BX37" s="80">
        <f t="shared" si="21"/>
        <v>0</v>
      </c>
      <c r="BY37" s="80">
        <f t="shared" si="21"/>
        <v>0</v>
      </c>
      <c r="BZ37" s="80">
        <f t="shared" si="21"/>
        <v>0</v>
      </c>
      <c r="CA37" s="80">
        <f t="shared" si="21"/>
        <v>0</v>
      </c>
      <c r="CB37" s="80">
        <f t="shared" si="22"/>
        <v>0</v>
      </c>
      <c r="CC37" s="80"/>
      <c r="CD37" s="80"/>
      <c r="CE37" s="80">
        <f t="shared" si="23"/>
        <v>550</v>
      </c>
      <c r="CF37" s="80">
        <f t="shared" si="5"/>
        <v>0</v>
      </c>
      <c r="CG37" s="80">
        <f t="shared" si="5"/>
        <v>0</v>
      </c>
      <c r="CH37" s="80">
        <f t="shared" si="5"/>
        <v>0</v>
      </c>
      <c r="CI37" s="80">
        <f t="shared" si="24"/>
        <v>550</v>
      </c>
      <c r="CJ37" s="80"/>
      <c r="CK37" s="80"/>
      <c r="CL37" s="80">
        <f t="shared" si="25"/>
        <v>0</v>
      </c>
      <c r="CM37" s="80">
        <f t="shared" si="6"/>
        <v>0</v>
      </c>
      <c r="CN37" s="80">
        <f t="shared" si="6"/>
        <v>0</v>
      </c>
      <c r="CO37" s="80">
        <f t="shared" si="6"/>
        <v>0</v>
      </c>
      <c r="CP37" s="80">
        <f t="shared" si="26"/>
        <v>0</v>
      </c>
      <c r="CQ37" s="80"/>
      <c r="CR37" s="80"/>
      <c r="CS37" s="80">
        <f t="shared" si="27"/>
        <v>0</v>
      </c>
      <c r="CT37" s="80">
        <f t="shared" si="7"/>
        <v>0</v>
      </c>
      <c r="CU37" s="80">
        <f t="shared" si="7"/>
        <v>0</v>
      </c>
      <c r="CV37" s="80">
        <f t="shared" si="7"/>
        <v>0</v>
      </c>
      <c r="CW37" s="80">
        <f t="shared" si="28"/>
        <v>0</v>
      </c>
      <c r="CX37" s="80"/>
      <c r="CY37" s="80"/>
      <c r="CZ37" s="80">
        <f t="shared" si="29"/>
        <v>442.65</v>
      </c>
      <c r="DA37" s="80">
        <f t="shared" si="8"/>
        <v>0</v>
      </c>
      <c r="DB37" s="80">
        <f t="shared" si="8"/>
        <v>0</v>
      </c>
      <c r="DC37" s="80">
        <f t="shared" si="8"/>
        <v>0</v>
      </c>
      <c r="DD37" s="80">
        <f t="shared" si="30"/>
        <v>442.65</v>
      </c>
      <c r="DF37" s="81">
        <f t="shared" si="31"/>
        <v>99.265000000000001</v>
      </c>
      <c r="DG37" s="81">
        <f t="shared" si="32"/>
        <v>-55</v>
      </c>
      <c r="DH37" s="81">
        <f t="shared" si="33"/>
        <v>0</v>
      </c>
      <c r="DI37" s="81">
        <f t="shared" si="34"/>
        <v>0</v>
      </c>
      <c r="DJ37" s="81">
        <f t="shared" si="35"/>
        <v>-44.265000000000001</v>
      </c>
      <c r="DK37" s="84">
        <f t="shared" si="9"/>
        <v>0</v>
      </c>
    </row>
    <row r="38" spans="1:115" ht="15.75" thickBot="1">
      <c r="A38" s="76"/>
      <c r="B38" s="31">
        <v>36</v>
      </c>
      <c r="C38" s="82">
        <v>-70</v>
      </c>
      <c r="D38" s="82">
        <v>0</v>
      </c>
      <c r="E38" s="82">
        <v>0</v>
      </c>
      <c r="F38" s="82">
        <v>-61.746000000000002</v>
      </c>
      <c r="G38" s="82">
        <v>-131.74600000000001</v>
      </c>
      <c r="H38" s="76"/>
      <c r="I38" s="31">
        <v>36</v>
      </c>
      <c r="J38" s="82">
        <v>70</v>
      </c>
      <c r="K38" s="82">
        <v>0</v>
      </c>
      <c r="L38" s="82">
        <v>0</v>
      </c>
      <c r="M38" s="82">
        <v>0</v>
      </c>
      <c r="N38" s="82">
        <v>70</v>
      </c>
      <c r="O38" s="76"/>
      <c r="P38" s="31">
        <v>36</v>
      </c>
      <c r="Q38" s="82">
        <v>0</v>
      </c>
      <c r="R38" s="82">
        <v>0</v>
      </c>
      <c r="S38" s="82">
        <v>0</v>
      </c>
      <c r="T38" s="82">
        <v>0</v>
      </c>
      <c r="U38" s="82">
        <v>0</v>
      </c>
      <c r="V38" s="76"/>
      <c r="W38" s="31">
        <v>36</v>
      </c>
      <c r="X38" s="82">
        <v>0</v>
      </c>
      <c r="Y38" s="82">
        <v>0</v>
      </c>
      <c r="Z38" s="82">
        <v>0</v>
      </c>
      <c r="AA38" s="82">
        <v>0</v>
      </c>
      <c r="AB38" s="82">
        <v>0</v>
      </c>
      <c r="AC38" s="76"/>
      <c r="AD38" s="31">
        <v>36</v>
      </c>
      <c r="AE38" s="82">
        <v>61.746000000000002</v>
      </c>
      <c r="AF38" s="82">
        <v>0</v>
      </c>
      <c r="AG38" s="82">
        <v>0</v>
      </c>
      <c r="AH38" s="82">
        <v>0</v>
      </c>
      <c r="AI38" s="82">
        <v>61.746000000000002</v>
      </c>
      <c r="AJ38" s="31"/>
      <c r="AK38" s="31">
        <f t="shared" si="10"/>
        <v>10</v>
      </c>
      <c r="AM38" s="83"/>
      <c r="AN38" s="83">
        <f t="shared" si="11"/>
        <v>0</v>
      </c>
      <c r="AO38" s="83">
        <f t="shared" si="11"/>
        <v>0</v>
      </c>
      <c r="AP38" s="83">
        <f t="shared" si="11"/>
        <v>0</v>
      </c>
      <c r="AQ38" s="83">
        <f t="shared" si="11"/>
        <v>0</v>
      </c>
      <c r="AR38" s="83">
        <f t="shared" si="12"/>
        <v>0</v>
      </c>
      <c r="AS38" s="83"/>
      <c r="AT38" s="83"/>
      <c r="AU38" s="83">
        <f t="shared" si="13"/>
        <v>70</v>
      </c>
      <c r="AV38" s="83">
        <f t="shared" si="13"/>
        <v>0</v>
      </c>
      <c r="AW38" s="83">
        <f t="shared" si="13"/>
        <v>0</v>
      </c>
      <c r="AX38" s="83">
        <f t="shared" si="13"/>
        <v>0</v>
      </c>
      <c r="AY38" s="83">
        <f t="shared" si="14"/>
        <v>-70</v>
      </c>
      <c r="AZ38" s="83"/>
      <c r="BA38" s="83"/>
      <c r="BB38" s="83">
        <f t="shared" si="15"/>
        <v>0</v>
      </c>
      <c r="BC38" s="83">
        <f t="shared" si="1"/>
        <v>0</v>
      </c>
      <c r="BD38" s="83">
        <f t="shared" si="1"/>
        <v>0</v>
      </c>
      <c r="BE38" s="83">
        <f t="shared" si="1"/>
        <v>0</v>
      </c>
      <c r="BF38" s="83">
        <f t="shared" si="16"/>
        <v>0</v>
      </c>
      <c r="BG38" s="83"/>
      <c r="BH38" s="83"/>
      <c r="BI38" s="83">
        <f t="shared" si="17"/>
        <v>0</v>
      </c>
      <c r="BJ38" s="83">
        <f t="shared" si="2"/>
        <v>0</v>
      </c>
      <c r="BK38" s="83">
        <f t="shared" si="2"/>
        <v>0</v>
      </c>
      <c r="BL38" s="83">
        <f t="shared" si="2"/>
        <v>0</v>
      </c>
      <c r="BM38" s="83">
        <f t="shared" si="18"/>
        <v>0</v>
      </c>
      <c r="BN38" s="83"/>
      <c r="BO38" s="83"/>
      <c r="BP38" s="83">
        <f t="shared" si="19"/>
        <v>61.746000000000002</v>
      </c>
      <c r="BQ38" s="83">
        <f t="shared" si="3"/>
        <v>0</v>
      </c>
      <c r="BR38" s="83">
        <f t="shared" si="3"/>
        <v>0</v>
      </c>
      <c r="BS38" s="83">
        <f t="shared" si="3"/>
        <v>0</v>
      </c>
      <c r="BT38" s="83">
        <f t="shared" si="20"/>
        <v>-61.746000000000002</v>
      </c>
      <c r="BV38" s="80"/>
      <c r="BW38" s="80"/>
      <c r="BX38" s="80">
        <f t="shared" si="21"/>
        <v>0</v>
      </c>
      <c r="BY38" s="80">
        <f t="shared" si="21"/>
        <v>0</v>
      </c>
      <c r="BZ38" s="80">
        <f t="shared" si="21"/>
        <v>0</v>
      </c>
      <c r="CA38" s="80">
        <f t="shared" si="21"/>
        <v>0</v>
      </c>
      <c r="CB38" s="80">
        <f t="shared" si="22"/>
        <v>0</v>
      </c>
      <c r="CC38" s="80"/>
      <c r="CD38" s="80"/>
      <c r="CE38" s="80">
        <f t="shared" si="23"/>
        <v>700</v>
      </c>
      <c r="CF38" s="80">
        <f t="shared" si="5"/>
        <v>0</v>
      </c>
      <c r="CG38" s="80">
        <f t="shared" si="5"/>
        <v>0</v>
      </c>
      <c r="CH38" s="80">
        <f t="shared" si="5"/>
        <v>0</v>
      </c>
      <c r="CI38" s="80">
        <f t="shared" si="24"/>
        <v>700</v>
      </c>
      <c r="CJ38" s="80"/>
      <c r="CK38" s="80"/>
      <c r="CL38" s="80">
        <f t="shared" si="25"/>
        <v>0</v>
      </c>
      <c r="CM38" s="80">
        <f t="shared" si="6"/>
        <v>0</v>
      </c>
      <c r="CN38" s="80">
        <f t="shared" si="6"/>
        <v>0</v>
      </c>
      <c r="CO38" s="80">
        <f t="shared" si="6"/>
        <v>0</v>
      </c>
      <c r="CP38" s="80">
        <f t="shared" si="26"/>
        <v>0</v>
      </c>
      <c r="CQ38" s="80"/>
      <c r="CR38" s="80"/>
      <c r="CS38" s="80">
        <f t="shared" si="27"/>
        <v>0</v>
      </c>
      <c r="CT38" s="80">
        <f t="shared" si="7"/>
        <v>0</v>
      </c>
      <c r="CU38" s="80">
        <f t="shared" si="7"/>
        <v>0</v>
      </c>
      <c r="CV38" s="80">
        <f t="shared" si="7"/>
        <v>0</v>
      </c>
      <c r="CW38" s="80">
        <f t="shared" si="28"/>
        <v>0</v>
      </c>
      <c r="CX38" s="80"/>
      <c r="CY38" s="80"/>
      <c r="CZ38" s="80">
        <f t="shared" si="29"/>
        <v>617.46</v>
      </c>
      <c r="DA38" s="80">
        <f t="shared" si="8"/>
        <v>0</v>
      </c>
      <c r="DB38" s="80">
        <f t="shared" si="8"/>
        <v>0</v>
      </c>
      <c r="DC38" s="80">
        <f t="shared" si="8"/>
        <v>0</v>
      </c>
      <c r="DD38" s="80">
        <f t="shared" si="30"/>
        <v>617.46</v>
      </c>
      <c r="DF38" s="81">
        <f t="shared" si="31"/>
        <v>131.74600000000001</v>
      </c>
      <c r="DG38" s="81">
        <f t="shared" si="32"/>
        <v>-70</v>
      </c>
      <c r="DH38" s="81">
        <f t="shared" si="33"/>
        <v>0</v>
      </c>
      <c r="DI38" s="81">
        <f t="shared" si="34"/>
        <v>0</v>
      </c>
      <c r="DJ38" s="81">
        <f t="shared" si="35"/>
        <v>-61.746000000000002</v>
      </c>
      <c r="DK38" s="84">
        <f t="shared" si="9"/>
        <v>0</v>
      </c>
    </row>
    <row r="39" spans="1:115" ht="15.75" thickBot="1">
      <c r="A39" s="76"/>
      <c r="B39" s="31">
        <v>37</v>
      </c>
      <c r="C39" s="82">
        <v>-87.009</v>
      </c>
      <c r="D39" s="82">
        <v>0</v>
      </c>
      <c r="E39" s="82">
        <v>0</v>
      </c>
      <c r="F39" s="82">
        <v>-81.991</v>
      </c>
      <c r="G39" s="82">
        <v>-169</v>
      </c>
      <c r="H39" s="76"/>
      <c r="I39" s="31">
        <v>37</v>
      </c>
      <c r="J39" s="82">
        <v>87.009</v>
      </c>
      <c r="K39" s="82">
        <v>0</v>
      </c>
      <c r="L39" s="82">
        <v>0</v>
      </c>
      <c r="M39" s="82">
        <v>0</v>
      </c>
      <c r="N39" s="82">
        <v>87.009</v>
      </c>
      <c r="O39" s="76"/>
      <c r="P39" s="31">
        <v>37</v>
      </c>
      <c r="Q39" s="82">
        <v>0</v>
      </c>
      <c r="R39" s="82">
        <v>0</v>
      </c>
      <c r="S39" s="82">
        <v>0</v>
      </c>
      <c r="T39" s="82">
        <v>0</v>
      </c>
      <c r="U39" s="82">
        <v>0</v>
      </c>
      <c r="V39" s="76"/>
      <c r="W39" s="31">
        <v>37</v>
      </c>
      <c r="X39" s="82">
        <v>0</v>
      </c>
      <c r="Y39" s="82">
        <v>0</v>
      </c>
      <c r="Z39" s="82">
        <v>0</v>
      </c>
      <c r="AA39" s="82">
        <v>0</v>
      </c>
      <c r="AB39" s="82">
        <v>0</v>
      </c>
      <c r="AC39" s="76"/>
      <c r="AD39" s="31">
        <v>37</v>
      </c>
      <c r="AE39" s="82">
        <v>81.991</v>
      </c>
      <c r="AF39" s="82">
        <v>0</v>
      </c>
      <c r="AG39" s="82">
        <v>0</v>
      </c>
      <c r="AH39" s="82">
        <v>0</v>
      </c>
      <c r="AI39" s="82">
        <v>81.991</v>
      </c>
      <c r="AJ39" s="31"/>
      <c r="AK39" s="31">
        <f t="shared" si="10"/>
        <v>10</v>
      </c>
      <c r="AM39" s="83"/>
      <c r="AN39" s="83">
        <f t="shared" si="11"/>
        <v>0</v>
      </c>
      <c r="AO39" s="83">
        <f t="shared" si="11"/>
        <v>0</v>
      </c>
      <c r="AP39" s="83">
        <f t="shared" si="11"/>
        <v>0</v>
      </c>
      <c r="AQ39" s="83">
        <f t="shared" si="11"/>
        <v>0</v>
      </c>
      <c r="AR39" s="83">
        <f t="shared" si="12"/>
        <v>0</v>
      </c>
      <c r="AS39" s="83"/>
      <c r="AT39" s="83"/>
      <c r="AU39" s="83">
        <f t="shared" si="13"/>
        <v>87.009</v>
      </c>
      <c r="AV39" s="83">
        <f t="shared" si="13"/>
        <v>0</v>
      </c>
      <c r="AW39" s="83">
        <f t="shared" si="13"/>
        <v>0</v>
      </c>
      <c r="AX39" s="83">
        <f t="shared" si="13"/>
        <v>0</v>
      </c>
      <c r="AY39" s="83">
        <f t="shared" si="14"/>
        <v>-87.009</v>
      </c>
      <c r="AZ39" s="83"/>
      <c r="BA39" s="83"/>
      <c r="BB39" s="83">
        <f t="shared" si="15"/>
        <v>0</v>
      </c>
      <c r="BC39" s="83">
        <f t="shared" si="1"/>
        <v>0</v>
      </c>
      <c r="BD39" s="83">
        <f t="shared" si="1"/>
        <v>0</v>
      </c>
      <c r="BE39" s="83">
        <f t="shared" si="1"/>
        <v>0</v>
      </c>
      <c r="BF39" s="83">
        <f t="shared" si="16"/>
        <v>0</v>
      </c>
      <c r="BG39" s="83"/>
      <c r="BH39" s="83"/>
      <c r="BI39" s="83">
        <f t="shared" si="17"/>
        <v>0</v>
      </c>
      <c r="BJ39" s="83">
        <f t="shared" si="2"/>
        <v>0</v>
      </c>
      <c r="BK39" s="83">
        <f t="shared" si="2"/>
        <v>0</v>
      </c>
      <c r="BL39" s="83">
        <f t="shared" si="2"/>
        <v>0</v>
      </c>
      <c r="BM39" s="83">
        <f t="shared" si="18"/>
        <v>0</v>
      </c>
      <c r="BN39" s="83"/>
      <c r="BO39" s="83"/>
      <c r="BP39" s="83">
        <f t="shared" si="19"/>
        <v>81.991</v>
      </c>
      <c r="BQ39" s="83">
        <f t="shared" si="3"/>
        <v>0</v>
      </c>
      <c r="BR39" s="83">
        <f t="shared" si="3"/>
        <v>0</v>
      </c>
      <c r="BS39" s="83">
        <f t="shared" si="3"/>
        <v>0</v>
      </c>
      <c r="BT39" s="83">
        <f t="shared" si="20"/>
        <v>-81.991</v>
      </c>
      <c r="BV39" s="80"/>
      <c r="BW39" s="80"/>
      <c r="BX39" s="80">
        <f t="shared" si="21"/>
        <v>0</v>
      </c>
      <c r="BY39" s="80">
        <f t="shared" si="21"/>
        <v>0</v>
      </c>
      <c r="BZ39" s="80">
        <f t="shared" si="21"/>
        <v>0</v>
      </c>
      <c r="CA39" s="80">
        <f t="shared" si="21"/>
        <v>0</v>
      </c>
      <c r="CB39" s="80">
        <f t="shared" si="22"/>
        <v>0</v>
      </c>
      <c r="CC39" s="80"/>
      <c r="CD39" s="80"/>
      <c r="CE39" s="80">
        <f t="shared" si="23"/>
        <v>870.09</v>
      </c>
      <c r="CF39" s="80">
        <f t="shared" si="5"/>
        <v>0</v>
      </c>
      <c r="CG39" s="80">
        <f t="shared" si="5"/>
        <v>0</v>
      </c>
      <c r="CH39" s="80">
        <f t="shared" si="5"/>
        <v>0</v>
      </c>
      <c r="CI39" s="80">
        <f t="shared" si="24"/>
        <v>870.09</v>
      </c>
      <c r="CJ39" s="80"/>
      <c r="CK39" s="80"/>
      <c r="CL39" s="80">
        <f t="shared" si="25"/>
        <v>0</v>
      </c>
      <c r="CM39" s="80">
        <f t="shared" si="6"/>
        <v>0</v>
      </c>
      <c r="CN39" s="80">
        <f t="shared" si="6"/>
        <v>0</v>
      </c>
      <c r="CO39" s="80">
        <f t="shared" si="6"/>
        <v>0</v>
      </c>
      <c r="CP39" s="80">
        <f t="shared" si="26"/>
        <v>0</v>
      </c>
      <c r="CQ39" s="80"/>
      <c r="CR39" s="80"/>
      <c r="CS39" s="80">
        <f t="shared" si="27"/>
        <v>0</v>
      </c>
      <c r="CT39" s="80">
        <f t="shared" si="7"/>
        <v>0</v>
      </c>
      <c r="CU39" s="80">
        <f t="shared" si="7"/>
        <v>0</v>
      </c>
      <c r="CV39" s="80">
        <f t="shared" si="7"/>
        <v>0</v>
      </c>
      <c r="CW39" s="80">
        <f t="shared" si="28"/>
        <v>0</v>
      </c>
      <c r="CX39" s="80"/>
      <c r="CY39" s="80"/>
      <c r="CZ39" s="80">
        <f t="shared" si="29"/>
        <v>819.91</v>
      </c>
      <c r="DA39" s="80">
        <f t="shared" si="8"/>
        <v>0</v>
      </c>
      <c r="DB39" s="80">
        <f t="shared" si="8"/>
        <v>0</v>
      </c>
      <c r="DC39" s="80">
        <f t="shared" si="8"/>
        <v>0</v>
      </c>
      <c r="DD39" s="80">
        <f t="shared" si="30"/>
        <v>819.91</v>
      </c>
      <c r="DF39" s="81">
        <f t="shared" si="31"/>
        <v>169</v>
      </c>
      <c r="DG39" s="81">
        <f t="shared" si="32"/>
        <v>-87.009</v>
      </c>
      <c r="DH39" s="81">
        <f t="shared" si="33"/>
        <v>0</v>
      </c>
      <c r="DI39" s="81">
        <f t="shared" si="34"/>
        <v>0</v>
      </c>
      <c r="DJ39" s="81">
        <f t="shared" si="35"/>
        <v>-81.991</v>
      </c>
      <c r="DK39" s="84">
        <f t="shared" si="9"/>
        <v>0</v>
      </c>
    </row>
    <row r="40" spans="1:115" ht="15.75" thickBot="1">
      <c r="A40" s="76"/>
      <c r="B40" s="31">
        <v>38</v>
      </c>
      <c r="C40" s="82">
        <v>-87.778000000000006</v>
      </c>
      <c r="D40" s="82">
        <v>0</v>
      </c>
      <c r="E40" s="82">
        <v>0</v>
      </c>
      <c r="F40" s="82">
        <v>-41.222000000000001</v>
      </c>
      <c r="G40" s="82">
        <v>-129</v>
      </c>
      <c r="H40" s="76"/>
      <c r="I40" s="31">
        <v>38</v>
      </c>
      <c r="J40" s="82">
        <v>87.778000000000006</v>
      </c>
      <c r="K40" s="82">
        <v>0</v>
      </c>
      <c r="L40" s="82">
        <v>0</v>
      </c>
      <c r="M40" s="82">
        <v>0</v>
      </c>
      <c r="N40" s="82">
        <v>87.778000000000006</v>
      </c>
      <c r="O40" s="76"/>
      <c r="P40" s="31">
        <v>38</v>
      </c>
      <c r="Q40" s="82">
        <v>0</v>
      </c>
      <c r="R40" s="82">
        <v>0</v>
      </c>
      <c r="S40" s="82">
        <v>0</v>
      </c>
      <c r="T40" s="82">
        <v>0</v>
      </c>
      <c r="U40" s="82">
        <v>0</v>
      </c>
      <c r="V40" s="76"/>
      <c r="W40" s="31">
        <v>38</v>
      </c>
      <c r="X40" s="82">
        <v>0</v>
      </c>
      <c r="Y40" s="82">
        <v>0</v>
      </c>
      <c r="Z40" s="82">
        <v>0</v>
      </c>
      <c r="AA40" s="82">
        <v>0</v>
      </c>
      <c r="AB40" s="82">
        <v>0</v>
      </c>
      <c r="AC40" s="76"/>
      <c r="AD40" s="31">
        <v>38</v>
      </c>
      <c r="AE40" s="82">
        <v>41.222000000000001</v>
      </c>
      <c r="AF40" s="82">
        <v>0</v>
      </c>
      <c r="AG40" s="82">
        <v>0</v>
      </c>
      <c r="AH40" s="82">
        <v>0</v>
      </c>
      <c r="AI40" s="82">
        <v>41.222000000000001</v>
      </c>
      <c r="AJ40" s="31"/>
      <c r="AK40" s="31">
        <f t="shared" si="10"/>
        <v>10</v>
      </c>
      <c r="AM40" s="83"/>
      <c r="AN40" s="83">
        <f t="shared" si="11"/>
        <v>0</v>
      </c>
      <c r="AO40" s="83">
        <f t="shared" si="11"/>
        <v>0</v>
      </c>
      <c r="AP40" s="83">
        <f t="shared" si="11"/>
        <v>0</v>
      </c>
      <c r="AQ40" s="83">
        <f t="shared" si="11"/>
        <v>0</v>
      </c>
      <c r="AR40" s="83">
        <f t="shared" si="12"/>
        <v>0</v>
      </c>
      <c r="AS40" s="83"/>
      <c r="AT40" s="83"/>
      <c r="AU40" s="83">
        <f t="shared" si="13"/>
        <v>87.778000000000006</v>
      </c>
      <c r="AV40" s="83">
        <f t="shared" si="13"/>
        <v>0</v>
      </c>
      <c r="AW40" s="83">
        <f t="shared" si="13"/>
        <v>0</v>
      </c>
      <c r="AX40" s="83">
        <f t="shared" si="13"/>
        <v>0</v>
      </c>
      <c r="AY40" s="83">
        <f t="shared" si="14"/>
        <v>-87.778000000000006</v>
      </c>
      <c r="AZ40" s="83"/>
      <c r="BA40" s="83"/>
      <c r="BB40" s="83">
        <f t="shared" si="15"/>
        <v>0</v>
      </c>
      <c r="BC40" s="83">
        <f t="shared" si="1"/>
        <v>0</v>
      </c>
      <c r="BD40" s="83">
        <f t="shared" si="1"/>
        <v>0</v>
      </c>
      <c r="BE40" s="83">
        <f t="shared" si="1"/>
        <v>0</v>
      </c>
      <c r="BF40" s="83">
        <f t="shared" si="16"/>
        <v>0</v>
      </c>
      <c r="BG40" s="83"/>
      <c r="BH40" s="83"/>
      <c r="BI40" s="83">
        <f t="shared" si="17"/>
        <v>0</v>
      </c>
      <c r="BJ40" s="83">
        <f t="shared" si="2"/>
        <v>0</v>
      </c>
      <c r="BK40" s="83">
        <f t="shared" si="2"/>
        <v>0</v>
      </c>
      <c r="BL40" s="83">
        <f t="shared" si="2"/>
        <v>0</v>
      </c>
      <c r="BM40" s="83">
        <f t="shared" si="18"/>
        <v>0</v>
      </c>
      <c r="BN40" s="83"/>
      <c r="BO40" s="83"/>
      <c r="BP40" s="83">
        <f t="shared" si="19"/>
        <v>41.222000000000001</v>
      </c>
      <c r="BQ40" s="83">
        <f t="shared" si="3"/>
        <v>0</v>
      </c>
      <c r="BR40" s="83">
        <f t="shared" si="3"/>
        <v>0</v>
      </c>
      <c r="BS40" s="83">
        <f t="shared" si="3"/>
        <v>0</v>
      </c>
      <c r="BT40" s="83">
        <f t="shared" si="20"/>
        <v>-41.222000000000001</v>
      </c>
      <c r="BV40" s="80"/>
      <c r="BW40" s="80"/>
      <c r="BX40" s="80">
        <f t="shared" si="21"/>
        <v>0</v>
      </c>
      <c r="BY40" s="80">
        <f t="shared" si="21"/>
        <v>0</v>
      </c>
      <c r="BZ40" s="80">
        <f t="shared" si="21"/>
        <v>0</v>
      </c>
      <c r="CA40" s="80">
        <f t="shared" si="21"/>
        <v>0</v>
      </c>
      <c r="CB40" s="80">
        <f t="shared" si="22"/>
        <v>0</v>
      </c>
      <c r="CC40" s="80"/>
      <c r="CD40" s="80"/>
      <c r="CE40" s="80">
        <f t="shared" si="23"/>
        <v>877.78000000000009</v>
      </c>
      <c r="CF40" s="80">
        <f t="shared" si="5"/>
        <v>0</v>
      </c>
      <c r="CG40" s="80">
        <f t="shared" si="5"/>
        <v>0</v>
      </c>
      <c r="CH40" s="80">
        <f t="shared" si="5"/>
        <v>0</v>
      </c>
      <c r="CI40" s="80">
        <f t="shared" si="24"/>
        <v>877.78000000000009</v>
      </c>
      <c r="CJ40" s="80"/>
      <c r="CK40" s="80"/>
      <c r="CL40" s="80">
        <f t="shared" si="25"/>
        <v>0</v>
      </c>
      <c r="CM40" s="80">
        <f t="shared" si="6"/>
        <v>0</v>
      </c>
      <c r="CN40" s="80">
        <f t="shared" si="6"/>
        <v>0</v>
      </c>
      <c r="CO40" s="80">
        <f t="shared" si="6"/>
        <v>0</v>
      </c>
      <c r="CP40" s="80">
        <f t="shared" si="26"/>
        <v>0</v>
      </c>
      <c r="CQ40" s="80"/>
      <c r="CR40" s="80"/>
      <c r="CS40" s="80">
        <f t="shared" si="27"/>
        <v>0</v>
      </c>
      <c r="CT40" s="80">
        <f t="shared" si="7"/>
        <v>0</v>
      </c>
      <c r="CU40" s="80">
        <f t="shared" si="7"/>
        <v>0</v>
      </c>
      <c r="CV40" s="80">
        <f t="shared" si="7"/>
        <v>0</v>
      </c>
      <c r="CW40" s="80">
        <f t="shared" si="28"/>
        <v>0</v>
      </c>
      <c r="CX40" s="80"/>
      <c r="CY40" s="80"/>
      <c r="CZ40" s="80">
        <f t="shared" si="29"/>
        <v>412.22</v>
      </c>
      <c r="DA40" s="80">
        <f t="shared" si="8"/>
        <v>0</v>
      </c>
      <c r="DB40" s="80">
        <f t="shared" si="8"/>
        <v>0</v>
      </c>
      <c r="DC40" s="80">
        <f t="shared" si="8"/>
        <v>0</v>
      </c>
      <c r="DD40" s="80">
        <f t="shared" si="30"/>
        <v>412.22</v>
      </c>
      <c r="DF40" s="81">
        <f t="shared" si="31"/>
        <v>129</v>
      </c>
      <c r="DG40" s="81">
        <f t="shared" si="32"/>
        <v>-87.778000000000006</v>
      </c>
      <c r="DH40" s="81">
        <f t="shared" si="33"/>
        <v>0</v>
      </c>
      <c r="DI40" s="81">
        <f t="shared" si="34"/>
        <v>0</v>
      </c>
      <c r="DJ40" s="81">
        <f t="shared" si="35"/>
        <v>-41.222000000000001</v>
      </c>
      <c r="DK40" s="84">
        <f t="shared" si="9"/>
        <v>0</v>
      </c>
    </row>
    <row r="41" spans="1:115" ht="15.75" thickBot="1">
      <c r="A41" s="76"/>
      <c r="B41" s="31">
        <v>39</v>
      </c>
      <c r="C41" s="82">
        <v>-100</v>
      </c>
      <c r="D41" s="82">
        <v>0</v>
      </c>
      <c r="E41" s="82">
        <v>0</v>
      </c>
      <c r="F41" s="82">
        <v>-20.507000000000001</v>
      </c>
      <c r="G41" s="82">
        <v>-120.50700000000001</v>
      </c>
      <c r="H41" s="76"/>
      <c r="I41" s="31">
        <v>39</v>
      </c>
      <c r="J41" s="82">
        <v>100</v>
      </c>
      <c r="K41" s="82">
        <v>0</v>
      </c>
      <c r="L41" s="82">
        <v>0</v>
      </c>
      <c r="M41" s="82">
        <v>0</v>
      </c>
      <c r="N41" s="82">
        <v>100</v>
      </c>
      <c r="O41" s="76"/>
      <c r="P41" s="31">
        <v>39</v>
      </c>
      <c r="Q41" s="82">
        <v>0</v>
      </c>
      <c r="R41" s="82">
        <v>0</v>
      </c>
      <c r="S41" s="82">
        <v>0</v>
      </c>
      <c r="T41" s="82">
        <v>0</v>
      </c>
      <c r="U41" s="82">
        <v>0</v>
      </c>
      <c r="V41" s="76"/>
      <c r="W41" s="31">
        <v>39</v>
      </c>
      <c r="X41" s="82">
        <v>0</v>
      </c>
      <c r="Y41" s="82">
        <v>0</v>
      </c>
      <c r="Z41" s="82">
        <v>0</v>
      </c>
      <c r="AA41" s="82">
        <v>0</v>
      </c>
      <c r="AB41" s="82">
        <v>0</v>
      </c>
      <c r="AC41" s="76"/>
      <c r="AD41" s="31">
        <v>39</v>
      </c>
      <c r="AE41" s="82">
        <v>20.507000000000001</v>
      </c>
      <c r="AF41" s="82">
        <v>0</v>
      </c>
      <c r="AG41" s="82">
        <v>0</v>
      </c>
      <c r="AH41" s="82">
        <v>0</v>
      </c>
      <c r="AI41" s="82">
        <v>20.507000000000001</v>
      </c>
      <c r="AJ41" s="31"/>
      <c r="AK41" s="31">
        <f t="shared" si="10"/>
        <v>10</v>
      </c>
      <c r="AM41" s="83"/>
      <c r="AN41" s="83">
        <f t="shared" si="11"/>
        <v>0</v>
      </c>
      <c r="AO41" s="83">
        <f t="shared" si="11"/>
        <v>0</v>
      </c>
      <c r="AP41" s="83">
        <f t="shared" si="11"/>
        <v>0</v>
      </c>
      <c r="AQ41" s="83">
        <f t="shared" si="11"/>
        <v>0</v>
      </c>
      <c r="AR41" s="83">
        <f t="shared" si="12"/>
        <v>0</v>
      </c>
      <c r="AS41" s="83"/>
      <c r="AT41" s="83"/>
      <c r="AU41" s="83">
        <f t="shared" si="13"/>
        <v>100</v>
      </c>
      <c r="AV41" s="83">
        <f t="shared" si="13"/>
        <v>0</v>
      </c>
      <c r="AW41" s="83">
        <f t="shared" si="13"/>
        <v>0</v>
      </c>
      <c r="AX41" s="83">
        <f t="shared" si="13"/>
        <v>0</v>
      </c>
      <c r="AY41" s="83">
        <f t="shared" si="14"/>
        <v>-100</v>
      </c>
      <c r="AZ41" s="83"/>
      <c r="BA41" s="83"/>
      <c r="BB41" s="83">
        <f t="shared" si="15"/>
        <v>0</v>
      </c>
      <c r="BC41" s="83">
        <f t="shared" si="1"/>
        <v>0</v>
      </c>
      <c r="BD41" s="83">
        <f t="shared" si="1"/>
        <v>0</v>
      </c>
      <c r="BE41" s="83">
        <f t="shared" si="1"/>
        <v>0</v>
      </c>
      <c r="BF41" s="83">
        <f t="shared" si="16"/>
        <v>0</v>
      </c>
      <c r="BG41" s="83"/>
      <c r="BH41" s="83"/>
      <c r="BI41" s="83">
        <f t="shared" si="17"/>
        <v>0</v>
      </c>
      <c r="BJ41" s="83">
        <f t="shared" si="2"/>
        <v>0</v>
      </c>
      <c r="BK41" s="83">
        <f t="shared" si="2"/>
        <v>0</v>
      </c>
      <c r="BL41" s="83">
        <f t="shared" si="2"/>
        <v>0</v>
      </c>
      <c r="BM41" s="83">
        <f t="shared" si="18"/>
        <v>0</v>
      </c>
      <c r="BN41" s="83"/>
      <c r="BO41" s="83"/>
      <c r="BP41" s="83">
        <f t="shared" si="19"/>
        <v>20.507000000000001</v>
      </c>
      <c r="BQ41" s="83">
        <f t="shared" si="3"/>
        <v>0</v>
      </c>
      <c r="BR41" s="83">
        <f t="shared" si="3"/>
        <v>0</v>
      </c>
      <c r="BS41" s="83">
        <f t="shared" si="3"/>
        <v>0</v>
      </c>
      <c r="BT41" s="83">
        <f t="shared" si="20"/>
        <v>-20.507000000000001</v>
      </c>
      <c r="BV41" s="80"/>
      <c r="BW41" s="80"/>
      <c r="BX41" s="80">
        <f t="shared" si="21"/>
        <v>0</v>
      </c>
      <c r="BY41" s="80">
        <f t="shared" si="21"/>
        <v>0</v>
      </c>
      <c r="BZ41" s="80">
        <f t="shared" si="21"/>
        <v>0</v>
      </c>
      <c r="CA41" s="80">
        <f t="shared" si="21"/>
        <v>0</v>
      </c>
      <c r="CB41" s="80">
        <f t="shared" si="22"/>
        <v>0</v>
      </c>
      <c r="CC41" s="80"/>
      <c r="CD41" s="80"/>
      <c r="CE41" s="80">
        <f t="shared" si="23"/>
        <v>1000</v>
      </c>
      <c r="CF41" s="80">
        <f t="shared" si="5"/>
        <v>0</v>
      </c>
      <c r="CG41" s="80">
        <f t="shared" si="5"/>
        <v>0</v>
      </c>
      <c r="CH41" s="80">
        <f t="shared" si="5"/>
        <v>0</v>
      </c>
      <c r="CI41" s="80">
        <f t="shared" si="24"/>
        <v>1000</v>
      </c>
      <c r="CJ41" s="80"/>
      <c r="CK41" s="80"/>
      <c r="CL41" s="80">
        <f t="shared" si="25"/>
        <v>0</v>
      </c>
      <c r="CM41" s="80">
        <f t="shared" si="6"/>
        <v>0</v>
      </c>
      <c r="CN41" s="80">
        <f t="shared" si="6"/>
        <v>0</v>
      </c>
      <c r="CO41" s="80">
        <f t="shared" si="6"/>
        <v>0</v>
      </c>
      <c r="CP41" s="80">
        <f t="shared" si="26"/>
        <v>0</v>
      </c>
      <c r="CQ41" s="80"/>
      <c r="CR41" s="80"/>
      <c r="CS41" s="80">
        <f t="shared" si="27"/>
        <v>0</v>
      </c>
      <c r="CT41" s="80">
        <f t="shared" si="7"/>
        <v>0</v>
      </c>
      <c r="CU41" s="80">
        <f t="shared" si="7"/>
        <v>0</v>
      </c>
      <c r="CV41" s="80">
        <f t="shared" si="7"/>
        <v>0</v>
      </c>
      <c r="CW41" s="80">
        <f t="shared" si="28"/>
        <v>0</v>
      </c>
      <c r="CX41" s="80"/>
      <c r="CY41" s="80"/>
      <c r="CZ41" s="80">
        <f t="shared" si="29"/>
        <v>205.07000000000002</v>
      </c>
      <c r="DA41" s="80">
        <f t="shared" si="8"/>
        <v>0</v>
      </c>
      <c r="DB41" s="80">
        <f t="shared" si="8"/>
        <v>0</v>
      </c>
      <c r="DC41" s="80">
        <f t="shared" si="8"/>
        <v>0</v>
      </c>
      <c r="DD41" s="80">
        <f t="shared" si="30"/>
        <v>205.07000000000002</v>
      </c>
      <c r="DF41" s="81">
        <f t="shared" si="31"/>
        <v>120.50700000000001</v>
      </c>
      <c r="DG41" s="81">
        <f t="shared" si="32"/>
        <v>-100</v>
      </c>
      <c r="DH41" s="81">
        <f t="shared" si="33"/>
        <v>0</v>
      </c>
      <c r="DI41" s="81">
        <f t="shared" si="34"/>
        <v>0</v>
      </c>
      <c r="DJ41" s="81">
        <f t="shared" si="35"/>
        <v>-20.507000000000001</v>
      </c>
      <c r="DK41" s="84">
        <f t="shared" si="9"/>
        <v>0</v>
      </c>
    </row>
    <row r="42" spans="1:115" ht="15.75" thickBot="1">
      <c r="A42" s="76"/>
      <c r="B42" s="31">
        <v>40</v>
      </c>
      <c r="C42" s="82">
        <v>-105</v>
      </c>
      <c r="D42" s="82">
        <v>0</v>
      </c>
      <c r="E42" s="82">
        <v>0</v>
      </c>
      <c r="F42" s="82">
        <v>-16.686</v>
      </c>
      <c r="G42" s="82">
        <v>-121.68600000000001</v>
      </c>
      <c r="H42" s="76"/>
      <c r="I42" s="31">
        <v>40</v>
      </c>
      <c r="J42" s="82">
        <v>105</v>
      </c>
      <c r="K42" s="82">
        <v>0</v>
      </c>
      <c r="L42" s="82">
        <v>0</v>
      </c>
      <c r="M42" s="82">
        <v>0</v>
      </c>
      <c r="N42" s="82">
        <v>105</v>
      </c>
      <c r="O42" s="76"/>
      <c r="P42" s="31">
        <v>40</v>
      </c>
      <c r="Q42" s="82">
        <v>0</v>
      </c>
      <c r="R42" s="82">
        <v>0</v>
      </c>
      <c r="S42" s="82">
        <v>0</v>
      </c>
      <c r="T42" s="82">
        <v>0</v>
      </c>
      <c r="U42" s="82">
        <v>0</v>
      </c>
      <c r="V42" s="76"/>
      <c r="W42" s="31">
        <v>40</v>
      </c>
      <c r="X42" s="82">
        <v>0</v>
      </c>
      <c r="Y42" s="82">
        <v>0</v>
      </c>
      <c r="Z42" s="82">
        <v>0</v>
      </c>
      <c r="AA42" s="82">
        <v>0</v>
      </c>
      <c r="AB42" s="82">
        <v>0</v>
      </c>
      <c r="AC42" s="76"/>
      <c r="AD42" s="31">
        <v>40</v>
      </c>
      <c r="AE42" s="82">
        <v>16.686</v>
      </c>
      <c r="AF42" s="82">
        <v>0</v>
      </c>
      <c r="AG42" s="82">
        <v>0</v>
      </c>
      <c r="AH42" s="82">
        <v>0</v>
      </c>
      <c r="AI42" s="82">
        <v>16.686</v>
      </c>
      <c r="AJ42" s="31"/>
      <c r="AK42" s="31">
        <f t="shared" si="10"/>
        <v>10</v>
      </c>
      <c r="AM42" s="83"/>
      <c r="AN42" s="83">
        <f t="shared" si="11"/>
        <v>0</v>
      </c>
      <c r="AO42" s="83">
        <f t="shared" si="11"/>
        <v>0</v>
      </c>
      <c r="AP42" s="83">
        <f t="shared" si="11"/>
        <v>0</v>
      </c>
      <c r="AQ42" s="83">
        <f t="shared" si="11"/>
        <v>0</v>
      </c>
      <c r="AR42" s="83">
        <f t="shared" si="12"/>
        <v>0</v>
      </c>
      <c r="AS42" s="83"/>
      <c r="AT42" s="83"/>
      <c r="AU42" s="83">
        <f t="shared" si="13"/>
        <v>105</v>
      </c>
      <c r="AV42" s="83">
        <f t="shared" si="13"/>
        <v>0</v>
      </c>
      <c r="AW42" s="83">
        <f t="shared" si="13"/>
        <v>0</v>
      </c>
      <c r="AX42" s="83">
        <f t="shared" si="13"/>
        <v>0</v>
      </c>
      <c r="AY42" s="83">
        <f t="shared" si="14"/>
        <v>-105</v>
      </c>
      <c r="AZ42" s="83"/>
      <c r="BA42" s="83"/>
      <c r="BB42" s="83">
        <f t="shared" si="15"/>
        <v>0</v>
      </c>
      <c r="BC42" s="83">
        <f t="shared" si="1"/>
        <v>0</v>
      </c>
      <c r="BD42" s="83">
        <f t="shared" si="1"/>
        <v>0</v>
      </c>
      <c r="BE42" s="83">
        <f t="shared" si="1"/>
        <v>0</v>
      </c>
      <c r="BF42" s="83">
        <f t="shared" si="16"/>
        <v>0</v>
      </c>
      <c r="BG42" s="83"/>
      <c r="BH42" s="83"/>
      <c r="BI42" s="83">
        <f t="shared" si="17"/>
        <v>0</v>
      </c>
      <c r="BJ42" s="83">
        <f t="shared" si="2"/>
        <v>0</v>
      </c>
      <c r="BK42" s="83">
        <f t="shared" si="2"/>
        <v>0</v>
      </c>
      <c r="BL42" s="83">
        <f t="shared" si="2"/>
        <v>0</v>
      </c>
      <c r="BM42" s="83">
        <f t="shared" si="18"/>
        <v>0</v>
      </c>
      <c r="BN42" s="83"/>
      <c r="BO42" s="83"/>
      <c r="BP42" s="83">
        <f t="shared" si="19"/>
        <v>16.686</v>
      </c>
      <c r="BQ42" s="83">
        <f t="shared" si="3"/>
        <v>0</v>
      </c>
      <c r="BR42" s="83">
        <f t="shared" si="3"/>
        <v>0</v>
      </c>
      <c r="BS42" s="83">
        <f t="shared" si="3"/>
        <v>0</v>
      </c>
      <c r="BT42" s="83">
        <f t="shared" si="20"/>
        <v>-16.686</v>
      </c>
      <c r="BV42" s="80"/>
      <c r="BW42" s="80"/>
      <c r="BX42" s="80">
        <f t="shared" si="21"/>
        <v>0</v>
      </c>
      <c r="BY42" s="80">
        <f t="shared" si="21"/>
        <v>0</v>
      </c>
      <c r="BZ42" s="80">
        <f t="shared" si="21"/>
        <v>0</v>
      </c>
      <c r="CA42" s="80">
        <f t="shared" si="21"/>
        <v>0</v>
      </c>
      <c r="CB42" s="80">
        <f t="shared" si="22"/>
        <v>0</v>
      </c>
      <c r="CC42" s="80"/>
      <c r="CD42" s="80"/>
      <c r="CE42" s="80">
        <f t="shared" si="23"/>
        <v>1050</v>
      </c>
      <c r="CF42" s="80">
        <f t="shared" si="5"/>
        <v>0</v>
      </c>
      <c r="CG42" s="80">
        <f t="shared" si="5"/>
        <v>0</v>
      </c>
      <c r="CH42" s="80">
        <f t="shared" si="5"/>
        <v>0</v>
      </c>
      <c r="CI42" s="80">
        <f t="shared" si="24"/>
        <v>1050</v>
      </c>
      <c r="CJ42" s="80"/>
      <c r="CK42" s="80"/>
      <c r="CL42" s="80">
        <f t="shared" si="25"/>
        <v>0</v>
      </c>
      <c r="CM42" s="80">
        <f t="shared" si="6"/>
        <v>0</v>
      </c>
      <c r="CN42" s="80">
        <f t="shared" si="6"/>
        <v>0</v>
      </c>
      <c r="CO42" s="80">
        <f t="shared" si="6"/>
        <v>0</v>
      </c>
      <c r="CP42" s="80">
        <f t="shared" si="26"/>
        <v>0</v>
      </c>
      <c r="CQ42" s="80"/>
      <c r="CR42" s="80"/>
      <c r="CS42" s="80">
        <f t="shared" si="27"/>
        <v>0</v>
      </c>
      <c r="CT42" s="80">
        <f t="shared" si="7"/>
        <v>0</v>
      </c>
      <c r="CU42" s="80">
        <f t="shared" si="7"/>
        <v>0</v>
      </c>
      <c r="CV42" s="80">
        <f t="shared" si="7"/>
        <v>0</v>
      </c>
      <c r="CW42" s="80">
        <f t="shared" si="28"/>
        <v>0</v>
      </c>
      <c r="CX42" s="80"/>
      <c r="CY42" s="80"/>
      <c r="CZ42" s="80">
        <f t="shared" si="29"/>
        <v>166.86</v>
      </c>
      <c r="DA42" s="80">
        <f t="shared" si="8"/>
        <v>0</v>
      </c>
      <c r="DB42" s="80">
        <f t="shared" si="8"/>
        <v>0</v>
      </c>
      <c r="DC42" s="80">
        <f t="shared" si="8"/>
        <v>0</v>
      </c>
      <c r="DD42" s="80">
        <f t="shared" si="30"/>
        <v>166.86</v>
      </c>
      <c r="DF42" s="81">
        <f t="shared" si="31"/>
        <v>121.68600000000001</v>
      </c>
      <c r="DG42" s="81">
        <f t="shared" si="32"/>
        <v>-105</v>
      </c>
      <c r="DH42" s="81">
        <f t="shared" si="33"/>
        <v>0</v>
      </c>
      <c r="DI42" s="81">
        <f t="shared" si="34"/>
        <v>0</v>
      </c>
      <c r="DJ42" s="81">
        <f t="shared" si="35"/>
        <v>-16.686</v>
      </c>
      <c r="DK42" s="84">
        <f t="shared" si="9"/>
        <v>0</v>
      </c>
    </row>
    <row r="43" spans="1:115" ht="15.75" thickBot="1">
      <c r="A43" s="76"/>
      <c r="B43" s="31">
        <v>41</v>
      </c>
      <c r="C43" s="82">
        <v>-15</v>
      </c>
      <c r="D43" s="82">
        <v>0</v>
      </c>
      <c r="E43" s="82">
        <v>0</v>
      </c>
      <c r="F43" s="82">
        <v>0</v>
      </c>
      <c r="G43" s="82">
        <v>-15</v>
      </c>
      <c r="H43" s="76"/>
      <c r="I43" s="31">
        <v>41</v>
      </c>
      <c r="J43" s="82">
        <v>15</v>
      </c>
      <c r="K43" s="82">
        <v>0</v>
      </c>
      <c r="L43" s="82">
        <v>0</v>
      </c>
      <c r="M43" s="82">
        <v>0</v>
      </c>
      <c r="N43" s="82">
        <v>15</v>
      </c>
      <c r="O43" s="76"/>
      <c r="P43" s="31">
        <v>41</v>
      </c>
      <c r="Q43" s="82">
        <v>0</v>
      </c>
      <c r="R43" s="82">
        <v>0</v>
      </c>
      <c r="S43" s="82">
        <v>0</v>
      </c>
      <c r="T43" s="82">
        <v>0</v>
      </c>
      <c r="U43" s="82">
        <v>0</v>
      </c>
      <c r="V43" s="76"/>
      <c r="W43" s="31">
        <v>41</v>
      </c>
      <c r="X43" s="82">
        <v>0</v>
      </c>
      <c r="Y43" s="82">
        <v>0</v>
      </c>
      <c r="Z43" s="82">
        <v>0</v>
      </c>
      <c r="AA43" s="82">
        <v>0</v>
      </c>
      <c r="AB43" s="82">
        <v>0</v>
      </c>
      <c r="AC43" s="76"/>
      <c r="AD43" s="31">
        <v>41</v>
      </c>
      <c r="AE43" s="82">
        <v>0</v>
      </c>
      <c r="AF43" s="82">
        <v>0</v>
      </c>
      <c r="AG43" s="82">
        <v>0</v>
      </c>
      <c r="AH43" s="82">
        <v>0</v>
      </c>
      <c r="AI43" s="82">
        <v>0</v>
      </c>
      <c r="AJ43" s="31"/>
      <c r="AK43" s="31">
        <f t="shared" si="10"/>
        <v>10</v>
      </c>
      <c r="AM43" s="83"/>
      <c r="AN43" s="83">
        <f t="shared" si="11"/>
        <v>0</v>
      </c>
      <c r="AO43" s="83">
        <f t="shared" si="11"/>
        <v>0</v>
      </c>
      <c r="AP43" s="83">
        <f t="shared" si="11"/>
        <v>0</v>
      </c>
      <c r="AQ43" s="83">
        <f t="shared" si="11"/>
        <v>0</v>
      </c>
      <c r="AR43" s="83">
        <f t="shared" si="12"/>
        <v>0</v>
      </c>
      <c r="AS43" s="83"/>
      <c r="AT43" s="83"/>
      <c r="AU43" s="83">
        <f t="shared" si="13"/>
        <v>15</v>
      </c>
      <c r="AV43" s="83">
        <f t="shared" si="13"/>
        <v>0</v>
      </c>
      <c r="AW43" s="83">
        <f t="shared" si="13"/>
        <v>0</v>
      </c>
      <c r="AX43" s="83">
        <f t="shared" si="13"/>
        <v>0</v>
      </c>
      <c r="AY43" s="83">
        <f t="shared" si="14"/>
        <v>-15</v>
      </c>
      <c r="AZ43" s="83"/>
      <c r="BA43" s="83"/>
      <c r="BB43" s="83">
        <f t="shared" si="15"/>
        <v>0</v>
      </c>
      <c r="BC43" s="83">
        <f t="shared" si="1"/>
        <v>0</v>
      </c>
      <c r="BD43" s="83">
        <f t="shared" si="1"/>
        <v>0</v>
      </c>
      <c r="BE43" s="83">
        <f t="shared" si="1"/>
        <v>0</v>
      </c>
      <c r="BF43" s="83">
        <f t="shared" si="16"/>
        <v>0</v>
      </c>
      <c r="BG43" s="83"/>
      <c r="BH43" s="83"/>
      <c r="BI43" s="83">
        <f t="shared" si="17"/>
        <v>0</v>
      </c>
      <c r="BJ43" s="83">
        <f t="shared" si="2"/>
        <v>0</v>
      </c>
      <c r="BK43" s="83">
        <f t="shared" si="2"/>
        <v>0</v>
      </c>
      <c r="BL43" s="83">
        <f t="shared" si="2"/>
        <v>0</v>
      </c>
      <c r="BM43" s="83">
        <f t="shared" si="18"/>
        <v>0</v>
      </c>
      <c r="BN43" s="83"/>
      <c r="BO43" s="83"/>
      <c r="BP43" s="83">
        <f t="shared" si="19"/>
        <v>0</v>
      </c>
      <c r="BQ43" s="83">
        <f t="shared" si="3"/>
        <v>0</v>
      </c>
      <c r="BR43" s="83">
        <f t="shared" si="3"/>
        <v>0</v>
      </c>
      <c r="BS43" s="83">
        <f t="shared" si="3"/>
        <v>0</v>
      </c>
      <c r="BT43" s="83">
        <f t="shared" si="20"/>
        <v>0</v>
      </c>
      <c r="BV43" s="80"/>
      <c r="BW43" s="80"/>
      <c r="BX43" s="80">
        <f t="shared" si="21"/>
        <v>0</v>
      </c>
      <c r="BY43" s="80">
        <f t="shared" si="21"/>
        <v>0</v>
      </c>
      <c r="BZ43" s="80">
        <f t="shared" si="21"/>
        <v>0</v>
      </c>
      <c r="CA43" s="80">
        <f t="shared" si="21"/>
        <v>0</v>
      </c>
      <c r="CB43" s="80">
        <f t="shared" si="22"/>
        <v>0</v>
      </c>
      <c r="CC43" s="80"/>
      <c r="CD43" s="80"/>
      <c r="CE43" s="80">
        <f t="shared" si="23"/>
        <v>150</v>
      </c>
      <c r="CF43" s="80">
        <f t="shared" si="5"/>
        <v>0</v>
      </c>
      <c r="CG43" s="80">
        <f t="shared" si="5"/>
        <v>0</v>
      </c>
      <c r="CH43" s="80">
        <f t="shared" si="5"/>
        <v>0</v>
      </c>
      <c r="CI43" s="80">
        <f t="shared" si="24"/>
        <v>150</v>
      </c>
      <c r="CJ43" s="80"/>
      <c r="CK43" s="80"/>
      <c r="CL43" s="80">
        <f t="shared" si="25"/>
        <v>0</v>
      </c>
      <c r="CM43" s="80">
        <f t="shared" si="6"/>
        <v>0</v>
      </c>
      <c r="CN43" s="80">
        <f t="shared" si="6"/>
        <v>0</v>
      </c>
      <c r="CO43" s="80">
        <f t="shared" si="6"/>
        <v>0</v>
      </c>
      <c r="CP43" s="80">
        <f t="shared" si="26"/>
        <v>0</v>
      </c>
      <c r="CQ43" s="80"/>
      <c r="CR43" s="80"/>
      <c r="CS43" s="80">
        <f t="shared" si="27"/>
        <v>0</v>
      </c>
      <c r="CT43" s="80">
        <f t="shared" si="7"/>
        <v>0</v>
      </c>
      <c r="CU43" s="80">
        <f t="shared" si="7"/>
        <v>0</v>
      </c>
      <c r="CV43" s="80">
        <f t="shared" si="7"/>
        <v>0</v>
      </c>
      <c r="CW43" s="80">
        <f t="shared" si="28"/>
        <v>0</v>
      </c>
      <c r="CX43" s="80"/>
      <c r="CY43" s="80"/>
      <c r="CZ43" s="80">
        <f t="shared" si="29"/>
        <v>0</v>
      </c>
      <c r="DA43" s="80">
        <f t="shared" si="8"/>
        <v>0</v>
      </c>
      <c r="DB43" s="80">
        <f t="shared" si="8"/>
        <v>0</v>
      </c>
      <c r="DC43" s="80">
        <f t="shared" si="8"/>
        <v>0</v>
      </c>
      <c r="DD43" s="80">
        <f t="shared" si="30"/>
        <v>0</v>
      </c>
      <c r="DF43" s="81">
        <f t="shared" si="31"/>
        <v>15</v>
      </c>
      <c r="DG43" s="81">
        <f t="shared" si="32"/>
        <v>-15</v>
      </c>
      <c r="DH43" s="81">
        <f t="shared" si="33"/>
        <v>0</v>
      </c>
      <c r="DI43" s="81">
        <f t="shared" si="34"/>
        <v>0</v>
      </c>
      <c r="DJ43" s="81">
        <f t="shared" si="35"/>
        <v>0</v>
      </c>
      <c r="DK43" s="84">
        <f t="shared" si="9"/>
        <v>0</v>
      </c>
    </row>
    <row r="44" spans="1:115" ht="15.75" thickBot="1">
      <c r="A44" s="76"/>
      <c r="B44" s="31">
        <v>42</v>
      </c>
      <c r="C44" s="82">
        <v>-20</v>
      </c>
      <c r="D44" s="82">
        <v>0</v>
      </c>
      <c r="E44" s="82">
        <v>0</v>
      </c>
      <c r="F44" s="82">
        <v>0</v>
      </c>
      <c r="G44" s="82">
        <v>-20</v>
      </c>
      <c r="H44" s="76"/>
      <c r="I44" s="31">
        <v>42</v>
      </c>
      <c r="J44" s="82">
        <v>20</v>
      </c>
      <c r="K44" s="82">
        <v>0</v>
      </c>
      <c r="L44" s="82">
        <v>0</v>
      </c>
      <c r="M44" s="82">
        <v>0</v>
      </c>
      <c r="N44" s="82">
        <v>20</v>
      </c>
      <c r="O44" s="76"/>
      <c r="P44" s="31">
        <v>42</v>
      </c>
      <c r="Q44" s="82">
        <v>0</v>
      </c>
      <c r="R44" s="82">
        <v>0</v>
      </c>
      <c r="S44" s="82">
        <v>0</v>
      </c>
      <c r="T44" s="82">
        <v>0</v>
      </c>
      <c r="U44" s="82">
        <v>0</v>
      </c>
      <c r="V44" s="76"/>
      <c r="W44" s="31">
        <v>42</v>
      </c>
      <c r="X44" s="82">
        <v>0</v>
      </c>
      <c r="Y44" s="82">
        <v>0</v>
      </c>
      <c r="Z44" s="82">
        <v>0</v>
      </c>
      <c r="AA44" s="82">
        <v>0</v>
      </c>
      <c r="AB44" s="82">
        <v>0</v>
      </c>
      <c r="AC44" s="76"/>
      <c r="AD44" s="31">
        <v>42</v>
      </c>
      <c r="AE44" s="82">
        <v>0</v>
      </c>
      <c r="AF44" s="82">
        <v>0</v>
      </c>
      <c r="AG44" s="82">
        <v>0</v>
      </c>
      <c r="AH44" s="82">
        <v>0</v>
      </c>
      <c r="AI44" s="82">
        <v>0</v>
      </c>
      <c r="AJ44" s="31"/>
      <c r="AK44" s="31">
        <f t="shared" si="10"/>
        <v>10</v>
      </c>
      <c r="AM44" s="83"/>
      <c r="AN44" s="83">
        <f t="shared" si="11"/>
        <v>0</v>
      </c>
      <c r="AO44" s="83">
        <f t="shared" si="11"/>
        <v>0</v>
      </c>
      <c r="AP44" s="83">
        <f t="shared" si="11"/>
        <v>0</v>
      </c>
      <c r="AQ44" s="83">
        <f t="shared" si="11"/>
        <v>0</v>
      </c>
      <c r="AR44" s="83">
        <f t="shared" si="12"/>
        <v>0</v>
      </c>
      <c r="AS44" s="83"/>
      <c r="AT44" s="83"/>
      <c r="AU44" s="83">
        <f t="shared" si="13"/>
        <v>20</v>
      </c>
      <c r="AV44" s="83">
        <f t="shared" si="13"/>
        <v>0</v>
      </c>
      <c r="AW44" s="83">
        <f t="shared" si="13"/>
        <v>0</v>
      </c>
      <c r="AX44" s="83">
        <f t="shared" si="13"/>
        <v>0</v>
      </c>
      <c r="AY44" s="83">
        <f t="shared" si="14"/>
        <v>-20</v>
      </c>
      <c r="AZ44" s="83"/>
      <c r="BA44" s="83"/>
      <c r="BB44" s="83">
        <f t="shared" si="15"/>
        <v>0</v>
      </c>
      <c r="BC44" s="83">
        <f t="shared" si="1"/>
        <v>0</v>
      </c>
      <c r="BD44" s="83">
        <f t="shared" si="1"/>
        <v>0</v>
      </c>
      <c r="BE44" s="83">
        <f t="shared" si="1"/>
        <v>0</v>
      </c>
      <c r="BF44" s="83">
        <f t="shared" si="16"/>
        <v>0</v>
      </c>
      <c r="BG44" s="83"/>
      <c r="BH44" s="83"/>
      <c r="BI44" s="83">
        <f t="shared" si="17"/>
        <v>0</v>
      </c>
      <c r="BJ44" s="83">
        <f t="shared" si="2"/>
        <v>0</v>
      </c>
      <c r="BK44" s="83">
        <f t="shared" si="2"/>
        <v>0</v>
      </c>
      <c r="BL44" s="83">
        <f t="shared" si="2"/>
        <v>0</v>
      </c>
      <c r="BM44" s="83">
        <f t="shared" si="18"/>
        <v>0</v>
      </c>
      <c r="BN44" s="83"/>
      <c r="BO44" s="83"/>
      <c r="BP44" s="83">
        <f t="shared" si="19"/>
        <v>0</v>
      </c>
      <c r="BQ44" s="83">
        <f t="shared" si="3"/>
        <v>0</v>
      </c>
      <c r="BR44" s="83">
        <f t="shared" si="3"/>
        <v>0</v>
      </c>
      <c r="BS44" s="83">
        <f t="shared" si="3"/>
        <v>0</v>
      </c>
      <c r="BT44" s="83">
        <f t="shared" si="20"/>
        <v>0</v>
      </c>
      <c r="BV44" s="80"/>
      <c r="BW44" s="80"/>
      <c r="BX44" s="80">
        <f t="shared" si="21"/>
        <v>0</v>
      </c>
      <c r="BY44" s="80">
        <f t="shared" si="21"/>
        <v>0</v>
      </c>
      <c r="BZ44" s="80">
        <f t="shared" si="21"/>
        <v>0</v>
      </c>
      <c r="CA44" s="80">
        <f t="shared" si="21"/>
        <v>0</v>
      </c>
      <c r="CB44" s="80">
        <f t="shared" si="22"/>
        <v>0</v>
      </c>
      <c r="CC44" s="80"/>
      <c r="CD44" s="80"/>
      <c r="CE44" s="80">
        <f t="shared" si="23"/>
        <v>200</v>
      </c>
      <c r="CF44" s="80">
        <f t="shared" si="5"/>
        <v>0</v>
      </c>
      <c r="CG44" s="80">
        <f t="shared" si="5"/>
        <v>0</v>
      </c>
      <c r="CH44" s="80">
        <f t="shared" si="5"/>
        <v>0</v>
      </c>
      <c r="CI44" s="80">
        <f t="shared" si="24"/>
        <v>200</v>
      </c>
      <c r="CJ44" s="80"/>
      <c r="CK44" s="80"/>
      <c r="CL44" s="80">
        <f t="shared" si="25"/>
        <v>0</v>
      </c>
      <c r="CM44" s="80">
        <f t="shared" si="6"/>
        <v>0</v>
      </c>
      <c r="CN44" s="80">
        <f t="shared" si="6"/>
        <v>0</v>
      </c>
      <c r="CO44" s="80">
        <f t="shared" si="6"/>
        <v>0</v>
      </c>
      <c r="CP44" s="80">
        <f t="shared" si="26"/>
        <v>0</v>
      </c>
      <c r="CQ44" s="80"/>
      <c r="CR44" s="80"/>
      <c r="CS44" s="80">
        <f t="shared" si="27"/>
        <v>0</v>
      </c>
      <c r="CT44" s="80">
        <f t="shared" si="7"/>
        <v>0</v>
      </c>
      <c r="CU44" s="80">
        <f t="shared" si="7"/>
        <v>0</v>
      </c>
      <c r="CV44" s="80">
        <f t="shared" si="7"/>
        <v>0</v>
      </c>
      <c r="CW44" s="80">
        <f t="shared" si="28"/>
        <v>0</v>
      </c>
      <c r="CX44" s="80"/>
      <c r="CY44" s="80"/>
      <c r="CZ44" s="80">
        <f t="shared" si="29"/>
        <v>0</v>
      </c>
      <c r="DA44" s="80">
        <f t="shared" si="8"/>
        <v>0</v>
      </c>
      <c r="DB44" s="80">
        <f t="shared" si="8"/>
        <v>0</v>
      </c>
      <c r="DC44" s="80">
        <f t="shared" si="8"/>
        <v>0</v>
      </c>
      <c r="DD44" s="80">
        <f t="shared" si="30"/>
        <v>0</v>
      </c>
      <c r="DF44" s="81">
        <f t="shared" si="31"/>
        <v>20</v>
      </c>
      <c r="DG44" s="81">
        <f t="shared" si="32"/>
        <v>-20</v>
      </c>
      <c r="DH44" s="81">
        <f t="shared" si="33"/>
        <v>0</v>
      </c>
      <c r="DI44" s="81">
        <f t="shared" si="34"/>
        <v>0</v>
      </c>
      <c r="DJ44" s="81">
        <f t="shared" si="35"/>
        <v>0</v>
      </c>
      <c r="DK44" s="84">
        <f t="shared" si="9"/>
        <v>0</v>
      </c>
    </row>
    <row r="45" spans="1:115" ht="15.75" thickBot="1">
      <c r="A45" s="76"/>
      <c r="B45" s="31">
        <v>43</v>
      </c>
      <c r="C45" s="82">
        <v>-25</v>
      </c>
      <c r="D45" s="82">
        <v>0</v>
      </c>
      <c r="E45" s="82">
        <v>0</v>
      </c>
      <c r="F45" s="82">
        <v>0</v>
      </c>
      <c r="G45" s="82">
        <v>-25</v>
      </c>
      <c r="H45" s="76"/>
      <c r="I45" s="31">
        <v>43</v>
      </c>
      <c r="J45" s="82">
        <v>25</v>
      </c>
      <c r="K45" s="82">
        <v>0</v>
      </c>
      <c r="L45" s="82">
        <v>0</v>
      </c>
      <c r="M45" s="82">
        <v>0</v>
      </c>
      <c r="N45" s="82">
        <v>25</v>
      </c>
      <c r="O45" s="76"/>
      <c r="P45" s="31">
        <v>43</v>
      </c>
      <c r="Q45" s="82">
        <v>0</v>
      </c>
      <c r="R45" s="82">
        <v>0</v>
      </c>
      <c r="S45" s="82">
        <v>0</v>
      </c>
      <c r="T45" s="82">
        <v>0</v>
      </c>
      <c r="U45" s="82">
        <v>0</v>
      </c>
      <c r="V45" s="76"/>
      <c r="W45" s="31">
        <v>43</v>
      </c>
      <c r="X45" s="82">
        <v>0</v>
      </c>
      <c r="Y45" s="82">
        <v>0</v>
      </c>
      <c r="Z45" s="82">
        <v>0</v>
      </c>
      <c r="AA45" s="82">
        <v>0</v>
      </c>
      <c r="AB45" s="82">
        <v>0</v>
      </c>
      <c r="AC45" s="76"/>
      <c r="AD45" s="31">
        <v>43</v>
      </c>
      <c r="AE45" s="82">
        <v>0</v>
      </c>
      <c r="AF45" s="82">
        <v>0</v>
      </c>
      <c r="AG45" s="82">
        <v>0</v>
      </c>
      <c r="AH45" s="82">
        <v>0</v>
      </c>
      <c r="AI45" s="82">
        <v>0</v>
      </c>
      <c r="AJ45" s="31"/>
      <c r="AK45" s="31">
        <f t="shared" si="10"/>
        <v>10</v>
      </c>
      <c r="AM45" s="83"/>
      <c r="AN45" s="83">
        <f t="shared" si="11"/>
        <v>0</v>
      </c>
      <c r="AO45" s="83">
        <f t="shared" si="11"/>
        <v>0</v>
      </c>
      <c r="AP45" s="83">
        <f t="shared" si="11"/>
        <v>0</v>
      </c>
      <c r="AQ45" s="83">
        <f t="shared" si="11"/>
        <v>0</v>
      </c>
      <c r="AR45" s="83">
        <f t="shared" si="12"/>
        <v>0</v>
      </c>
      <c r="AS45" s="83"/>
      <c r="AT45" s="83"/>
      <c r="AU45" s="83">
        <f t="shared" si="13"/>
        <v>25</v>
      </c>
      <c r="AV45" s="83">
        <f t="shared" si="13"/>
        <v>0</v>
      </c>
      <c r="AW45" s="83">
        <f t="shared" si="13"/>
        <v>0</v>
      </c>
      <c r="AX45" s="83">
        <f t="shared" si="13"/>
        <v>0</v>
      </c>
      <c r="AY45" s="83">
        <f t="shared" si="14"/>
        <v>-25</v>
      </c>
      <c r="AZ45" s="83"/>
      <c r="BA45" s="83"/>
      <c r="BB45" s="83">
        <f t="shared" si="15"/>
        <v>0</v>
      </c>
      <c r="BC45" s="83">
        <f t="shared" si="1"/>
        <v>0</v>
      </c>
      <c r="BD45" s="83">
        <f t="shared" si="1"/>
        <v>0</v>
      </c>
      <c r="BE45" s="83">
        <f t="shared" si="1"/>
        <v>0</v>
      </c>
      <c r="BF45" s="83">
        <f t="shared" si="16"/>
        <v>0</v>
      </c>
      <c r="BG45" s="83"/>
      <c r="BH45" s="83"/>
      <c r="BI45" s="83">
        <f t="shared" si="17"/>
        <v>0</v>
      </c>
      <c r="BJ45" s="83">
        <f t="shared" si="2"/>
        <v>0</v>
      </c>
      <c r="BK45" s="83">
        <f t="shared" si="2"/>
        <v>0</v>
      </c>
      <c r="BL45" s="83">
        <f t="shared" si="2"/>
        <v>0</v>
      </c>
      <c r="BM45" s="83">
        <f t="shared" si="18"/>
        <v>0</v>
      </c>
      <c r="BN45" s="83"/>
      <c r="BO45" s="83"/>
      <c r="BP45" s="83">
        <f t="shared" si="19"/>
        <v>0</v>
      </c>
      <c r="BQ45" s="83">
        <f t="shared" si="3"/>
        <v>0</v>
      </c>
      <c r="BR45" s="83">
        <f t="shared" si="3"/>
        <v>0</v>
      </c>
      <c r="BS45" s="83">
        <f t="shared" si="3"/>
        <v>0</v>
      </c>
      <c r="BT45" s="83">
        <f t="shared" si="20"/>
        <v>0</v>
      </c>
      <c r="BV45" s="80"/>
      <c r="BW45" s="80"/>
      <c r="BX45" s="80">
        <f t="shared" si="21"/>
        <v>0</v>
      </c>
      <c r="BY45" s="80">
        <f t="shared" si="21"/>
        <v>0</v>
      </c>
      <c r="BZ45" s="80">
        <f t="shared" si="21"/>
        <v>0</v>
      </c>
      <c r="CA45" s="80">
        <f t="shared" si="21"/>
        <v>0</v>
      </c>
      <c r="CB45" s="80">
        <f t="shared" si="22"/>
        <v>0</v>
      </c>
      <c r="CC45" s="80"/>
      <c r="CD45" s="80"/>
      <c r="CE45" s="80">
        <f t="shared" si="23"/>
        <v>250</v>
      </c>
      <c r="CF45" s="80">
        <f t="shared" si="5"/>
        <v>0</v>
      </c>
      <c r="CG45" s="80">
        <f t="shared" si="5"/>
        <v>0</v>
      </c>
      <c r="CH45" s="80">
        <f t="shared" si="5"/>
        <v>0</v>
      </c>
      <c r="CI45" s="80">
        <f t="shared" si="24"/>
        <v>250</v>
      </c>
      <c r="CJ45" s="80"/>
      <c r="CK45" s="80"/>
      <c r="CL45" s="80">
        <f t="shared" si="25"/>
        <v>0</v>
      </c>
      <c r="CM45" s="80">
        <f t="shared" si="6"/>
        <v>0</v>
      </c>
      <c r="CN45" s="80">
        <f t="shared" si="6"/>
        <v>0</v>
      </c>
      <c r="CO45" s="80">
        <f t="shared" si="6"/>
        <v>0</v>
      </c>
      <c r="CP45" s="80">
        <f t="shared" si="26"/>
        <v>0</v>
      </c>
      <c r="CQ45" s="80"/>
      <c r="CR45" s="80"/>
      <c r="CS45" s="80">
        <f t="shared" si="27"/>
        <v>0</v>
      </c>
      <c r="CT45" s="80">
        <f t="shared" si="7"/>
        <v>0</v>
      </c>
      <c r="CU45" s="80">
        <f t="shared" si="7"/>
        <v>0</v>
      </c>
      <c r="CV45" s="80">
        <f t="shared" si="7"/>
        <v>0</v>
      </c>
      <c r="CW45" s="80">
        <f t="shared" si="28"/>
        <v>0</v>
      </c>
      <c r="CX45" s="80"/>
      <c r="CY45" s="80"/>
      <c r="CZ45" s="80">
        <f t="shared" si="29"/>
        <v>0</v>
      </c>
      <c r="DA45" s="80">
        <f t="shared" si="8"/>
        <v>0</v>
      </c>
      <c r="DB45" s="80">
        <f t="shared" si="8"/>
        <v>0</v>
      </c>
      <c r="DC45" s="80">
        <f t="shared" si="8"/>
        <v>0</v>
      </c>
      <c r="DD45" s="80">
        <f t="shared" si="30"/>
        <v>0</v>
      </c>
      <c r="DF45" s="81">
        <f t="shared" si="31"/>
        <v>25</v>
      </c>
      <c r="DG45" s="81">
        <f t="shared" si="32"/>
        <v>-25</v>
      </c>
      <c r="DH45" s="81">
        <f t="shared" si="33"/>
        <v>0</v>
      </c>
      <c r="DI45" s="81">
        <f t="shared" si="34"/>
        <v>0</v>
      </c>
      <c r="DJ45" s="81">
        <f t="shared" si="35"/>
        <v>0</v>
      </c>
      <c r="DK45" s="84">
        <f t="shared" si="9"/>
        <v>0</v>
      </c>
    </row>
    <row r="46" spans="1:115" ht="15.75" thickBot="1">
      <c r="A46" s="76"/>
      <c r="B46" s="31">
        <v>44</v>
      </c>
      <c r="C46" s="82">
        <v>-9</v>
      </c>
      <c r="D46" s="82">
        <v>0</v>
      </c>
      <c r="E46" s="82">
        <v>0</v>
      </c>
      <c r="F46" s="82">
        <v>0</v>
      </c>
      <c r="G46" s="82">
        <v>-9</v>
      </c>
      <c r="H46" s="76"/>
      <c r="I46" s="31">
        <v>44</v>
      </c>
      <c r="J46" s="82">
        <v>9</v>
      </c>
      <c r="K46" s="82">
        <v>0</v>
      </c>
      <c r="L46" s="82">
        <v>0</v>
      </c>
      <c r="M46" s="82">
        <v>0</v>
      </c>
      <c r="N46" s="82">
        <v>9</v>
      </c>
      <c r="O46" s="76"/>
      <c r="P46" s="31">
        <v>44</v>
      </c>
      <c r="Q46" s="82">
        <v>0</v>
      </c>
      <c r="R46" s="82">
        <v>0</v>
      </c>
      <c r="S46" s="82">
        <v>0</v>
      </c>
      <c r="T46" s="82">
        <v>0</v>
      </c>
      <c r="U46" s="82">
        <v>0</v>
      </c>
      <c r="V46" s="76"/>
      <c r="W46" s="31">
        <v>44</v>
      </c>
      <c r="X46" s="82">
        <v>0</v>
      </c>
      <c r="Y46" s="82">
        <v>0</v>
      </c>
      <c r="Z46" s="82">
        <v>0</v>
      </c>
      <c r="AA46" s="82">
        <v>0</v>
      </c>
      <c r="AB46" s="82">
        <v>0</v>
      </c>
      <c r="AC46" s="76"/>
      <c r="AD46" s="31">
        <v>44</v>
      </c>
      <c r="AE46" s="82">
        <v>0</v>
      </c>
      <c r="AF46" s="82">
        <v>0</v>
      </c>
      <c r="AG46" s="82">
        <v>0</v>
      </c>
      <c r="AH46" s="82">
        <v>0</v>
      </c>
      <c r="AI46" s="82">
        <v>0</v>
      </c>
      <c r="AJ46" s="31"/>
      <c r="AK46" s="31">
        <f t="shared" si="10"/>
        <v>10</v>
      </c>
      <c r="AM46" s="83"/>
      <c r="AN46" s="83">
        <f t="shared" si="11"/>
        <v>0</v>
      </c>
      <c r="AO46" s="83">
        <f t="shared" si="11"/>
        <v>0</v>
      </c>
      <c r="AP46" s="83">
        <f t="shared" si="11"/>
        <v>0</v>
      </c>
      <c r="AQ46" s="83">
        <f t="shared" si="11"/>
        <v>0</v>
      </c>
      <c r="AR46" s="83">
        <f t="shared" si="12"/>
        <v>0</v>
      </c>
      <c r="AS46" s="83"/>
      <c r="AT46" s="83"/>
      <c r="AU46" s="83">
        <f t="shared" si="13"/>
        <v>9</v>
      </c>
      <c r="AV46" s="83">
        <f t="shared" si="13"/>
        <v>0</v>
      </c>
      <c r="AW46" s="83">
        <f t="shared" si="13"/>
        <v>0</v>
      </c>
      <c r="AX46" s="83">
        <f t="shared" si="13"/>
        <v>0</v>
      </c>
      <c r="AY46" s="83">
        <f t="shared" si="14"/>
        <v>-9</v>
      </c>
      <c r="AZ46" s="83"/>
      <c r="BA46" s="83"/>
      <c r="BB46" s="83">
        <f t="shared" si="15"/>
        <v>0</v>
      </c>
      <c r="BC46" s="83">
        <f t="shared" si="1"/>
        <v>0</v>
      </c>
      <c r="BD46" s="83">
        <f t="shared" si="1"/>
        <v>0</v>
      </c>
      <c r="BE46" s="83">
        <f t="shared" si="1"/>
        <v>0</v>
      </c>
      <c r="BF46" s="83">
        <f t="shared" si="16"/>
        <v>0</v>
      </c>
      <c r="BG46" s="83"/>
      <c r="BH46" s="83"/>
      <c r="BI46" s="83">
        <f t="shared" si="17"/>
        <v>0</v>
      </c>
      <c r="BJ46" s="83">
        <f t="shared" si="2"/>
        <v>0</v>
      </c>
      <c r="BK46" s="83">
        <f t="shared" si="2"/>
        <v>0</v>
      </c>
      <c r="BL46" s="83">
        <f t="shared" si="2"/>
        <v>0</v>
      </c>
      <c r="BM46" s="83">
        <f t="shared" si="18"/>
        <v>0</v>
      </c>
      <c r="BN46" s="83"/>
      <c r="BO46" s="83"/>
      <c r="BP46" s="83">
        <f t="shared" si="19"/>
        <v>0</v>
      </c>
      <c r="BQ46" s="83">
        <f t="shared" si="3"/>
        <v>0</v>
      </c>
      <c r="BR46" s="83">
        <f t="shared" si="3"/>
        <v>0</v>
      </c>
      <c r="BS46" s="83">
        <f t="shared" si="3"/>
        <v>0</v>
      </c>
      <c r="BT46" s="83">
        <f t="shared" si="20"/>
        <v>0</v>
      </c>
      <c r="BV46" s="80"/>
      <c r="BW46" s="80"/>
      <c r="BX46" s="80">
        <f t="shared" si="21"/>
        <v>0</v>
      </c>
      <c r="BY46" s="80">
        <f t="shared" si="21"/>
        <v>0</v>
      </c>
      <c r="BZ46" s="80">
        <f t="shared" si="21"/>
        <v>0</v>
      </c>
      <c r="CA46" s="80">
        <f t="shared" si="21"/>
        <v>0</v>
      </c>
      <c r="CB46" s="80">
        <f t="shared" si="22"/>
        <v>0</v>
      </c>
      <c r="CC46" s="80"/>
      <c r="CD46" s="80"/>
      <c r="CE46" s="80">
        <f t="shared" si="23"/>
        <v>90</v>
      </c>
      <c r="CF46" s="80">
        <f t="shared" si="5"/>
        <v>0</v>
      </c>
      <c r="CG46" s="80">
        <f t="shared" si="5"/>
        <v>0</v>
      </c>
      <c r="CH46" s="80">
        <f t="shared" si="5"/>
        <v>0</v>
      </c>
      <c r="CI46" s="80">
        <f t="shared" si="24"/>
        <v>90</v>
      </c>
      <c r="CJ46" s="80"/>
      <c r="CK46" s="80"/>
      <c r="CL46" s="80">
        <f t="shared" si="25"/>
        <v>0</v>
      </c>
      <c r="CM46" s="80">
        <f t="shared" si="6"/>
        <v>0</v>
      </c>
      <c r="CN46" s="80">
        <f t="shared" si="6"/>
        <v>0</v>
      </c>
      <c r="CO46" s="80">
        <f t="shared" si="6"/>
        <v>0</v>
      </c>
      <c r="CP46" s="80">
        <f t="shared" si="26"/>
        <v>0</v>
      </c>
      <c r="CQ46" s="80"/>
      <c r="CR46" s="80"/>
      <c r="CS46" s="80">
        <f t="shared" si="27"/>
        <v>0</v>
      </c>
      <c r="CT46" s="80">
        <f t="shared" si="7"/>
        <v>0</v>
      </c>
      <c r="CU46" s="80">
        <f t="shared" si="7"/>
        <v>0</v>
      </c>
      <c r="CV46" s="80">
        <f t="shared" si="7"/>
        <v>0</v>
      </c>
      <c r="CW46" s="80">
        <f t="shared" si="28"/>
        <v>0</v>
      </c>
      <c r="CX46" s="80"/>
      <c r="CY46" s="80"/>
      <c r="CZ46" s="80">
        <f t="shared" si="29"/>
        <v>0</v>
      </c>
      <c r="DA46" s="80">
        <f t="shared" si="8"/>
        <v>0</v>
      </c>
      <c r="DB46" s="80">
        <f t="shared" si="8"/>
        <v>0</v>
      </c>
      <c r="DC46" s="80">
        <f t="shared" si="8"/>
        <v>0</v>
      </c>
      <c r="DD46" s="80">
        <f t="shared" si="30"/>
        <v>0</v>
      </c>
      <c r="DF46" s="81">
        <f t="shared" si="31"/>
        <v>9</v>
      </c>
      <c r="DG46" s="81">
        <f t="shared" si="32"/>
        <v>-9</v>
      </c>
      <c r="DH46" s="81">
        <f t="shared" si="33"/>
        <v>0</v>
      </c>
      <c r="DI46" s="81">
        <f t="shared" si="34"/>
        <v>0</v>
      </c>
      <c r="DJ46" s="81">
        <f t="shared" si="35"/>
        <v>0</v>
      </c>
      <c r="DK46" s="84">
        <f t="shared" si="9"/>
        <v>0</v>
      </c>
    </row>
    <row r="47" spans="1:115" ht="15.75" thickBot="1">
      <c r="A47" s="76"/>
      <c r="B47" s="31">
        <v>45</v>
      </c>
      <c r="C47" s="82">
        <v>0</v>
      </c>
      <c r="D47" s="82">
        <v>0</v>
      </c>
      <c r="E47" s="82">
        <v>0</v>
      </c>
      <c r="F47" s="82">
        <v>0</v>
      </c>
      <c r="G47" s="82">
        <v>0</v>
      </c>
      <c r="H47" s="76"/>
      <c r="I47" s="31">
        <v>45</v>
      </c>
      <c r="J47" s="82">
        <v>0</v>
      </c>
      <c r="K47" s="82">
        <v>0</v>
      </c>
      <c r="L47" s="82">
        <v>0</v>
      </c>
      <c r="M47" s="82">
        <v>0</v>
      </c>
      <c r="N47" s="82">
        <v>0</v>
      </c>
      <c r="O47" s="76"/>
      <c r="P47" s="31">
        <v>45</v>
      </c>
      <c r="Q47" s="82">
        <v>0</v>
      </c>
      <c r="R47" s="82">
        <v>0</v>
      </c>
      <c r="S47" s="82">
        <v>0</v>
      </c>
      <c r="T47" s="82">
        <v>0</v>
      </c>
      <c r="U47" s="82">
        <v>0</v>
      </c>
      <c r="V47" s="76"/>
      <c r="W47" s="31">
        <v>45</v>
      </c>
      <c r="X47" s="82">
        <v>0</v>
      </c>
      <c r="Y47" s="82">
        <v>0</v>
      </c>
      <c r="Z47" s="82">
        <v>0</v>
      </c>
      <c r="AA47" s="82">
        <v>0</v>
      </c>
      <c r="AB47" s="82">
        <v>0</v>
      </c>
      <c r="AC47" s="76"/>
      <c r="AD47" s="31">
        <v>45</v>
      </c>
      <c r="AE47" s="82">
        <v>0</v>
      </c>
      <c r="AF47" s="82">
        <v>0</v>
      </c>
      <c r="AG47" s="82">
        <v>0</v>
      </c>
      <c r="AH47" s="82">
        <v>0</v>
      </c>
      <c r="AI47" s="82">
        <v>0</v>
      </c>
      <c r="AJ47" s="31"/>
      <c r="AK47" s="31">
        <f t="shared" si="10"/>
        <v>10</v>
      </c>
      <c r="AM47" s="83"/>
      <c r="AN47" s="83">
        <f t="shared" si="11"/>
        <v>0</v>
      </c>
      <c r="AO47" s="83">
        <f t="shared" si="11"/>
        <v>0</v>
      </c>
      <c r="AP47" s="83">
        <f t="shared" si="11"/>
        <v>0</v>
      </c>
      <c r="AQ47" s="83">
        <f t="shared" si="11"/>
        <v>0</v>
      </c>
      <c r="AR47" s="83">
        <f t="shared" si="12"/>
        <v>0</v>
      </c>
      <c r="AS47" s="83"/>
      <c r="AT47" s="83"/>
      <c r="AU47" s="83">
        <f t="shared" si="13"/>
        <v>0</v>
      </c>
      <c r="AV47" s="83">
        <f t="shared" si="13"/>
        <v>0</v>
      </c>
      <c r="AW47" s="83">
        <f t="shared" si="13"/>
        <v>0</v>
      </c>
      <c r="AX47" s="83">
        <f t="shared" si="13"/>
        <v>0</v>
      </c>
      <c r="AY47" s="83">
        <f t="shared" si="14"/>
        <v>0</v>
      </c>
      <c r="AZ47" s="83"/>
      <c r="BA47" s="83"/>
      <c r="BB47" s="83">
        <f t="shared" si="15"/>
        <v>0</v>
      </c>
      <c r="BC47" s="83">
        <f t="shared" si="1"/>
        <v>0</v>
      </c>
      <c r="BD47" s="83">
        <f t="shared" si="1"/>
        <v>0</v>
      </c>
      <c r="BE47" s="83">
        <f t="shared" si="1"/>
        <v>0</v>
      </c>
      <c r="BF47" s="83">
        <f t="shared" si="16"/>
        <v>0</v>
      </c>
      <c r="BG47" s="83"/>
      <c r="BH47" s="83"/>
      <c r="BI47" s="83">
        <f t="shared" si="17"/>
        <v>0</v>
      </c>
      <c r="BJ47" s="83">
        <f t="shared" si="2"/>
        <v>0</v>
      </c>
      <c r="BK47" s="83">
        <f t="shared" si="2"/>
        <v>0</v>
      </c>
      <c r="BL47" s="83">
        <f t="shared" si="2"/>
        <v>0</v>
      </c>
      <c r="BM47" s="83">
        <f t="shared" si="18"/>
        <v>0</v>
      </c>
      <c r="BN47" s="83"/>
      <c r="BO47" s="83"/>
      <c r="BP47" s="83">
        <f t="shared" si="19"/>
        <v>0</v>
      </c>
      <c r="BQ47" s="83">
        <f t="shared" si="3"/>
        <v>0</v>
      </c>
      <c r="BR47" s="83">
        <f t="shared" si="3"/>
        <v>0</v>
      </c>
      <c r="BS47" s="83">
        <f t="shared" si="3"/>
        <v>0</v>
      </c>
      <c r="BT47" s="83">
        <f t="shared" si="20"/>
        <v>0</v>
      </c>
      <c r="BV47" s="80"/>
      <c r="BW47" s="80"/>
      <c r="BX47" s="80">
        <f t="shared" si="21"/>
        <v>0</v>
      </c>
      <c r="BY47" s="80">
        <f t="shared" si="21"/>
        <v>0</v>
      </c>
      <c r="BZ47" s="80">
        <f t="shared" si="21"/>
        <v>0</v>
      </c>
      <c r="CA47" s="80">
        <f t="shared" si="21"/>
        <v>0</v>
      </c>
      <c r="CB47" s="80">
        <f t="shared" si="22"/>
        <v>0</v>
      </c>
      <c r="CC47" s="80"/>
      <c r="CD47" s="80"/>
      <c r="CE47" s="80">
        <f t="shared" si="23"/>
        <v>0</v>
      </c>
      <c r="CF47" s="80">
        <f t="shared" si="5"/>
        <v>0</v>
      </c>
      <c r="CG47" s="80">
        <f t="shared" si="5"/>
        <v>0</v>
      </c>
      <c r="CH47" s="80">
        <f t="shared" si="5"/>
        <v>0</v>
      </c>
      <c r="CI47" s="80">
        <f t="shared" si="24"/>
        <v>0</v>
      </c>
      <c r="CJ47" s="80"/>
      <c r="CK47" s="80"/>
      <c r="CL47" s="80">
        <f t="shared" si="25"/>
        <v>0</v>
      </c>
      <c r="CM47" s="80">
        <f t="shared" si="6"/>
        <v>0</v>
      </c>
      <c r="CN47" s="80">
        <f t="shared" si="6"/>
        <v>0</v>
      </c>
      <c r="CO47" s="80">
        <f t="shared" si="6"/>
        <v>0</v>
      </c>
      <c r="CP47" s="80">
        <f t="shared" si="26"/>
        <v>0</v>
      </c>
      <c r="CQ47" s="80"/>
      <c r="CR47" s="80"/>
      <c r="CS47" s="80">
        <f t="shared" si="27"/>
        <v>0</v>
      </c>
      <c r="CT47" s="80">
        <f t="shared" si="7"/>
        <v>0</v>
      </c>
      <c r="CU47" s="80">
        <f t="shared" si="7"/>
        <v>0</v>
      </c>
      <c r="CV47" s="80">
        <f t="shared" si="7"/>
        <v>0</v>
      </c>
      <c r="CW47" s="80">
        <f t="shared" si="28"/>
        <v>0</v>
      </c>
      <c r="CX47" s="80"/>
      <c r="CY47" s="80"/>
      <c r="CZ47" s="80">
        <f t="shared" si="29"/>
        <v>0</v>
      </c>
      <c r="DA47" s="80">
        <f t="shared" si="8"/>
        <v>0</v>
      </c>
      <c r="DB47" s="80">
        <f t="shared" si="8"/>
        <v>0</v>
      </c>
      <c r="DC47" s="80">
        <f t="shared" si="8"/>
        <v>0</v>
      </c>
      <c r="DD47" s="80">
        <f t="shared" si="30"/>
        <v>0</v>
      </c>
      <c r="DF47" s="81">
        <f t="shared" si="31"/>
        <v>0</v>
      </c>
      <c r="DG47" s="81">
        <f t="shared" si="32"/>
        <v>0</v>
      </c>
      <c r="DH47" s="81">
        <f t="shared" si="33"/>
        <v>0</v>
      </c>
      <c r="DI47" s="81">
        <f t="shared" si="34"/>
        <v>0</v>
      </c>
      <c r="DJ47" s="81">
        <f t="shared" si="35"/>
        <v>0</v>
      </c>
      <c r="DK47" s="84">
        <f t="shared" si="9"/>
        <v>0</v>
      </c>
    </row>
    <row r="48" spans="1:115" ht="15.75" thickBot="1">
      <c r="A48" s="76"/>
      <c r="B48" s="31">
        <v>46</v>
      </c>
      <c r="C48" s="82">
        <v>0</v>
      </c>
      <c r="D48" s="82">
        <v>0</v>
      </c>
      <c r="E48" s="82">
        <v>0</v>
      </c>
      <c r="F48" s="82">
        <v>0</v>
      </c>
      <c r="G48" s="82">
        <v>0</v>
      </c>
      <c r="H48" s="76"/>
      <c r="I48" s="31">
        <v>46</v>
      </c>
      <c r="J48" s="82">
        <v>0</v>
      </c>
      <c r="K48" s="82">
        <v>0</v>
      </c>
      <c r="L48" s="82">
        <v>0</v>
      </c>
      <c r="M48" s="82">
        <v>0</v>
      </c>
      <c r="N48" s="82">
        <v>0</v>
      </c>
      <c r="O48" s="76"/>
      <c r="P48" s="31">
        <v>46</v>
      </c>
      <c r="Q48" s="82">
        <v>0</v>
      </c>
      <c r="R48" s="82">
        <v>0</v>
      </c>
      <c r="S48" s="82">
        <v>0</v>
      </c>
      <c r="T48" s="82">
        <v>0</v>
      </c>
      <c r="U48" s="82">
        <v>0</v>
      </c>
      <c r="V48" s="76"/>
      <c r="W48" s="31">
        <v>46</v>
      </c>
      <c r="X48" s="82">
        <v>0</v>
      </c>
      <c r="Y48" s="82">
        <v>0</v>
      </c>
      <c r="Z48" s="82">
        <v>0</v>
      </c>
      <c r="AA48" s="82">
        <v>0</v>
      </c>
      <c r="AB48" s="82">
        <v>0</v>
      </c>
      <c r="AC48" s="76"/>
      <c r="AD48" s="31">
        <v>46</v>
      </c>
      <c r="AE48" s="82">
        <v>0</v>
      </c>
      <c r="AF48" s="82">
        <v>0</v>
      </c>
      <c r="AG48" s="82">
        <v>0</v>
      </c>
      <c r="AH48" s="82">
        <v>0</v>
      </c>
      <c r="AI48" s="82">
        <v>0</v>
      </c>
      <c r="AJ48" s="31"/>
      <c r="AK48" s="31">
        <f t="shared" si="10"/>
        <v>10</v>
      </c>
      <c r="AM48" s="83"/>
      <c r="AN48" s="83">
        <f t="shared" si="11"/>
        <v>0</v>
      </c>
      <c r="AO48" s="83">
        <f t="shared" si="11"/>
        <v>0</v>
      </c>
      <c r="AP48" s="83">
        <f t="shared" si="11"/>
        <v>0</v>
      </c>
      <c r="AQ48" s="83">
        <f t="shared" si="11"/>
        <v>0</v>
      </c>
      <c r="AR48" s="83">
        <f t="shared" si="12"/>
        <v>0</v>
      </c>
      <c r="AS48" s="83"/>
      <c r="AT48" s="83"/>
      <c r="AU48" s="83">
        <f t="shared" si="13"/>
        <v>0</v>
      </c>
      <c r="AV48" s="83">
        <f t="shared" si="13"/>
        <v>0</v>
      </c>
      <c r="AW48" s="83">
        <f t="shared" si="13"/>
        <v>0</v>
      </c>
      <c r="AX48" s="83">
        <f t="shared" si="13"/>
        <v>0</v>
      </c>
      <c r="AY48" s="83">
        <f t="shared" si="14"/>
        <v>0</v>
      </c>
      <c r="AZ48" s="83"/>
      <c r="BA48" s="83"/>
      <c r="BB48" s="83">
        <f t="shared" si="15"/>
        <v>0</v>
      </c>
      <c r="BC48" s="83">
        <f t="shared" si="1"/>
        <v>0</v>
      </c>
      <c r="BD48" s="83">
        <f t="shared" si="1"/>
        <v>0</v>
      </c>
      <c r="BE48" s="83">
        <f t="shared" si="1"/>
        <v>0</v>
      </c>
      <c r="BF48" s="83">
        <f t="shared" si="16"/>
        <v>0</v>
      </c>
      <c r="BG48" s="83"/>
      <c r="BH48" s="83"/>
      <c r="BI48" s="83">
        <f t="shared" si="17"/>
        <v>0</v>
      </c>
      <c r="BJ48" s="83">
        <f t="shared" si="2"/>
        <v>0</v>
      </c>
      <c r="BK48" s="83">
        <f t="shared" si="2"/>
        <v>0</v>
      </c>
      <c r="BL48" s="83">
        <f t="shared" si="2"/>
        <v>0</v>
      </c>
      <c r="BM48" s="83">
        <f t="shared" si="18"/>
        <v>0</v>
      </c>
      <c r="BN48" s="83"/>
      <c r="BO48" s="83"/>
      <c r="BP48" s="83">
        <f t="shared" si="19"/>
        <v>0</v>
      </c>
      <c r="BQ48" s="83">
        <f t="shared" si="3"/>
        <v>0</v>
      </c>
      <c r="BR48" s="83">
        <f t="shared" si="3"/>
        <v>0</v>
      </c>
      <c r="BS48" s="83">
        <f t="shared" si="3"/>
        <v>0</v>
      </c>
      <c r="BT48" s="83">
        <f t="shared" si="20"/>
        <v>0</v>
      </c>
      <c r="BV48" s="80"/>
      <c r="BW48" s="80"/>
      <c r="BX48" s="80">
        <f t="shared" si="21"/>
        <v>0</v>
      </c>
      <c r="BY48" s="80">
        <f t="shared" si="21"/>
        <v>0</v>
      </c>
      <c r="BZ48" s="80">
        <f t="shared" si="21"/>
        <v>0</v>
      </c>
      <c r="CA48" s="80">
        <f t="shared" si="21"/>
        <v>0</v>
      </c>
      <c r="CB48" s="80">
        <f t="shared" si="22"/>
        <v>0</v>
      </c>
      <c r="CC48" s="80"/>
      <c r="CD48" s="80"/>
      <c r="CE48" s="80">
        <f t="shared" si="23"/>
        <v>0</v>
      </c>
      <c r="CF48" s="80">
        <f t="shared" si="5"/>
        <v>0</v>
      </c>
      <c r="CG48" s="80">
        <f t="shared" si="5"/>
        <v>0</v>
      </c>
      <c r="CH48" s="80">
        <f t="shared" si="5"/>
        <v>0</v>
      </c>
      <c r="CI48" s="80">
        <f t="shared" si="24"/>
        <v>0</v>
      </c>
      <c r="CJ48" s="80"/>
      <c r="CK48" s="80"/>
      <c r="CL48" s="80">
        <f t="shared" si="25"/>
        <v>0</v>
      </c>
      <c r="CM48" s="80">
        <f t="shared" si="6"/>
        <v>0</v>
      </c>
      <c r="CN48" s="80">
        <f t="shared" si="6"/>
        <v>0</v>
      </c>
      <c r="CO48" s="80">
        <f t="shared" si="6"/>
        <v>0</v>
      </c>
      <c r="CP48" s="80">
        <f t="shared" si="26"/>
        <v>0</v>
      </c>
      <c r="CQ48" s="80"/>
      <c r="CR48" s="80"/>
      <c r="CS48" s="80">
        <f t="shared" si="27"/>
        <v>0</v>
      </c>
      <c r="CT48" s="80">
        <f t="shared" si="7"/>
        <v>0</v>
      </c>
      <c r="CU48" s="80">
        <f t="shared" si="7"/>
        <v>0</v>
      </c>
      <c r="CV48" s="80">
        <f t="shared" si="7"/>
        <v>0</v>
      </c>
      <c r="CW48" s="80">
        <f t="shared" si="28"/>
        <v>0</v>
      </c>
      <c r="CX48" s="80"/>
      <c r="CY48" s="80"/>
      <c r="CZ48" s="80">
        <f t="shared" si="29"/>
        <v>0</v>
      </c>
      <c r="DA48" s="80">
        <f t="shared" si="8"/>
        <v>0</v>
      </c>
      <c r="DB48" s="80">
        <f t="shared" si="8"/>
        <v>0</v>
      </c>
      <c r="DC48" s="80">
        <f t="shared" si="8"/>
        <v>0</v>
      </c>
      <c r="DD48" s="80">
        <f t="shared" si="30"/>
        <v>0</v>
      </c>
      <c r="DF48" s="81">
        <f t="shared" si="31"/>
        <v>0</v>
      </c>
      <c r="DG48" s="81">
        <f t="shared" si="32"/>
        <v>0</v>
      </c>
      <c r="DH48" s="81">
        <f t="shared" si="33"/>
        <v>0</v>
      </c>
      <c r="DI48" s="81">
        <f t="shared" si="34"/>
        <v>0</v>
      </c>
      <c r="DJ48" s="81">
        <f t="shared" si="35"/>
        <v>0</v>
      </c>
      <c r="DK48" s="84">
        <f t="shared" si="9"/>
        <v>0</v>
      </c>
    </row>
    <row r="49" spans="1:115" ht="15.75" thickBot="1">
      <c r="A49" s="76"/>
      <c r="B49" s="31">
        <v>47</v>
      </c>
      <c r="C49" s="82">
        <v>0</v>
      </c>
      <c r="D49" s="82">
        <v>0</v>
      </c>
      <c r="E49" s="82">
        <v>0</v>
      </c>
      <c r="F49" s="82">
        <v>0</v>
      </c>
      <c r="G49" s="82">
        <v>0</v>
      </c>
      <c r="H49" s="76"/>
      <c r="I49" s="31">
        <v>47</v>
      </c>
      <c r="J49" s="82">
        <v>0</v>
      </c>
      <c r="K49" s="82">
        <v>0</v>
      </c>
      <c r="L49" s="82">
        <v>0</v>
      </c>
      <c r="M49" s="82">
        <v>0</v>
      </c>
      <c r="N49" s="82">
        <v>0</v>
      </c>
      <c r="O49" s="76"/>
      <c r="P49" s="31">
        <v>47</v>
      </c>
      <c r="Q49" s="82">
        <v>0</v>
      </c>
      <c r="R49" s="82">
        <v>0</v>
      </c>
      <c r="S49" s="82">
        <v>0</v>
      </c>
      <c r="T49" s="82">
        <v>0</v>
      </c>
      <c r="U49" s="82">
        <v>0</v>
      </c>
      <c r="V49" s="76"/>
      <c r="W49" s="31">
        <v>47</v>
      </c>
      <c r="X49" s="82">
        <v>0</v>
      </c>
      <c r="Y49" s="82">
        <v>0</v>
      </c>
      <c r="Z49" s="82">
        <v>0</v>
      </c>
      <c r="AA49" s="82">
        <v>0</v>
      </c>
      <c r="AB49" s="82">
        <v>0</v>
      </c>
      <c r="AC49" s="76"/>
      <c r="AD49" s="31">
        <v>47</v>
      </c>
      <c r="AE49" s="82">
        <v>0</v>
      </c>
      <c r="AF49" s="82">
        <v>0</v>
      </c>
      <c r="AG49" s="82">
        <v>0</v>
      </c>
      <c r="AH49" s="82">
        <v>0</v>
      </c>
      <c r="AI49" s="82">
        <v>0</v>
      </c>
      <c r="AJ49" s="31"/>
      <c r="AK49" s="31">
        <f t="shared" si="10"/>
        <v>10</v>
      </c>
      <c r="AM49" s="83"/>
      <c r="AN49" s="83">
        <f t="shared" si="11"/>
        <v>0</v>
      </c>
      <c r="AO49" s="83">
        <f t="shared" si="11"/>
        <v>0</v>
      </c>
      <c r="AP49" s="83">
        <f t="shared" si="11"/>
        <v>0</v>
      </c>
      <c r="AQ49" s="83">
        <f t="shared" si="11"/>
        <v>0</v>
      </c>
      <c r="AR49" s="83">
        <f t="shared" si="12"/>
        <v>0</v>
      </c>
      <c r="AS49" s="83"/>
      <c r="AT49" s="83"/>
      <c r="AU49" s="83">
        <f t="shared" si="13"/>
        <v>0</v>
      </c>
      <c r="AV49" s="83">
        <f t="shared" si="13"/>
        <v>0</v>
      </c>
      <c r="AW49" s="83">
        <f t="shared" si="13"/>
        <v>0</v>
      </c>
      <c r="AX49" s="83">
        <f t="shared" si="13"/>
        <v>0</v>
      </c>
      <c r="AY49" s="83">
        <f t="shared" si="14"/>
        <v>0</v>
      </c>
      <c r="AZ49" s="83"/>
      <c r="BA49" s="83"/>
      <c r="BB49" s="83">
        <f t="shared" si="15"/>
        <v>0</v>
      </c>
      <c r="BC49" s="83">
        <f t="shared" si="1"/>
        <v>0</v>
      </c>
      <c r="BD49" s="83">
        <f t="shared" si="1"/>
        <v>0</v>
      </c>
      <c r="BE49" s="83">
        <f t="shared" si="1"/>
        <v>0</v>
      </c>
      <c r="BF49" s="83">
        <f t="shared" si="16"/>
        <v>0</v>
      </c>
      <c r="BG49" s="83"/>
      <c r="BH49" s="83"/>
      <c r="BI49" s="83">
        <f t="shared" si="17"/>
        <v>0</v>
      </c>
      <c r="BJ49" s="83">
        <f t="shared" si="2"/>
        <v>0</v>
      </c>
      <c r="BK49" s="83">
        <f t="shared" si="2"/>
        <v>0</v>
      </c>
      <c r="BL49" s="83">
        <f t="shared" si="2"/>
        <v>0</v>
      </c>
      <c r="BM49" s="83">
        <f t="shared" si="18"/>
        <v>0</v>
      </c>
      <c r="BN49" s="83"/>
      <c r="BO49" s="83"/>
      <c r="BP49" s="83">
        <f t="shared" si="19"/>
        <v>0</v>
      </c>
      <c r="BQ49" s="83">
        <f t="shared" si="3"/>
        <v>0</v>
      </c>
      <c r="BR49" s="83">
        <f t="shared" si="3"/>
        <v>0</v>
      </c>
      <c r="BS49" s="83">
        <f t="shared" si="3"/>
        <v>0</v>
      </c>
      <c r="BT49" s="83">
        <f t="shared" si="20"/>
        <v>0</v>
      </c>
      <c r="BV49" s="80"/>
      <c r="BW49" s="80"/>
      <c r="BX49" s="80">
        <f t="shared" si="21"/>
        <v>0</v>
      </c>
      <c r="BY49" s="80">
        <f t="shared" si="21"/>
        <v>0</v>
      </c>
      <c r="BZ49" s="80">
        <f t="shared" si="21"/>
        <v>0</v>
      </c>
      <c r="CA49" s="80">
        <f t="shared" si="21"/>
        <v>0</v>
      </c>
      <c r="CB49" s="80">
        <f t="shared" si="22"/>
        <v>0</v>
      </c>
      <c r="CC49" s="80"/>
      <c r="CD49" s="80"/>
      <c r="CE49" s="80">
        <f t="shared" si="23"/>
        <v>0</v>
      </c>
      <c r="CF49" s="80">
        <f t="shared" si="5"/>
        <v>0</v>
      </c>
      <c r="CG49" s="80">
        <f t="shared" si="5"/>
        <v>0</v>
      </c>
      <c r="CH49" s="80">
        <f t="shared" si="5"/>
        <v>0</v>
      </c>
      <c r="CI49" s="80">
        <f t="shared" si="24"/>
        <v>0</v>
      </c>
      <c r="CJ49" s="80"/>
      <c r="CK49" s="80"/>
      <c r="CL49" s="80">
        <f t="shared" si="25"/>
        <v>0</v>
      </c>
      <c r="CM49" s="80">
        <f t="shared" si="6"/>
        <v>0</v>
      </c>
      <c r="CN49" s="80">
        <f t="shared" si="6"/>
        <v>0</v>
      </c>
      <c r="CO49" s="80">
        <f t="shared" si="6"/>
        <v>0</v>
      </c>
      <c r="CP49" s="80">
        <f t="shared" si="26"/>
        <v>0</v>
      </c>
      <c r="CQ49" s="80"/>
      <c r="CR49" s="80"/>
      <c r="CS49" s="80">
        <f t="shared" si="27"/>
        <v>0</v>
      </c>
      <c r="CT49" s="80">
        <f t="shared" si="7"/>
        <v>0</v>
      </c>
      <c r="CU49" s="80">
        <f t="shared" si="7"/>
        <v>0</v>
      </c>
      <c r="CV49" s="80">
        <f t="shared" si="7"/>
        <v>0</v>
      </c>
      <c r="CW49" s="80">
        <f t="shared" si="28"/>
        <v>0</v>
      </c>
      <c r="CX49" s="80"/>
      <c r="CY49" s="80"/>
      <c r="CZ49" s="80">
        <f t="shared" si="29"/>
        <v>0</v>
      </c>
      <c r="DA49" s="80">
        <f t="shared" si="8"/>
        <v>0</v>
      </c>
      <c r="DB49" s="80">
        <f t="shared" si="8"/>
        <v>0</v>
      </c>
      <c r="DC49" s="80">
        <f t="shared" si="8"/>
        <v>0</v>
      </c>
      <c r="DD49" s="80">
        <f t="shared" si="30"/>
        <v>0</v>
      </c>
      <c r="DF49" s="81">
        <f t="shared" si="31"/>
        <v>0</v>
      </c>
      <c r="DG49" s="81">
        <f t="shared" si="32"/>
        <v>0</v>
      </c>
      <c r="DH49" s="81">
        <f t="shared" si="33"/>
        <v>0</v>
      </c>
      <c r="DI49" s="81">
        <f t="shared" si="34"/>
        <v>0</v>
      </c>
      <c r="DJ49" s="81">
        <f t="shared" si="35"/>
        <v>0</v>
      </c>
      <c r="DK49" s="84">
        <f t="shared" si="9"/>
        <v>0</v>
      </c>
    </row>
    <row r="50" spans="1:115" ht="15.75" thickBot="1">
      <c r="A50" s="76"/>
      <c r="B50" s="31">
        <v>48</v>
      </c>
      <c r="C50" s="82">
        <v>0</v>
      </c>
      <c r="D50" s="82">
        <v>0</v>
      </c>
      <c r="E50" s="82">
        <v>0</v>
      </c>
      <c r="F50" s="82">
        <v>0</v>
      </c>
      <c r="G50" s="82">
        <v>0</v>
      </c>
      <c r="H50" s="76"/>
      <c r="I50" s="31">
        <v>48</v>
      </c>
      <c r="J50" s="82">
        <v>0</v>
      </c>
      <c r="K50" s="82">
        <v>0</v>
      </c>
      <c r="L50" s="82">
        <v>0</v>
      </c>
      <c r="M50" s="82">
        <v>0</v>
      </c>
      <c r="N50" s="82">
        <v>0</v>
      </c>
      <c r="O50" s="76"/>
      <c r="P50" s="31">
        <v>48</v>
      </c>
      <c r="Q50" s="82">
        <v>0</v>
      </c>
      <c r="R50" s="82">
        <v>0</v>
      </c>
      <c r="S50" s="82">
        <v>0</v>
      </c>
      <c r="T50" s="82">
        <v>0</v>
      </c>
      <c r="U50" s="82">
        <v>0</v>
      </c>
      <c r="V50" s="76"/>
      <c r="W50" s="31">
        <v>48</v>
      </c>
      <c r="X50" s="82">
        <v>0</v>
      </c>
      <c r="Y50" s="82">
        <v>0</v>
      </c>
      <c r="Z50" s="82">
        <v>0</v>
      </c>
      <c r="AA50" s="82">
        <v>0</v>
      </c>
      <c r="AB50" s="82">
        <v>0</v>
      </c>
      <c r="AC50" s="76"/>
      <c r="AD50" s="31">
        <v>48</v>
      </c>
      <c r="AE50" s="82">
        <v>0</v>
      </c>
      <c r="AF50" s="82">
        <v>0</v>
      </c>
      <c r="AG50" s="82">
        <v>0</v>
      </c>
      <c r="AH50" s="82">
        <v>0</v>
      </c>
      <c r="AI50" s="82">
        <v>0</v>
      </c>
      <c r="AJ50" s="31"/>
      <c r="AK50" s="31">
        <f t="shared" si="10"/>
        <v>10</v>
      </c>
      <c r="AM50" s="83"/>
      <c r="AN50" s="83">
        <f t="shared" si="11"/>
        <v>0</v>
      </c>
      <c r="AO50" s="83">
        <f t="shared" si="11"/>
        <v>0</v>
      </c>
      <c r="AP50" s="83">
        <f t="shared" si="11"/>
        <v>0</v>
      </c>
      <c r="AQ50" s="83">
        <f t="shared" si="11"/>
        <v>0</v>
      </c>
      <c r="AR50" s="83">
        <f t="shared" si="12"/>
        <v>0</v>
      </c>
      <c r="AS50" s="83"/>
      <c r="AT50" s="83"/>
      <c r="AU50" s="83">
        <f t="shared" si="13"/>
        <v>0</v>
      </c>
      <c r="AV50" s="83">
        <f t="shared" si="13"/>
        <v>0</v>
      </c>
      <c r="AW50" s="83">
        <f t="shared" si="13"/>
        <v>0</v>
      </c>
      <c r="AX50" s="83">
        <f t="shared" si="13"/>
        <v>0</v>
      </c>
      <c r="AY50" s="83">
        <f t="shared" si="14"/>
        <v>0</v>
      </c>
      <c r="AZ50" s="83"/>
      <c r="BA50" s="83"/>
      <c r="BB50" s="83">
        <f t="shared" si="15"/>
        <v>0</v>
      </c>
      <c r="BC50" s="83">
        <f t="shared" si="1"/>
        <v>0</v>
      </c>
      <c r="BD50" s="83">
        <f t="shared" si="1"/>
        <v>0</v>
      </c>
      <c r="BE50" s="83">
        <f t="shared" si="1"/>
        <v>0</v>
      </c>
      <c r="BF50" s="83">
        <f t="shared" si="16"/>
        <v>0</v>
      </c>
      <c r="BG50" s="83"/>
      <c r="BH50" s="83"/>
      <c r="BI50" s="83">
        <f t="shared" si="17"/>
        <v>0</v>
      </c>
      <c r="BJ50" s="83">
        <f t="shared" si="2"/>
        <v>0</v>
      </c>
      <c r="BK50" s="83">
        <f t="shared" si="2"/>
        <v>0</v>
      </c>
      <c r="BL50" s="83">
        <f t="shared" si="2"/>
        <v>0</v>
      </c>
      <c r="BM50" s="83">
        <f t="shared" si="18"/>
        <v>0</v>
      </c>
      <c r="BN50" s="83"/>
      <c r="BO50" s="83"/>
      <c r="BP50" s="83">
        <f t="shared" si="19"/>
        <v>0</v>
      </c>
      <c r="BQ50" s="83">
        <f t="shared" si="3"/>
        <v>0</v>
      </c>
      <c r="BR50" s="83">
        <f t="shared" si="3"/>
        <v>0</v>
      </c>
      <c r="BS50" s="83">
        <f t="shared" si="3"/>
        <v>0</v>
      </c>
      <c r="BT50" s="83">
        <f t="shared" si="20"/>
        <v>0</v>
      </c>
      <c r="BV50" s="80"/>
      <c r="BW50" s="80"/>
      <c r="BX50" s="80">
        <f t="shared" si="21"/>
        <v>0</v>
      </c>
      <c r="BY50" s="80">
        <f t="shared" si="21"/>
        <v>0</v>
      </c>
      <c r="BZ50" s="80">
        <f t="shared" si="21"/>
        <v>0</v>
      </c>
      <c r="CA50" s="80">
        <f t="shared" si="21"/>
        <v>0</v>
      </c>
      <c r="CB50" s="80">
        <f t="shared" si="22"/>
        <v>0</v>
      </c>
      <c r="CC50" s="80"/>
      <c r="CD50" s="80"/>
      <c r="CE50" s="80">
        <f t="shared" si="23"/>
        <v>0</v>
      </c>
      <c r="CF50" s="80">
        <f t="shared" si="5"/>
        <v>0</v>
      </c>
      <c r="CG50" s="80">
        <f t="shared" si="5"/>
        <v>0</v>
      </c>
      <c r="CH50" s="80">
        <f t="shared" si="5"/>
        <v>0</v>
      </c>
      <c r="CI50" s="80">
        <f t="shared" si="24"/>
        <v>0</v>
      </c>
      <c r="CJ50" s="80"/>
      <c r="CK50" s="80"/>
      <c r="CL50" s="80">
        <f t="shared" si="25"/>
        <v>0</v>
      </c>
      <c r="CM50" s="80">
        <f t="shared" si="6"/>
        <v>0</v>
      </c>
      <c r="CN50" s="80">
        <f t="shared" si="6"/>
        <v>0</v>
      </c>
      <c r="CO50" s="80">
        <f t="shared" si="6"/>
        <v>0</v>
      </c>
      <c r="CP50" s="80">
        <f t="shared" si="26"/>
        <v>0</v>
      </c>
      <c r="CQ50" s="80"/>
      <c r="CR50" s="80"/>
      <c r="CS50" s="80">
        <f t="shared" si="27"/>
        <v>0</v>
      </c>
      <c r="CT50" s="80">
        <f t="shared" si="7"/>
        <v>0</v>
      </c>
      <c r="CU50" s="80">
        <f t="shared" si="7"/>
        <v>0</v>
      </c>
      <c r="CV50" s="80">
        <f t="shared" si="7"/>
        <v>0</v>
      </c>
      <c r="CW50" s="80">
        <f t="shared" si="28"/>
        <v>0</v>
      </c>
      <c r="CX50" s="80"/>
      <c r="CY50" s="80"/>
      <c r="CZ50" s="80">
        <f t="shared" si="29"/>
        <v>0</v>
      </c>
      <c r="DA50" s="80">
        <f t="shared" si="8"/>
        <v>0</v>
      </c>
      <c r="DB50" s="80">
        <f t="shared" si="8"/>
        <v>0</v>
      </c>
      <c r="DC50" s="80">
        <f t="shared" si="8"/>
        <v>0</v>
      </c>
      <c r="DD50" s="80">
        <f t="shared" si="30"/>
        <v>0</v>
      </c>
      <c r="DF50" s="81">
        <f t="shared" si="31"/>
        <v>0</v>
      </c>
      <c r="DG50" s="81">
        <f t="shared" si="32"/>
        <v>0</v>
      </c>
      <c r="DH50" s="81">
        <f t="shared" si="33"/>
        <v>0</v>
      </c>
      <c r="DI50" s="81">
        <f t="shared" si="34"/>
        <v>0</v>
      </c>
      <c r="DJ50" s="81">
        <f t="shared" si="35"/>
        <v>0</v>
      </c>
      <c r="DK50" s="84">
        <f t="shared" si="9"/>
        <v>0</v>
      </c>
    </row>
    <row r="51" spans="1:115" ht="15.75" thickBot="1">
      <c r="A51" s="76"/>
      <c r="B51" s="31">
        <v>49</v>
      </c>
      <c r="C51" s="82">
        <v>0</v>
      </c>
      <c r="D51" s="82">
        <v>0</v>
      </c>
      <c r="E51" s="82">
        <v>0</v>
      </c>
      <c r="F51" s="82">
        <v>0</v>
      </c>
      <c r="G51" s="82">
        <v>0</v>
      </c>
      <c r="H51" s="76"/>
      <c r="I51" s="31">
        <v>49</v>
      </c>
      <c r="J51" s="82">
        <v>0</v>
      </c>
      <c r="K51" s="82">
        <v>0</v>
      </c>
      <c r="L51" s="82">
        <v>0</v>
      </c>
      <c r="M51" s="82">
        <v>0</v>
      </c>
      <c r="N51" s="82">
        <v>0</v>
      </c>
      <c r="O51" s="76"/>
      <c r="P51" s="31">
        <v>49</v>
      </c>
      <c r="Q51" s="82">
        <v>0</v>
      </c>
      <c r="R51" s="82">
        <v>0</v>
      </c>
      <c r="S51" s="82">
        <v>0</v>
      </c>
      <c r="T51" s="82">
        <v>0</v>
      </c>
      <c r="U51" s="82">
        <v>0</v>
      </c>
      <c r="V51" s="76"/>
      <c r="W51" s="31">
        <v>49</v>
      </c>
      <c r="X51" s="82">
        <v>0</v>
      </c>
      <c r="Y51" s="82">
        <v>0</v>
      </c>
      <c r="Z51" s="82">
        <v>0</v>
      </c>
      <c r="AA51" s="82">
        <v>0</v>
      </c>
      <c r="AB51" s="82">
        <v>0</v>
      </c>
      <c r="AC51" s="76"/>
      <c r="AD51" s="31">
        <v>49</v>
      </c>
      <c r="AE51" s="82">
        <v>0</v>
      </c>
      <c r="AF51" s="82">
        <v>0</v>
      </c>
      <c r="AG51" s="82">
        <v>0</v>
      </c>
      <c r="AH51" s="82">
        <v>0</v>
      </c>
      <c r="AI51" s="82">
        <v>0</v>
      </c>
      <c r="AJ51" s="31"/>
      <c r="AK51" s="31">
        <f t="shared" si="10"/>
        <v>10</v>
      </c>
      <c r="AM51" s="83"/>
      <c r="AN51" s="83">
        <f t="shared" si="11"/>
        <v>0</v>
      </c>
      <c r="AO51" s="83">
        <f t="shared" si="11"/>
        <v>0</v>
      </c>
      <c r="AP51" s="83">
        <f t="shared" si="11"/>
        <v>0</v>
      </c>
      <c r="AQ51" s="83">
        <f t="shared" si="11"/>
        <v>0</v>
      </c>
      <c r="AR51" s="83">
        <f t="shared" si="12"/>
        <v>0</v>
      </c>
      <c r="AS51" s="83"/>
      <c r="AT51" s="83"/>
      <c r="AU51" s="83">
        <f t="shared" si="13"/>
        <v>0</v>
      </c>
      <c r="AV51" s="83">
        <f t="shared" si="13"/>
        <v>0</v>
      </c>
      <c r="AW51" s="83">
        <f t="shared" si="13"/>
        <v>0</v>
      </c>
      <c r="AX51" s="83">
        <f t="shared" si="13"/>
        <v>0</v>
      </c>
      <c r="AY51" s="83">
        <f t="shared" si="14"/>
        <v>0</v>
      </c>
      <c r="AZ51" s="83"/>
      <c r="BA51" s="83"/>
      <c r="BB51" s="83">
        <f t="shared" si="15"/>
        <v>0</v>
      </c>
      <c r="BC51" s="83">
        <f t="shared" si="1"/>
        <v>0</v>
      </c>
      <c r="BD51" s="83">
        <f t="shared" si="1"/>
        <v>0</v>
      </c>
      <c r="BE51" s="83">
        <f t="shared" si="1"/>
        <v>0</v>
      </c>
      <c r="BF51" s="83">
        <f t="shared" si="16"/>
        <v>0</v>
      </c>
      <c r="BG51" s="83"/>
      <c r="BH51" s="83"/>
      <c r="BI51" s="83">
        <f t="shared" si="17"/>
        <v>0</v>
      </c>
      <c r="BJ51" s="83">
        <f t="shared" si="2"/>
        <v>0</v>
      </c>
      <c r="BK51" s="83">
        <f t="shared" si="2"/>
        <v>0</v>
      </c>
      <c r="BL51" s="83">
        <f t="shared" si="2"/>
        <v>0</v>
      </c>
      <c r="BM51" s="83">
        <f t="shared" si="18"/>
        <v>0</v>
      </c>
      <c r="BN51" s="83"/>
      <c r="BO51" s="83"/>
      <c r="BP51" s="83">
        <f t="shared" si="19"/>
        <v>0</v>
      </c>
      <c r="BQ51" s="83">
        <f t="shared" si="3"/>
        <v>0</v>
      </c>
      <c r="BR51" s="83">
        <f t="shared" si="3"/>
        <v>0</v>
      </c>
      <c r="BS51" s="83">
        <f t="shared" si="3"/>
        <v>0</v>
      </c>
      <c r="BT51" s="83">
        <f t="shared" si="20"/>
        <v>0</v>
      </c>
      <c r="BV51" s="80"/>
      <c r="BW51" s="80"/>
      <c r="BX51" s="80">
        <f t="shared" si="21"/>
        <v>0</v>
      </c>
      <c r="BY51" s="80">
        <f t="shared" si="21"/>
        <v>0</v>
      </c>
      <c r="BZ51" s="80">
        <f t="shared" si="21"/>
        <v>0</v>
      </c>
      <c r="CA51" s="80">
        <f t="shared" si="21"/>
        <v>0</v>
      </c>
      <c r="CB51" s="80">
        <f t="shared" si="22"/>
        <v>0</v>
      </c>
      <c r="CC51" s="80"/>
      <c r="CD51" s="80"/>
      <c r="CE51" s="80">
        <f t="shared" si="23"/>
        <v>0</v>
      </c>
      <c r="CF51" s="80">
        <f t="shared" si="5"/>
        <v>0</v>
      </c>
      <c r="CG51" s="80">
        <f t="shared" si="5"/>
        <v>0</v>
      </c>
      <c r="CH51" s="80">
        <f t="shared" si="5"/>
        <v>0</v>
      </c>
      <c r="CI51" s="80">
        <f t="shared" si="24"/>
        <v>0</v>
      </c>
      <c r="CJ51" s="80"/>
      <c r="CK51" s="80"/>
      <c r="CL51" s="80">
        <f t="shared" si="25"/>
        <v>0</v>
      </c>
      <c r="CM51" s="80">
        <f t="shared" si="6"/>
        <v>0</v>
      </c>
      <c r="CN51" s="80">
        <f t="shared" si="6"/>
        <v>0</v>
      </c>
      <c r="CO51" s="80">
        <f t="shared" si="6"/>
        <v>0</v>
      </c>
      <c r="CP51" s="80">
        <f t="shared" si="26"/>
        <v>0</v>
      </c>
      <c r="CQ51" s="80"/>
      <c r="CR51" s="80"/>
      <c r="CS51" s="80">
        <f t="shared" si="27"/>
        <v>0</v>
      </c>
      <c r="CT51" s="80">
        <f t="shared" si="7"/>
        <v>0</v>
      </c>
      <c r="CU51" s="80">
        <f t="shared" si="7"/>
        <v>0</v>
      </c>
      <c r="CV51" s="80">
        <f t="shared" si="7"/>
        <v>0</v>
      </c>
      <c r="CW51" s="80">
        <f t="shared" si="28"/>
        <v>0</v>
      </c>
      <c r="CX51" s="80"/>
      <c r="CY51" s="80"/>
      <c r="CZ51" s="80">
        <f t="shared" si="29"/>
        <v>0</v>
      </c>
      <c r="DA51" s="80">
        <f t="shared" si="8"/>
        <v>0</v>
      </c>
      <c r="DB51" s="80">
        <f t="shared" si="8"/>
        <v>0</v>
      </c>
      <c r="DC51" s="80">
        <f t="shared" si="8"/>
        <v>0</v>
      </c>
      <c r="DD51" s="80">
        <f t="shared" si="30"/>
        <v>0</v>
      </c>
      <c r="DF51" s="81">
        <f t="shared" si="31"/>
        <v>0</v>
      </c>
      <c r="DG51" s="81">
        <f t="shared" si="32"/>
        <v>0</v>
      </c>
      <c r="DH51" s="81">
        <f t="shared" si="33"/>
        <v>0</v>
      </c>
      <c r="DI51" s="81">
        <f t="shared" si="34"/>
        <v>0</v>
      </c>
      <c r="DJ51" s="81">
        <f t="shared" si="35"/>
        <v>0</v>
      </c>
      <c r="DK51" s="84">
        <f t="shared" si="9"/>
        <v>0</v>
      </c>
    </row>
    <row r="52" spans="1:115" ht="15.75" thickBot="1">
      <c r="A52" s="76"/>
      <c r="B52" s="31">
        <v>50</v>
      </c>
      <c r="C52" s="82">
        <v>0</v>
      </c>
      <c r="D52" s="82">
        <v>0</v>
      </c>
      <c r="E52" s="82">
        <v>0</v>
      </c>
      <c r="F52" s="82">
        <v>0</v>
      </c>
      <c r="G52" s="82">
        <v>0</v>
      </c>
      <c r="H52" s="76"/>
      <c r="I52" s="31">
        <v>50</v>
      </c>
      <c r="J52" s="82">
        <v>0</v>
      </c>
      <c r="K52" s="82">
        <v>0</v>
      </c>
      <c r="L52" s="82">
        <v>0</v>
      </c>
      <c r="M52" s="82">
        <v>0</v>
      </c>
      <c r="N52" s="82">
        <v>0</v>
      </c>
      <c r="O52" s="76"/>
      <c r="P52" s="31">
        <v>50</v>
      </c>
      <c r="Q52" s="82">
        <v>0</v>
      </c>
      <c r="R52" s="82">
        <v>0</v>
      </c>
      <c r="S52" s="82">
        <v>0</v>
      </c>
      <c r="T52" s="82">
        <v>0</v>
      </c>
      <c r="U52" s="82">
        <v>0</v>
      </c>
      <c r="V52" s="76"/>
      <c r="W52" s="31">
        <v>50</v>
      </c>
      <c r="X52" s="82">
        <v>0</v>
      </c>
      <c r="Y52" s="82">
        <v>0</v>
      </c>
      <c r="Z52" s="82">
        <v>0</v>
      </c>
      <c r="AA52" s="82">
        <v>0</v>
      </c>
      <c r="AB52" s="82">
        <v>0</v>
      </c>
      <c r="AC52" s="76"/>
      <c r="AD52" s="31">
        <v>50</v>
      </c>
      <c r="AE52" s="82">
        <v>0</v>
      </c>
      <c r="AF52" s="82">
        <v>0</v>
      </c>
      <c r="AG52" s="82">
        <v>0</v>
      </c>
      <c r="AH52" s="82">
        <v>0</v>
      </c>
      <c r="AI52" s="82">
        <v>0</v>
      </c>
      <c r="AJ52" s="31"/>
      <c r="AK52" s="31">
        <f t="shared" si="10"/>
        <v>10</v>
      </c>
      <c r="AM52" s="83"/>
      <c r="AN52" s="83">
        <f t="shared" si="11"/>
        <v>0</v>
      </c>
      <c r="AO52" s="83">
        <f t="shared" si="11"/>
        <v>0</v>
      </c>
      <c r="AP52" s="83">
        <f t="shared" si="11"/>
        <v>0</v>
      </c>
      <c r="AQ52" s="83">
        <f t="shared" si="11"/>
        <v>0</v>
      </c>
      <c r="AR52" s="83">
        <f t="shared" si="12"/>
        <v>0</v>
      </c>
      <c r="AS52" s="83"/>
      <c r="AT52" s="83"/>
      <c r="AU52" s="83">
        <f t="shared" si="13"/>
        <v>0</v>
      </c>
      <c r="AV52" s="83">
        <f t="shared" si="13"/>
        <v>0</v>
      </c>
      <c r="AW52" s="83">
        <f t="shared" si="13"/>
        <v>0</v>
      </c>
      <c r="AX52" s="83">
        <f t="shared" si="13"/>
        <v>0</v>
      </c>
      <c r="AY52" s="83">
        <f t="shared" si="14"/>
        <v>0</v>
      </c>
      <c r="AZ52" s="83"/>
      <c r="BA52" s="83"/>
      <c r="BB52" s="83">
        <f t="shared" si="15"/>
        <v>0</v>
      </c>
      <c r="BC52" s="83">
        <f t="shared" si="1"/>
        <v>0</v>
      </c>
      <c r="BD52" s="83">
        <f t="shared" si="1"/>
        <v>0</v>
      </c>
      <c r="BE52" s="83">
        <f t="shared" si="1"/>
        <v>0</v>
      </c>
      <c r="BF52" s="83">
        <f t="shared" si="16"/>
        <v>0</v>
      </c>
      <c r="BG52" s="83"/>
      <c r="BH52" s="83"/>
      <c r="BI52" s="83">
        <f t="shared" si="17"/>
        <v>0</v>
      </c>
      <c r="BJ52" s="83">
        <f t="shared" si="2"/>
        <v>0</v>
      </c>
      <c r="BK52" s="83">
        <f t="shared" si="2"/>
        <v>0</v>
      </c>
      <c r="BL52" s="83">
        <f t="shared" si="2"/>
        <v>0</v>
      </c>
      <c r="BM52" s="83">
        <f t="shared" si="18"/>
        <v>0</v>
      </c>
      <c r="BN52" s="83"/>
      <c r="BO52" s="83"/>
      <c r="BP52" s="83">
        <f t="shared" si="19"/>
        <v>0</v>
      </c>
      <c r="BQ52" s="83">
        <f t="shared" si="3"/>
        <v>0</v>
      </c>
      <c r="BR52" s="83">
        <f t="shared" si="3"/>
        <v>0</v>
      </c>
      <c r="BS52" s="83">
        <f t="shared" si="3"/>
        <v>0</v>
      </c>
      <c r="BT52" s="83">
        <f t="shared" si="20"/>
        <v>0</v>
      </c>
      <c r="BV52" s="80"/>
      <c r="BW52" s="80"/>
      <c r="BX52" s="80">
        <f t="shared" si="21"/>
        <v>0</v>
      </c>
      <c r="BY52" s="80">
        <f t="shared" si="21"/>
        <v>0</v>
      </c>
      <c r="BZ52" s="80">
        <f t="shared" si="21"/>
        <v>0</v>
      </c>
      <c r="CA52" s="80">
        <f t="shared" si="21"/>
        <v>0</v>
      </c>
      <c r="CB52" s="80">
        <f t="shared" si="22"/>
        <v>0</v>
      </c>
      <c r="CC52" s="80"/>
      <c r="CD52" s="80"/>
      <c r="CE52" s="80">
        <f t="shared" si="23"/>
        <v>0</v>
      </c>
      <c r="CF52" s="80">
        <f t="shared" si="5"/>
        <v>0</v>
      </c>
      <c r="CG52" s="80">
        <f t="shared" si="5"/>
        <v>0</v>
      </c>
      <c r="CH52" s="80">
        <f t="shared" si="5"/>
        <v>0</v>
      </c>
      <c r="CI52" s="80">
        <f t="shared" si="24"/>
        <v>0</v>
      </c>
      <c r="CJ52" s="80"/>
      <c r="CK52" s="80"/>
      <c r="CL52" s="80">
        <f t="shared" si="25"/>
        <v>0</v>
      </c>
      <c r="CM52" s="80">
        <f t="shared" si="6"/>
        <v>0</v>
      </c>
      <c r="CN52" s="80">
        <f t="shared" si="6"/>
        <v>0</v>
      </c>
      <c r="CO52" s="80">
        <f t="shared" si="6"/>
        <v>0</v>
      </c>
      <c r="CP52" s="80">
        <f t="shared" si="26"/>
        <v>0</v>
      </c>
      <c r="CQ52" s="80"/>
      <c r="CR52" s="80"/>
      <c r="CS52" s="80">
        <f t="shared" si="27"/>
        <v>0</v>
      </c>
      <c r="CT52" s="80">
        <f t="shared" si="7"/>
        <v>0</v>
      </c>
      <c r="CU52" s="80">
        <f t="shared" si="7"/>
        <v>0</v>
      </c>
      <c r="CV52" s="80">
        <f t="shared" si="7"/>
        <v>0</v>
      </c>
      <c r="CW52" s="80">
        <f t="shared" si="28"/>
        <v>0</v>
      </c>
      <c r="CX52" s="80"/>
      <c r="CY52" s="80"/>
      <c r="CZ52" s="80">
        <f t="shared" si="29"/>
        <v>0</v>
      </c>
      <c r="DA52" s="80">
        <f t="shared" si="8"/>
        <v>0</v>
      </c>
      <c r="DB52" s="80">
        <f t="shared" si="8"/>
        <v>0</v>
      </c>
      <c r="DC52" s="80">
        <f t="shared" si="8"/>
        <v>0</v>
      </c>
      <c r="DD52" s="80">
        <f t="shared" si="30"/>
        <v>0</v>
      </c>
      <c r="DF52" s="81">
        <f t="shared" si="31"/>
        <v>0</v>
      </c>
      <c r="DG52" s="81">
        <f t="shared" si="32"/>
        <v>0</v>
      </c>
      <c r="DH52" s="81">
        <f t="shared" si="33"/>
        <v>0</v>
      </c>
      <c r="DI52" s="81">
        <f t="shared" si="34"/>
        <v>0</v>
      </c>
      <c r="DJ52" s="81">
        <f t="shared" si="35"/>
        <v>0</v>
      </c>
      <c r="DK52" s="84">
        <f t="shared" si="9"/>
        <v>0</v>
      </c>
    </row>
    <row r="53" spans="1:115" ht="15.75" thickBot="1">
      <c r="A53" s="76"/>
      <c r="B53" s="31">
        <v>51</v>
      </c>
      <c r="C53" s="82">
        <v>0</v>
      </c>
      <c r="D53" s="82">
        <v>0</v>
      </c>
      <c r="E53" s="82">
        <v>0</v>
      </c>
      <c r="F53" s="82">
        <v>0</v>
      </c>
      <c r="G53" s="82">
        <v>0</v>
      </c>
      <c r="H53" s="76"/>
      <c r="I53" s="31">
        <v>51</v>
      </c>
      <c r="J53" s="82">
        <v>0</v>
      </c>
      <c r="K53" s="82">
        <v>0</v>
      </c>
      <c r="L53" s="82">
        <v>0</v>
      </c>
      <c r="M53" s="82">
        <v>0</v>
      </c>
      <c r="N53" s="82">
        <v>0</v>
      </c>
      <c r="O53" s="76"/>
      <c r="P53" s="31">
        <v>51</v>
      </c>
      <c r="Q53" s="82">
        <v>0</v>
      </c>
      <c r="R53" s="82">
        <v>0</v>
      </c>
      <c r="S53" s="82">
        <v>0</v>
      </c>
      <c r="T53" s="82">
        <v>0</v>
      </c>
      <c r="U53" s="82">
        <v>0</v>
      </c>
      <c r="V53" s="76"/>
      <c r="W53" s="31">
        <v>51</v>
      </c>
      <c r="X53" s="82">
        <v>0</v>
      </c>
      <c r="Y53" s="82">
        <v>0</v>
      </c>
      <c r="Z53" s="82">
        <v>0</v>
      </c>
      <c r="AA53" s="82">
        <v>0</v>
      </c>
      <c r="AB53" s="82">
        <v>0</v>
      </c>
      <c r="AC53" s="76"/>
      <c r="AD53" s="31">
        <v>51</v>
      </c>
      <c r="AE53" s="82">
        <v>0</v>
      </c>
      <c r="AF53" s="82">
        <v>0</v>
      </c>
      <c r="AG53" s="82">
        <v>0</v>
      </c>
      <c r="AH53" s="82">
        <v>0</v>
      </c>
      <c r="AI53" s="82">
        <v>0</v>
      </c>
      <c r="AJ53" s="31"/>
      <c r="AK53" s="31">
        <f t="shared" si="10"/>
        <v>10</v>
      </c>
      <c r="AM53" s="83"/>
      <c r="AN53" s="83">
        <f t="shared" si="11"/>
        <v>0</v>
      </c>
      <c r="AO53" s="83">
        <f t="shared" si="11"/>
        <v>0</v>
      </c>
      <c r="AP53" s="83">
        <f t="shared" si="11"/>
        <v>0</v>
      </c>
      <c r="AQ53" s="83">
        <f t="shared" si="11"/>
        <v>0</v>
      </c>
      <c r="AR53" s="83">
        <f t="shared" si="12"/>
        <v>0</v>
      </c>
      <c r="AS53" s="83"/>
      <c r="AT53" s="83"/>
      <c r="AU53" s="83">
        <f t="shared" si="13"/>
        <v>0</v>
      </c>
      <c r="AV53" s="83">
        <f t="shared" si="13"/>
        <v>0</v>
      </c>
      <c r="AW53" s="83">
        <f t="shared" si="13"/>
        <v>0</v>
      </c>
      <c r="AX53" s="83">
        <f t="shared" si="13"/>
        <v>0</v>
      </c>
      <c r="AY53" s="83">
        <f t="shared" si="14"/>
        <v>0</v>
      </c>
      <c r="AZ53" s="83"/>
      <c r="BA53" s="83"/>
      <c r="BB53" s="83">
        <f t="shared" si="15"/>
        <v>0</v>
      </c>
      <c r="BC53" s="83">
        <f t="shared" si="1"/>
        <v>0</v>
      </c>
      <c r="BD53" s="83">
        <f t="shared" si="1"/>
        <v>0</v>
      </c>
      <c r="BE53" s="83">
        <f t="shared" si="1"/>
        <v>0</v>
      </c>
      <c r="BF53" s="83">
        <f t="shared" si="16"/>
        <v>0</v>
      </c>
      <c r="BG53" s="83"/>
      <c r="BH53" s="83"/>
      <c r="BI53" s="83">
        <f t="shared" si="17"/>
        <v>0</v>
      </c>
      <c r="BJ53" s="83">
        <f t="shared" si="2"/>
        <v>0</v>
      </c>
      <c r="BK53" s="83">
        <f t="shared" si="2"/>
        <v>0</v>
      </c>
      <c r="BL53" s="83">
        <f t="shared" si="2"/>
        <v>0</v>
      </c>
      <c r="BM53" s="83">
        <f t="shared" si="18"/>
        <v>0</v>
      </c>
      <c r="BN53" s="83"/>
      <c r="BO53" s="83"/>
      <c r="BP53" s="83">
        <f t="shared" si="19"/>
        <v>0</v>
      </c>
      <c r="BQ53" s="83">
        <f t="shared" si="3"/>
        <v>0</v>
      </c>
      <c r="BR53" s="83">
        <f t="shared" si="3"/>
        <v>0</v>
      </c>
      <c r="BS53" s="83">
        <f t="shared" si="3"/>
        <v>0</v>
      </c>
      <c r="BT53" s="83">
        <f t="shared" si="20"/>
        <v>0</v>
      </c>
      <c r="BV53" s="80"/>
      <c r="BW53" s="80"/>
      <c r="BX53" s="80">
        <f t="shared" si="21"/>
        <v>0</v>
      </c>
      <c r="BY53" s="80">
        <f t="shared" si="21"/>
        <v>0</v>
      </c>
      <c r="BZ53" s="80">
        <f t="shared" si="21"/>
        <v>0</v>
      </c>
      <c r="CA53" s="80">
        <f t="shared" si="21"/>
        <v>0</v>
      </c>
      <c r="CB53" s="80">
        <f t="shared" si="22"/>
        <v>0</v>
      </c>
      <c r="CC53" s="80"/>
      <c r="CD53" s="80"/>
      <c r="CE53" s="80">
        <f t="shared" si="23"/>
        <v>0</v>
      </c>
      <c r="CF53" s="80">
        <f t="shared" si="5"/>
        <v>0</v>
      </c>
      <c r="CG53" s="80">
        <f t="shared" si="5"/>
        <v>0</v>
      </c>
      <c r="CH53" s="80">
        <f t="shared" si="5"/>
        <v>0</v>
      </c>
      <c r="CI53" s="80">
        <f t="shared" si="24"/>
        <v>0</v>
      </c>
      <c r="CJ53" s="80"/>
      <c r="CK53" s="80"/>
      <c r="CL53" s="80">
        <f t="shared" si="25"/>
        <v>0</v>
      </c>
      <c r="CM53" s="80">
        <f t="shared" si="6"/>
        <v>0</v>
      </c>
      <c r="CN53" s="80">
        <f t="shared" si="6"/>
        <v>0</v>
      </c>
      <c r="CO53" s="80">
        <f t="shared" si="6"/>
        <v>0</v>
      </c>
      <c r="CP53" s="80">
        <f t="shared" si="26"/>
        <v>0</v>
      </c>
      <c r="CQ53" s="80"/>
      <c r="CR53" s="80"/>
      <c r="CS53" s="80">
        <f t="shared" si="27"/>
        <v>0</v>
      </c>
      <c r="CT53" s="80">
        <f t="shared" si="7"/>
        <v>0</v>
      </c>
      <c r="CU53" s="80">
        <f t="shared" si="7"/>
        <v>0</v>
      </c>
      <c r="CV53" s="80">
        <f t="shared" si="7"/>
        <v>0</v>
      </c>
      <c r="CW53" s="80">
        <f t="shared" si="28"/>
        <v>0</v>
      </c>
      <c r="CX53" s="80"/>
      <c r="CY53" s="80"/>
      <c r="CZ53" s="80">
        <f t="shared" si="29"/>
        <v>0</v>
      </c>
      <c r="DA53" s="80">
        <f t="shared" si="8"/>
        <v>0</v>
      </c>
      <c r="DB53" s="80">
        <f t="shared" si="8"/>
        <v>0</v>
      </c>
      <c r="DC53" s="80">
        <f t="shared" si="8"/>
        <v>0</v>
      </c>
      <c r="DD53" s="80">
        <f t="shared" si="30"/>
        <v>0</v>
      </c>
      <c r="DF53" s="81">
        <f t="shared" si="31"/>
        <v>0</v>
      </c>
      <c r="DG53" s="81">
        <f t="shared" si="32"/>
        <v>0</v>
      </c>
      <c r="DH53" s="81">
        <f t="shared" si="33"/>
        <v>0</v>
      </c>
      <c r="DI53" s="81">
        <f t="shared" si="34"/>
        <v>0</v>
      </c>
      <c r="DJ53" s="81">
        <f t="shared" si="35"/>
        <v>0</v>
      </c>
      <c r="DK53" s="84">
        <f t="shared" si="9"/>
        <v>0</v>
      </c>
    </row>
    <row r="54" spans="1:115" ht="15.75" thickBot="1">
      <c r="A54" s="76"/>
      <c r="B54" s="31">
        <v>52</v>
      </c>
      <c r="C54" s="82">
        <v>0</v>
      </c>
      <c r="D54" s="82">
        <v>0</v>
      </c>
      <c r="E54" s="82">
        <v>0</v>
      </c>
      <c r="F54" s="82">
        <v>0</v>
      </c>
      <c r="G54" s="82">
        <v>0</v>
      </c>
      <c r="H54" s="76"/>
      <c r="I54" s="31">
        <v>52</v>
      </c>
      <c r="J54" s="82">
        <v>0</v>
      </c>
      <c r="K54" s="82">
        <v>0</v>
      </c>
      <c r="L54" s="82">
        <v>0</v>
      </c>
      <c r="M54" s="82">
        <v>0</v>
      </c>
      <c r="N54" s="82">
        <v>0</v>
      </c>
      <c r="O54" s="76"/>
      <c r="P54" s="31">
        <v>52</v>
      </c>
      <c r="Q54" s="82">
        <v>0</v>
      </c>
      <c r="R54" s="82">
        <v>0</v>
      </c>
      <c r="S54" s="82">
        <v>0</v>
      </c>
      <c r="T54" s="82">
        <v>0</v>
      </c>
      <c r="U54" s="82">
        <v>0</v>
      </c>
      <c r="V54" s="76"/>
      <c r="W54" s="31">
        <v>52</v>
      </c>
      <c r="X54" s="82">
        <v>0</v>
      </c>
      <c r="Y54" s="82">
        <v>0</v>
      </c>
      <c r="Z54" s="82">
        <v>0</v>
      </c>
      <c r="AA54" s="82">
        <v>0</v>
      </c>
      <c r="AB54" s="82">
        <v>0</v>
      </c>
      <c r="AC54" s="76"/>
      <c r="AD54" s="31">
        <v>52</v>
      </c>
      <c r="AE54" s="82">
        <v>0</v>
      </c>
      <c r="AF54" s="82">
        <v>0</v>
      </c>
      <c r="AG54" s="82">
        <v>0</v>
      </c>
      <c r="AH54" s="82">
        <v>0</v>
      </c>
      <c r="AI54" s="82">
        <v>0</v>
      </c>
      <c r="AJ54" s="31"/>
      <c r="AK54" s="31">
        <f t="shared" si="10"/>
        <v>10</v>
      </c>
      <c r="AM54" s="83"/>
      <c r="AN54" s="83">
        <f t="shared" si="11"/>
        <v>0</v>
      </c>
      <c r="AO54" s="83">
        <f t="shared" si="11"/>
        <v>0</v>
      </c>
      <c r="AP54" s="83">
        <f t="shared" si="11"/>
        <v>0</v>
      </c>
      <c r="AQ54" s="83">
        <f t="shared" si="11"/>
        <v>0</v>
      </c>
      <c r="AR54" s="83">
        <f t="shared" si="12"/>
        <v>0</v>
      </c>
      <c r="AS54" s="83"/>
      <c r="AT54" s="83"/>
      <c r="AU54" s="83">
        <f t="shared" si="13"/>
        <v>0</v>
      </c>
      <c r="AV54" s="83">
        <f t="shared" si="13"/>
        <v>0</v>
      </c>
      <c r="AW54" s="83">
        <f t="shared" si="13"/>
        <v>0</v>
      </c>
      <c r="AX54" s="83">
        <f t="shared" si="13"/>
        <v>0</v>
      </c>
      <c r="AY54" s="83">
        <f t="shared" si="14"/>
        <v>0</v>
      </c>
      <c r="AZ54" s="83"/>
      <c r="BA54" s="83"/>
      <c r="BB54" s="83">
        <f t="shared" si="15"/>
        <v>0</v>
      </c>
      <c r="BC54" s="83">
        <f t="shared" si="1"/>
        <v>0</v>
      </c>
      <c r="BD54" s="83">
        <f t="shared" si="1"/>
        <v>0</v>
      </c>
      <c r="BE54" s="83">
        <f t="shared" si="1"/>
        <v>0</v>
      </c>
      <c r="BF54" s="83">
        <f t="shared" si="16"/>
        <v>0</v>
      </c>
      <c r="BG54" s="83"/>
      <c r="BH54" s="83"/>
      <c r="BI54" s="83">
        <f t="shared" si="17"/>
        <v>0</v>
      </c>
      <c r="BJ54" s="83">
        <f t="shared" si="2"/>
        <v>0</v>
      </c>
      <c r="BK54" s="83">
        <f t="shared" si="2"/>
        <v>0</v>
      </c>
      <c r="BL54" s="83">
        <f t="shared" si="2"/>
        <v>0</v>
      </c>
      <c r="BM54" s="83">
        <f t="shared" si="18"/>
        <v>0</v>
      </c>
      <c r="BN54" s="83"/>
      <c r="BO54" s="83"/>
      <c r="BP54" s="83">
        <f t="shared" si="19"/>
        <v>0</v>
      </c>
      <c r="BQ54" s="83">
        <f t="shared" si="3"/>
        <v>0</v>
      </c>
      <c r="BR54" s="83">
        <f t="shared" si="3"/>
        <v>0</v>
      </c>
      <c r="BS54" s="83">
        <f t="shared" si="3"/>
        <v>0</v>
      </c>
      <c r="BT54" s="83">
        <f t="shared" si="20"/>
        <v>0</v>
      </c>
      <c r="BV54" s="80"/>
      <c r="BW54" s="80"/>
      <c r="BX54" s="80">
        <f t="shared" si="21"/>
        <v>0</v>
      </c>
      <c r="BY54" s="80">
        <f t="shared" si="21"/>
        <v>0</v>
      </c>
      <c r="BZ54" s="80">
        <f t="shared" si="21"/>
        <v>0</v>
      </c>
      <c r="CA54" s="80">
        <f t="shared" si="21"/>
        <v>0</v>
      </c>
      <c r="CB54" s="80">
        <f t="shared" si="22"/>
        <v>0</v>
      </c>
      <c r="CC54" s="80"/>
      <c r="CD54" s="80"/>
      <c r="CE54" s="80">
        <f t="shared" si="23"/>
        <v>0</v>
      </c>
      <c r="CF54" s="80">
        <f t="shared" si="5"/>
        <v>0</v>
      </c>
      <c r="CG54" s="80">
        <f t="shared" si="5"/>
        <v>0</v>
      </c>
      <c r="CH54" s="80">
        <f t="shared" si="5"/>
        <v>0</v>
      </c>
      <c r="CI54" s="80">
        <f t="shared" si="24"/>
        <v>0</v>
      </c>
      <c r="CJ54" s="80"/>
      <c r="CK54" s="80"/>
      <c r="CL54" s="80">
        <f t="shared" si="25"/>
        <v>0</v>
      </c>
      <c r="CM54" s="80">
        <f t="shared" si="6"/>
        <v>0</v>
      </c>
      <c r="CN54" s="80">
        <f t="shared" si="6"/>
        <v>0</v>
      </c>
      <c r="CO54" s="80">
        <f t="shared" si="6"/>
        <v>0</v>
      </c>
      <c r="CP54" s="80">
        <f t="shared" si="26"/>
        <v>0</v>
      </c>
      <c r="CQ54" s="80"/>
      <c r="CR54" s="80"/>
      <c r="CS54" s="80">
        <f t="shared" si="27"/>
        <v>0</v>
      </c>
      <c r="CT54" s="80">
        <f t="shared" si="7"/>
        <v>0</v>
      </c>
      <c r="CU54" s="80">
        <f t="shared" si="7"/>
        <v>0</v>
      </c>
      <c r="CV54" s="80">
        <f t="shared" si="7"/>
        <v>0</v>
      </c>
      <c r="CW54" s="80">
        <f t="shared" si="28"/>
        <v>0</v>
      </c>
      <c r="CX54" s="80"/>
      <c r="CY54" s="80"/>
      <c r="CZ54" s="80">
        <f t="shared" si="29"/>
        <v>0</v>
      </c>
      <c r="DA54" s="80">
        <f t="shared" si="8"/>
        <v>0</v>
      </c>
      <c r="DB54" s="80">
        <f t="shared" si="8"/>
        <v>0</v>
      </c>
      <c r="DC54" s="80">
        <f t="shared" si="8"/>
        <v>0</v>
      </c>
      <c r="DD54" s="80">
        <f t="shared" si="30"/>
        <v>0</v>
      </c>
      <c r="DF54" s="81">
        <f t="shared" si="31"/>
        <v>0</v>
      </c>
      <c r="DG54" s="81">
        <f t="shared" si="32"/>
        <v>0</v>
      </c>
      <c r="DH54" s="81">
        <f t="shared" si="33"/>
        <v>0</v>
      </c>
      <c r="DI54" s="81">
        <f t="shared" si="34"/>
        <v>0</v>
      </c>
      <c r="DJ54" s="81">
        <f t="shared" si="35"/>
        <v>0</v>
      </c>
      <c r="DK54" s="84">
        <f t="shared" si="9"/>
        <v>0</v>
      </c>
    </row>
    <row r="55" spans="1:115" ht="15.75" thickBot="1">
      <c r="A55" s="76"/>
      <c r="B55" s="31">
        <v>53</v>
      </c>
      <c r="C55" s="82">
        <v>0</v>
      </c>
      <c r="D55" s="82">
        <v>0</v>
      </c>
      <c r="E55" s="82">
        <v>0</v>
      </c>
      <c r="F55" s="82">
        <v>0</v>
      </c>
      <c r="G55" s="82">
        <v>0</v>
      </c>
      <c r="H55" s="76"/>
      <c r="I55" s="31">
        <v>53</v>
      </c>
      <c r="J55" s="82">
        <v>0</v>
      </c>
      <c r="K55" s="82">
        <v>0</v>
      </c>
      <c r="L55" s="82">
        <v>0</v>
      </c>
      <c r="M55" s="82">
        <v>0</v>
      </c>
      <c r="N55" s="82">
        <v>0</v>
      </c>
      <c r="O55" s="76"/>
      <c r="P55" s="31">
        <v>53</v>
      </c>
      <c r="Q55" s="82">
        <v>0</v>
      </c>
      <c r="R55" s="82">
        <v>0</v>
      </c>
      <c r="S55" s="82">
        <v>0</v>
      </c>
      <c r="T55" s="82">
        <v>0</v>
      </c>
      <c r="U55" s="82">
        <v>0</v>
      </c>
      <c r="V55" s="76"/>
      <c r="W55" s="31">
        <v>53</v>
      </c>
      <c r="X55" s="82">
        <v>0</v>
      </c>
      <c r="Y55" s="82">
        <v>0</v>
      </c>
      <c r="Z55" s="82">
        <v>0</v>
      </c>
      <c r="AA55" s="82">
        <v>0</v>
      </c>
      <c r="AB55" s="82">
        <v>0</v>
      </c>
      <c r="AC55" s="76"/>
      <c r="AD55" s="31">
        <v>53</v>
      </c>
      <c r="AE55" s="82">
        <v>0</v>
      </c>
      <c r="AF55" s="82">
        <v>0</v>
      </c>
      <c r="AG55" s="82">
        <v>0</v>
      </c>
      <c r="AH55" s="82">
        <v>0</v>
      </c>
      <c r="AI55" s="82">
        <v>0</v>
      </c>
      <c r="AJ55" s="31"/>
      <c r="AK55" s="31">
        <f t="shared" si="10"/>
        <v>10</v>
      </c>
      <c r="AM55" s="83"/>
      <c r="AN55" s="83">
        <f t="shared" si="11"/>
        <v>0</v>
      </c>
      <c r="AO55" s="83">
        <f t="shared" si="11"/>
        <v>0</v>
      </c>
      <c r="AP55" s="83">
        <f t="shared" si="11"/>
        <v>0</v>
      </c>
      <c r="AQ55" s="83">
        <f t="shared" si="11"/>
        <v>0</v>
      </c>
      <c r="AR55" s="83">
        <f t="shared" si="12"/>
        <v>0</v>
      </c>
      <c r="AS55" s="83"/>
      <c r="AT55" s="83"/>
      <c r="AU55" s="83">
        <f t="shared" si="13"/>
        <v>0</v>
      </c>
      <c r="AV55" s="83">
        <f t="shared" si="13"/>
        <v>0</v>
      </c>
      <c r="AW55" s="83">
        <f t="shared" si="13"/>
        <v>0</v>
      </c>
      <c r="AX55" s="83">
        <f t="shared" si="13"/>
        <v>0</v>
      </c>
      <c r="AY55" s="83">
        <f t="shared" si="14"/>
        <v>0</v>
      </c>
      <c r="AZ55" s="83"/>
      <c r="BA55" s="83"/>
      <c r="BB55" s="83">
        <f t="shared" si="15"/>
        <v>0</v>
      </c>
      <c r="BC55" s="83">
        <f t="shared" si="1"/>
        <v>0</v>
      </c>
      <c r="BD55" s="83">
        <f t="shared" si="1"/>
        <v>0</v>
      </c>
      <c r="BE55" s="83">
        <f t="shared" si="1"/>
        <v>0</v>
      </c>
      <c r="BF55" s="83">
        <f t="shared" si="16"/>
        <v>0</v>
      </c>
      <c r="BG55" s="83"/>
      <c r="BH55" s="83"/>
      <c r="BI55" s="83">
        <f t="shared" si="17"/>
        <v>0</v>
      </c>
      <c r="BJ55" s="83">
        <f t="shared" si="2"/>
        <v>0</v>
      </c>
      <c r="BK55" s="83">
        <f t="shared" si="2"/>
        <v>0</v>
      </c>
      <c r="BL55" s="83">
        <f t="shared" si="2"/>
        <v>0</v>
      </c>
      <c r="BM55" s="83">
        <f t="shared" si="18"/>
        <v>0</v>
      </c>
      <c r="BN55" s="83"/>
      <c r="BO55" s="83"/>
      <c r="BP55" s="83">
        <f t="shared" si="19"/>
        <v>0</v>
      </c>
      <c r="BQ55" s="83">
        <f t="shared" si="3"/>
        <v>0</v>
      </c>
      <c r="BR55" s="83">
        <f t="shared" si="3"/>
        <v>0</v>
      </c>
      <c r="BS55" s="83">
        <f t="shared" si="3"/>
        <v>0</v>
      </c>
      <c r="BT55" s="83">
        <f t="shared" si="20"/>
        <v>0</v>
      </c>
      <c r="BV55" s="80"/>
      <c r="BW55" s="80"/>
      <c r="BX55" s="80">
        <f t="shared" si="21"/>
        <v>0</v>
      </c>
      <c r="BY55" s="80">
        <f t="shared" si="21"/>
        <v>0</v>
      </c>
      <c r="BZ55" s="80">
        <f t="shared" si="21"/>
        <v>0</v>
      </c>
      <c r="CA55" s="80">
        <f t="shared" si="21"/>
        <v>0</v>
      </c>
      <c r="CB55" s="80">
        <f t="shared" si="22"/>
        <v>0</v>
      </c>
      <c r="CC55" s="80"/>
      <c r="CD55" s="80"/>
      <c r="CE55" s="80">
        <f t="shared" si="23"/>
        <v>0</v>
      </c>
      <c r="CF55" s="80">
        <f t="shared" si="5"/>
        <v>0</v>
      </c>
      <c r="CG55" s="80">
        <f t="shared" si="5"/>
        <v>0</v>
      </c>
      <c r="CH55" s="80">
        <f t="shared" si="5"/>
        <v>0</v>
      </c>
      <c r="CI55" s="80">
        <f t="shared" si="24"/>
        <v>0</v>
      </c>
      <c r="CJ55" s="80"/>
      <c r="CK55" s="80"/>
      <c r="CL55" s="80">
        <f t="shared" si="25"/>
        <v>0</v>
      </c>
      <c r="CM55" s="80">
        <f t="shared" si="6"/>
        <v>0</v>
      </c>
      <c r="CN55" s="80">
        <f t="shared" si="6"/>
        <v>0</v>
      </c>
      <c r="CO55" s="80">
        <f t="shared" si="6"/>
        <v>0</v>
      </c>
      <c r="CP55" s="80">
        <f t="shared" si="26"/>
        <v>0</v>
      </c>
      <c r="CQ55" s="80"/>
      <c r="CR55" s="80"/>
      <c r="CS55" s="80">
        <f t="shared" si="27"/>
        <v>0</v>
      </c>
      <c r="CT55" s="80">
        <f t="shared" si="7"/>
        <v>0</v>
      </c>
      <c r="CU55" s="80">
        <f t="shared" si="7"/>
        <v>0</v>
      </c>
      <c r="CV55" s="80">
        <f t="shared" si="7"/>
        <v>0</v>
      </c>
      <c r="CW55" s="80">
        <f t="shared" si="28"/>
        <v>0</v>
      </c>
      <c r="CX55" s="80"/>
      <c r="CY55" s="80"/>
      <c r="CZ55" s="80">
        <f t="shared" si="29"/>
        <v>0</v>
      </c>
      <c r="DA55" s="80">
        <f t="shared" si="8"/>
        <v>0</v>
      </c>
      <c r="DB55" s="80">
        <f t="shared" si="8"/>
        <v>0</v>
      </c>
      <c r="DC55" s="80">
        <f t="shared" si="8"/>
        <v>0</v>
      </c>
      <c r="DD55" s="80">
        <f t="shared" si="30"/>
        <v>0</v>
      </c>
      <c r="DF55" s="81">
        <f t="shared" si="31"/>
        <v>0</v>
      </c>
      <c r="DG55" s="81">
        <f t="shared" si="32"/>
        <v>0</v>
      </c>
      <c r="DH55" s="81">
        <f t="shared" si="33"/>
        <v>0</v>
      </c>
      <c r="DI55" s="81">
        <f t="shared" si="34"/>
        <v>0</v>
      </c>
      <c r="DJ55" s="81">
        <f t="shared" si="35"/>
        <v>0</v>
      </c>
      <c r="DK55" s="84">
        <f t="shared" si="9"/>
        <v>0</v>
      </c>
    </row>
    <row r="56" spans="1:115" ht="15.75" thickBot="1">
      <c r="A56" s="76"/>
      <c r="B56" s="31">
        <v>54</v>
      </c>
      <c r="C56" s="82">
        <v>0</v>
      </c>
      <c r="D56" s="82">
        <v>0</v>
      </c>
      <c r="E56" s="82">
        <v>0</v>
      </c>
      <c r="F56" s="82">
        <v>0</v>
      </c>
      <c r="G56" s="82">
        <v>0</v>
      </c>
      <c r="H56" s="76"/>
      <c r="I56" s="31">
        <v>54</v>
      </c>
      <c r="J56" s="82">
        <v>0</v>
      </c>
      <c r="K56" s="82">
        <v>0</v>
      </c>
      <c r="L56" s="82">
        <v>0</v>
      </c>
      <c r="M56" s="82">
        <v>0</v>
      </c>
      <c r="N56" s="82">
        <v>0</v>
      </c>
      <c r="O56" s="76"/>
      <c r="P56" s="31">
        <v>54</v>
      </c>
      <c r="Q56" s="82">
        <v>0</v>
      </c>
      <c r="R56" s="82">
        <v>0</v>
      </c>
      <c r="S56" s="82">
        <v>0</v>
      </c>
      <c r="T56" s="82">
        <v>0</v>
      </c>
      <c r="U56" s="82">
        <v>0</v>
      </c>
      <c r="V56" s="76"/>
      <c r="W56" s="31">
        <v>54</v>
      </c>
      <c r="X56" s="82">
        <v>0</v>
      </c>
      <c r="Y56" s="82">
        <v>0</v>
      </c>
      <c r="Z56" s="82">
        <v>0</v>
      </c>
      <c r="AA56" s="82">
        <v>0</v>
      </c>
      <c r="AB56" s="82">
        <v>0</v>
      </c>
      <c r="AC56" s="76"/>
      <c r="AD56" s="31">
        <v>54</v>
      </c>
      <c r="AE56" s="82">
        <v>0</v>
      </c>
      <c r="AF56" s="82">
        <v>0</v>
      </c>
      <c r="AG56" s="82">
        <v>0</v>
      </c>
      <c r="AH56" s="82">
        <v>0</v>
      </c>
      <c r="AI56" s="82">
        <v>0</v>
      </c>
      <c r="AJ56" s="31"/>
      <c r="AK56" s="31">
        <f t="shared" si="10"/>
        <v>10</v>
      </c>
      <c r="AM56" s="83"/>
      <c r="AN56" s="83">
        <f t="shared" si="11"/>
        <v>0</v>
      </c>
      <c r="AO56" s="83">
        <f t="shared" si="11"/>
        <v>0</v>
      </c>
      <c r="AP56" s="83">
        <f t="shared" si="11"/>
        <v>0</v>
      </c>
      <c r="AQ56" s="83">
        <f t="shared" si="11"/>
        <v>0</v>
      </c>
      <c r="AR56" s="83">
        <f t="shared" si="12"/>
        <v>0</v>
      </c>
      <c r="AS56" s="83"/>
      <c r="AT56" s="83"/>
      <c r="AU56" s="83">
        <f t="shared" si="13"/>
        <v>0</v>
      </c>
      <c r="AV56" s="83">
        <f t="shared" si="13"/>
        <v>0</v>
      </c>
      <c r="AW56" s="83">
        <f t="shared" si="13"/>
        <v>0</v>
      </c>
      <c r="AX56" s="83">
        <f t="shared" si="13"/>
        <v>0</v>
      </c>
      <c r="AY56" s="83">
        <f t="shared" si="14"/>
        <v>0</v>
      </c>
      <c r="AZ56" s="83"/>
      <c r="BA56" s="83"/>
      <c r="BB56" s="83">
        <f t="shared" si="15"/>
        <v>0</v>
      </c>
      <c r="BC56" s="83">
        <f t="shared" si="1"/>
        <v>0</v>
      </c>
      <c r="BD56" s="83">
        <f t="shared" si="1"/>
        <v>0</v>
      </c>
      <c r="BE56" s="83">
        <f t="shared" si="1"/>
        <v>0</v>
      </c>
      <c r="BF56" s="83">
        <f t="shared" si="16"/>
        <v>0</v>
      </c>
      <c r="BG56" s="83"/>
      <c r="BH56" s="83"/>
      <c r="BI56" s="83">
        <f t="shared" si="17"/>
        <v>0</v>
      </c>
      <c r="BJ56" s="83">
        <f t="shared" si="2"/>
        <v>0</v>
      </c>
      <c r="BK56" s="83">
        <f t="shared" si="2"/>
        <v>0</v>
      </c>
      <c r="BL56" s="83">
        <f t="shared" si="2"/>
        <v>0</v>
      </c>
      <c r="BM56" s="83">
        <f t="shared" si="18"/>
        <v>0</v>
      </c>
      <c r="BN56" s="83"/>
      <c r="BO56" s="83"/>
      <c r="BP56" s="83">
        <f t="shared" si="19"/>
        <v>0</v>
      </c>
      <c r="BQ56" s="83">
        <f t="shared" si="3"/>
        <v>0</v>
      </c>
      <c r="BR56" s="83">
        <f t="shared" si="3"/>
        <v>0</v>
      </c>
      <c r="BS56" s="83">
        <f t="shared" si="3"/>
        <v>0</v>
      </c>
      <c r="BT56" s="83">
        <f t="shared" si="20"/>
        <v>0</v>
      </c>
      <c r="BV56" s="80"/>
      <c r="BW56" s="80"/>
      <c r="BX56" s="80">
        <f t="shared" si="21"/>
        <v>0</v>
      </c>
      <c r="BY56" s="80">
        <f t="shared" si="21"/>
        <v>0</v>
      </c>
      <c r="BZ56" s="80">
        <f t="shared" si="21"/>
        <v>0</v>
      </c>
      <c r="CA56" s="80">
        <f t="shared" si="21"/>
        <v>0</v>
      </c>
      <c r="CB56" s="80">
        <f t="shared" si="22"/>
        <v>0</v>
      </c>
      <c r="CC56" s="80"/>
      <c r="CD56" s="80"/>
      <c r="CE56" s="80">
        <f t="shared" si="23"/>
        <v>0</v>
      </c>
      <c r="CF56" s="80">
        <f t="shared" si="5"/>
        <v>0</v>
      </c>
      <c r="CG56" s="80">
        <f t="shared" si="5"/>
        <v>0</v>
      </c>
      <c r="CH56" s="80">
        <f t="shared" si="5"/>
        <v>0</v>
      </c>
      <c r="CI56" s="80">
        <f t="shared" si="24"/>
        <v>0</v>
      </c>
      <c r="CJ56" s="80"/>
      <c r="CK56" s="80"/>
      <c r="CL56" s="80">
        <f t="shared" si="25"/>
        <v>0</v>
      </c>
      <c r="CM56" s="80">
        <f t="shared" si="6"/>
        <v>0</v>
      </c>
      <c r="CN56" s="80">
        <f t="shared" si="6"/>
        <v>0</v>
      </c>
      <c r="CO56" s="80">
        <f t="shared" si="6"/>
        <v>0</v>
      </c>
      <c r="CP56" s="80">
        <f t="shared" si="26"/>
        <v>0</v>
      </c>
      <c r="CQ56" s="80"/>
      <c r="CR56" s="80"/>
      <c r="CS56" s="80">
        <f t="shared" si="27"/>
        <v>0</v>
      </c>
      <c r="CT56" s="80">
        <f t="shared" si="7"/>
        <v>0</v>
      </c>
      <c r="CU56" s="80">
        <f t="shared" si="7"/>
        <v>0</v>
      </c>
      <c r="CV56" s="80">
        <f t="shared" si="7"/>
        <v>0</v>
      </c>
      <c r="CW56" s="80">
        <f t="shared" si="28"/>
        <v>0</v>
      </c>
      <c r="CX56" s="80"/>
      <c r="CY56" s="80"/>
      <c r="CZ56" s="80">
        <f t="shared" si="29"/>
        <v>0</v>
      </c>
      <c r="DA56" s="80">
        <f t="shared" si="8"/>
        <v>0</v>
      </c>
      <c r="DB56" s="80">
        <f t="shared" si="8"/>
        <v>0</v>
      </c>
      <c r="DC56" s="80">
        <f t="shared" si="8"/>
        <v>0</v>
      </c>
      <c r="DD56" s="80">
        <f t="shared" si="30"/>
        <v>0</v>
      </c>
      <c r="DF56" s="81">
        <f t="shared" si="31"/>
        <v>0</v>
      </c>
      <c r="DG56" s="81">
        <f t="shared" si="32"/>
        <v>0</v>
      </c>
      <c r="DH56" s="81">
        <f t="shared" si="33"/>
        <v>0</v>
      </c>
      <c r="DI56" s="81">
        <f t="shared" si="34"/>
        <v>0</v>
      </c>
      <c r="DJ56" s="81">
        <f t="shared" si="35"/>
        <v>0</v>
      </c>
      <c r="DK56" s="84">
        <f t="shared" si="9"/>
        <v>0</v>
      </c>
    </row>
    <row r="57" spans="1:115" ht="15.75" thickBot="1">
      <c r="A57" s="76"/>
      <c r="B57" s="31">
        <v>55</v>
      </c>
      <c r="C57" s="82">
        <v>0</v>
      </c>
      <c r="D57" s="82">
        <v>0</v>
      </c>
      <c r="E57" s="82">
        <v>0</v>
      </c>
      <c r="F57" s="82">
        <v>0</v>
      </c>
      <c r="G57" s="82">
        <v>0</v>
      </c>
      <c r="H57" s="76"/>
      <c r="I57" s="31">
        <v>55</v>
      </c>
      <c r="J57" s="82">
        <v>0</v>
      </c>
      <c r="K57" s="82">
        <v>0</v>
      </c>
      <c r="L57" s="82">
        <v>0</v>
      </c>
      <c r="M57" s="82">
        <v>0</v>
      </c>
      <c r="N57" s="82">
        <v>0</v>
      </c>
      <c r="O57" s="76"/>
      <c r="P57" s="31">
        <v>55</v>
      </c>
      <c r="Q57" s="82">
        <v>0</v>
      </c>
      <c r="R57" s="82">
        <v>0</v>
      </c>
      <c r="S57" s="82">
        <v>0</v>
      </c>
      <c r="T57" s="82">
        <v>0</v>
      </c>
      <c r="U57" s="82">
        <v>0</v>
      </c>
      <c r="V57" s="76"/>
      <c r="W57" s="31">
        <v>55</v>
      </c>
      <c r="X57" s="82">
        <v>0</v>
      </c>
      <c r="Y57" s="82">
        <v>0</v>
      </c>
      <c r="Z57" s="82">
        <v>0</v>
      </c>
      <c r="AA57" s="82">
        <v>0</v>
      </c>
      <c r="AB57" s="82">
        <v>0</v>
      </c>
      <c r="AC57" s="76"/>
      <c r="AD57" s="31">
        <v>55</v>
      </c>
      <c r="AE57" s="82">
        <v>0</v>
      </c>
      <c r="AF57" s="82">
        <v>0</v>
      </c>
      <c r="AG57" s="82">
        <v>0</v>
      </c>
      <c r="AH57" s="82">
        <v>0</v>
      </c>
      <c r="AI57" s="82">
        <v>0</v>
      </c>
      <c r="AJ57" s="31"/>
      <c r="AK57" s="31">
        <f t="shared" si="10"/>
        <v>10</v>
      </c>
      <c r="AM57" s="83"/>
      <c r="AN57" s="83">
        <f t="shared" si="11"/>
        <v>0</v>
      </c>
      <c r="AO57" s="83">
        <f t="shared" si="11"/>
        <v>0</v>
      </c>
      <c r="AP57" s="83">
        <f t="shared" si="11"/>
        <v>0</v>
      </c>
      <c r="AQ57" s="83">
        <f t="shared" si="11"/>
        <v>0</v>
      </c>
      <c r="AR57" s="83">
        <f t="shared" si="12"/>
        <v>0</v>
      </c>
      <c r="AS57" s="83"/>
      <c r="AT57" s="83"/>
      <c r="AU57" s="83">
        <f t="shared" si="13"/>
        <v>0</v>
      </c>
      <c r="AV57" s="83">
        <f t="shared" si="13"/>
        <v>0</v>
      </c>
      <c r="AW57" s="83">
        <f t="shared" si="13"/>
        <v>0</v>
      </c>
      <c r="AX57" s="83">
        <f t="shared" si="13"/>
        <v>0</v>
      </c>
      <c r="AY57" s="83">
        <f t="shared" si="14"/>
        <v>0</v>
      </c>
      <c r="AZ57" s="83"/>
      <c r="BA57" s="83"/>
      <c r="BB57" s="83">
        <f t="shared" si="15"/>
        <v>0</v>
      </c>
      <c r="BC57" s="83">
        <f t="shared" si="1"/>
        <v>0</v>
      </c>
      <c r="BD57" s="83">
        <f t="shared" si="1"/>
        <v>0</v>
      </c>
      <c r="BE57" s="83">
        <f t="shared" si="1"/>
        <v>0</v>
      </c>
      <c r="BF57" s="83">
        <f t="shared" si="16"/>
        <v>0</v>
      </c>
      <c r="BG57" s="83"/>
      <c r="BH57" s="83"/>
      <c r="BI57" s="83">
        <f t="shared" si="17"/>
        <v>0</v>
      </c>
      <c r="BJ57" s="83">
        <f t="shared" si="2"/>
        <v>0</v>
      </c>
      <c r="BK57" s="83">
        <f t="shared" si="2"/>
        <v>0</v>
      </c>
      <c r="BL57" s="83">
        <f t="shared" si="2"/>
        <v>0</v>
      </c>
      <c r="BM57" s="83">
        <f t="shared" si="18"/>
        <v>0</v>
      </c>
      <c r="BN57" s="83"/>
      <c r="BO57" s="83"/>
      <c r="BP57" s="83">
        <f t="shared" si="19"/>
        <v>0</v>
      </c>
      <c r="BQ57" s="83">
        <f t="shared" si="3"/>
        <v>0</v>
      </c>
      <c r="BR57" s="83">
        <f t="shared" si="3"/>
        <v>0</v>
      </c>
      <c r="BS57" s="83">
        <f t="shared" si="3"/>
        <v>0</v>
      </c>
      <c r="BT57" s="83">
        <f t="shared" si="20"/>
        <v>0</v>
      </c>
      <c r="BV57" s="80"/>
      <c r="BW57" s="80"/>
      <c r="BX57" s="80">
        <f t="shared" si="21"/>
        <v>0</v>
      </c>
      <c r="BY57" s="80">
        <f t="shared" si="21"/>
        <v>0</v>
      </c>
      <c r="BZ57" s="80">
        <f t="shared" si="21"/>
        <v>0</v>
      </c>
      <c r="CA57" s="80">
        <f t="shared" si="21"/>
        <v>0</v>
      </c>
      <c r="CB57" s="80">
        <f t="shared" si="22"/>
        <v>0</v>
      </c>
      <c r="CC57" s="80"/>
      <c r="CD57" s="80"/>
      <c r="CE57" s="80">
        <f t="shared" si="23"/>
        <v>0</v>
      </c>
      <c r="CF57" s="80">
        <f t="shared" si="5"/>
        <v>0</v>
      </c>
      <c r="CG57" s="80">
        <f t="shared" si="5"/>
        <v>0</v>
      </c>
      <c r="CH57" s="80">
        <f t="shared" si="5"/>
        <v>0</v>
      </c>
      <c r="CI57" s="80">
        <f t="shared" si="24"/>
        <v>0</v>
      </c>
      <c r="CJ57" s="80"/>
      <c r="CK57" s="80"/>
      <c r="CL57" s="80">
        <f t="shared" si="25"/>
        <v>0</v>
      </c>
      <c r="CM57" s="80">
        <f t="shared" si="6"/>
        <v>0</v>
      </c>
      <c r="CN57" s="80">
        <f t="shared" si="6"/>
        <v>0</v>
      </c>
      <c r="CO57" s="80">
        <f t="shared" si="6"/>
        <v>0</v>
      </c>
      <c r="CP57" s="80">
        <f t="shared" si="26"/>
        <v>0</v>
      </c>
      <c r="CQ57" s="80"/>
      <c r="CR57" s="80"/>
      <c r="CS57" s="80">
        <f t="shared" si="27"/>
        <v>0</v>
      </c>
      <c r="CT57" s="80">
        <f t="shared" si="7"/>
        <v>0</v>
      </c>
      <c r="CU57" s="80">
        <f t="shared" si="7"/>
        <v>0</v>
      </c>
      <c r="CV57" s="80">
        <f t="shared" si="7"/>
        <v>0</v>
      </c>
      <c r="CW57" s="80">
        <f t="shared" si="28"/>
        <v>0</v>
      </c>
      <c r="CX57" s="80"/>
      <c r="CY57" s="80"/>
      <c r="CZ57" s="80">
        <f t="shared" si="29"/>
        <v>0</v>
      </c>
      <c r="DA57" s="80">
        <f t="shared" si="8"/>
        <v>0</v>
      </c>
      <c r="DB57" s="80">
        <f t="shared" si="8"/>
        <v>0</v>
      </c>
      <c r="DC57" s="80">
        <f t="shared" si="8"/>
        <v>0</v>
      </c>
      <c r="DD57" s="80">
        <f t="shared" si="30"/>
        <v>0</v>
      </c>
      <c r="DF57" s="81">
        <f t="shared" si="31"/>
        <v>0</v>
      </c>
      <c r="DG57" s="81">
        <f t="shared" si="32"/>
        <v>0</v>
      </c>
      <c r="DH57" s="81">
        <f t="shared" si="33"/>
        <v>0</v>
      </c>
      <c r="DI57" s="81">
        <f t="shared" si="34"/>
        <v>0</v>
      </c>
      <c r="DJ57" s="81">
        <f t="shared" si="35"/>
        <v>0</v>
      </c>
      <c r="DK57" s="84">
        <f t="shared" si="9"/>
        <v>0</v>
      </c>
    </row>
    <row r="58" spans="1:115" ht="15.75" thickBot="1">
      <c r="A58" s="76"/>
      <c r="B58" s="31">
        <v>56</v>
      </c>
      <c r="C58" s="82">
        <v>0</v>
      </c>
      <c r="D58" s="82">
        <v>0</v>
      </c>
      <c r="E58" s="82">
        <v>0</v>
      </c>
      <c r="F58" s="82">
        <v>0</v>
      </c>
      <c r="G58" s="82">
        <v>0</v>
      </c>
      <c r="H58" s="76"/>
      <c r="I58" s="31">
        <v>56</v>
      </c>
      <c r="J58" s="82">
        <v>0</v>
      </c>
      <c r="K58" s="82">
        <v>0</v>
      </c>
      <c r="L58" s="82">
        <v>0</v>
      </c>
      <c r="M58" s="82">
        <v>0</v>
      </c>
      <c r="N58" s="82">
        <v>0</v>
      </c>
      <c r="O58" s="76"/>
      <c r="P58" s="31">
        <v>56</v>
      </c>
      <c r="Q58" s="82">
        <v>0</v>
      </c>
      <c r="R58" s="82">
        <v>0</v>
      </c>
      <c r="S58" s="82">
        <v>0</v>
      </c>
      <c r="T58" s="82">
        <v>0</v>
      </c>
      <c r="U58" s="82">
        <v>0</v>
      </c>
      <c r="V58" s="76"/>
      <c r="W58" s="31">
        <v>56</v>
      </c>
      <c r="X58" s="82">
        <v>0</v>
      </c>
      <c r="Y58" s="82">
        <v>0</v>
      </c>
      <c r="Z58" s="82">
        <v>0</v>
      </c>
      <c r="AA58" s="82">
        <v>0</v>
      </c>
      <c r="AB58" s="82">
        <v>0</v>
      </c>
      <c r="AC58" s="76"/>
      <c r="AD58" s="31">
        <v>56</v>
      </c>
      <c r="AE58" s="82">
        <v>0</v>
      </c>
      <c r="AF58" s="82">
        <v>0</v>
      </c>
      <c r="AG58" s="82">
        <v>0</v>
      </c>
      <c r="AH58" s="82">
        <v>0</v>
      </c>
      <c r="AI58" s="82">
        <v>0</v>
      </c>
      <c r="AJ58" s="31"/>
      <c r="AK58" s="31">
        <f t="shared" si="10"/>
        <v>10</v>
      </c>
      <c r="AM58" s="83"/>
      <c r="AN58" s="83">
        <f t="shared" si="11"/>
        <v>0</v>
      </c>
      <c r="AO58" s="83">
        <f t="shared" si="11"/>
        <v>0</v>
      </c>
      <c r="AP58" s="83">
        <f t="shared" si="11"/>
        <v>0</v>
      </c>
      <c r="AQ58" s="83">
        <f t="shared" si="11"/>
        <v>0</v>
      </c>
      <c r="AR58" s="83">
        <f t="shared" si="12"/>
        <v>0</v>
      </c>
      <c r="AS58" s="83"/>
      <c r="AT58" s="83"/>
      <c r="AU58" s="83">
        <f t="shared" si="13"/>
        <v>0</v>
      </c>
      <c r="AV58" s="83">
        <f t="shared" si="13"/>
        <v>0</v>
      </c>
      <c r="AW58" s="83">
        <f t="shared" si="13"/>
        <v>0</v>
      </c>
      <c r="AX58" s="83">
        <f t="shared" si="13"/>
        <v>0</v>
      </c>
      <c r="AY58" s="83">
        <f t="shared" si="14"/>
        <v>0</v>
      </c>
      <c r="AZ58" s="83"/>
      <c r="BA58" s="83"/>
      <c r="BB58" s="83">
        <f t="shared" si="15"/>
        <v>0</v>
      </c>
      <c r="BC58" s="83">
        <f t="shared" si="1"/>
        <v>0</v>
      </c>
      <c r="BD58" s="83">
        <f t="shared" si="1"/>
        <v>0</v>
      </c>
      <c r="BE58" s="83">
        <f t="shared" si="1"/>
        <v>0</v>
      </c>
      <c r="BF58" s="83">
        <f t="shared" si="16"/>
        <v>0</v>
      </c>
      <c r="BG58" s="83"/>
      <c r="BH58" s="83"/>
      <c r="BI58" s="83">
        <f t="shared" si="17"/>
        <v>0</v>
      </c>
      <c r="BJ58" s="83">
        <f t="shared" si="2"/>
        <v>0</v>
      </c>
      <c r="BK58" s="83">
        <f t="shared" si="2"/>
        <v>0</v>
      </c>
      <c r="BL58" s="83">
        <f t="shared" si="2"/>
        <v>0</v>
      </c>
      <c r="BM58" s="83">
        <f t="shared" si="18"/>
        <v>0</v>
      </c>
      <c r="BN58" s="83"/>
      <c r="BO58" s="83"/>
      <c r="BP58" s="83">
        <f t="shared" si="19"/>
        <v>0</v>
      </c>
      <c r="BQ58" s="83">
        <f t="shared" si="3"/>
        <v>0</v>
      </c>
      <c r="BR58" s="83">
        <f t="shared" si="3"/>
        <v>0</v>
      </c>
      <c r="BS58" s="83">
        <f t="shared" si="3"/>
        <v>0</v>
      </c>
      <c r="BT58" s="83">
        <f t="shared" si="20"/>
        <v>0</v>
      </c>
      <c r="BV58" s="80"/>
      <c r="BW58" s="80"/>
      <c r="BX58" s="80">
        <f t="shared" si="21"/>
        <v>0</v>
      </c>
      <c r="BY58" s="80">
        <f t="shared" si="21"/>
        <v>0</v>
      </c>
      <c r="BZ58" s="80">
        <f t="shared" si="21"/>
        <v>0</v>
      </c>
      <c r="CA58" s="80">
        <f t="shared" si="21"/>
        <v>0</v>
      </c>
      <c r="CB58" s="80">
        <f t="shared" si="22"/>
        <v>0</v>
      </c>
      <c r="CC58" s="80"/>
      <c r="CD58" s="80"/>
      <c r="CE58" s="80">
        <f t="shared" si="23"/>
        <v>0</v>
      </c>
      <c r="CF58" s="80">
        <f t="shared" si="5"/>
        <v>0</v>
      </c>
      <c r="CG58" s="80">
        <f t="shared" si="5"/>
        <v>0</v>
      </c>
      <c r="CH58" s="80">
        <f t="shared" si="5"/>
        <v>0</v>
      </c>
      <c r="CI58" s="80">
        <f t="shared" si="24"/>
        <v>0</v>
      </c>
      <c r="CJ58" s="80"/>
      <c r="CK58" s="80"/>
      <c r="CL58" s="80">
        <f t="shared" si="25"/>
        <v>0</v>
      </c>
      <c r="CM58" s="80">
        <f t="shared" si="6"/>
        <v>0</v>
      </c>
      <c r="CN58" s="80">
        <f t="shared" si="6"/>
        <v>0</v>
      </c>
      <c r="CO58" s="80">
        <f t="shared" si="6"/>
        <v>0</v>
      </c>
      <c r="CP58" s="80">
        <f t="shared" si="26"/>
        <v>0</v>
      </c>
      <c r="CQ58" s="80"/>
      <c r="CR58" s="80"/>
      <c r="CS58" s="80">
        <f t="shared" si="27"/>
        <v>0</v>
      </c>
      <c r="CT58" s="80">
        <f t="shared" si="7"/>
        <v>0</v>
      </c>
      <c r="CU58" s="80">
        <f t="shared" si="7"/>
        <v>0</v>
      </c>
      <c r="CV58" s="80">
        <f t="shared" si="7"/>
        <v>0</v>
      </c>
      <c r="CW58" s="80">
        <f t="shared" si="28"/>
        <v>0</v>
      </c>
      <c r="CX58" s="80"/>
      <c r="CY58" s="80"/>
      <c r="CZ58" s="80">
        <f t="shared" si="29"/>
        <v>0</v>
      </c>
      <c r="DA58" s="80">
        <f t="shared" si="8"/>
        <v>0</v>
      </c>
      <c r="DB58" s="80">
        <f t="shared" si="8"/>
        <v>0</v>
      </c>
      <c r="DC58" s="80">
        <f t="shared" si="8"/>
        <v>0</v>
      </c>
      <c r="DD58" s="80">
        <f t="shared" si="30"/>
        <v>0</v>
      </c>
      <c r="DF58" s="81">
        <f t="shared" si="31"/>
        <v>0</v>
      </c>
      <c r="DG58" s="81">
        <f t="shared" si="32"/>
        <v>0</v>
      </c>
      <c r="DH58" s="81">
        <f t="shared" si="33"/>
        <v>0</v>
      </c>
      <c r="DI58" s="81">
        <f t="shared" si="34"/>
        <v>0</v>
      </c>
      <c r="DJ58" s="81">
        <f t="shared" si="35"/>
        <v>0</v>
      </c>
      <c r="DK58" s="84">
        <f t="shared" si="9"/>
        <v>0</v>
      </c>
    </row>
    <row r="59" spans="1:115" ht="15.75" thickBot="1">
      <c r="A59" s="76"/>
      <c r="B59" s="31">
        <v>57</v>
      </c>
      <c r="C59" s="82">
        <v>0</v>
      </c>
      <c r="D59" s="82">
        <v>0</v>
      </c>
      <c r="E59" s="82">
        <v>0</v>
      </c>
      <c r="F59" s="82">
        <v>0</v>
      </c>
      <c r="G59" s="82">
        <v>0</v>
      </c>
      <c r="H59" s="76"/>
      <c r="I59" s="31">
        <v>57</v>
      </c>
      <c r="J59" s="82">
        <v>0</v>
      </c>
      <c r="K59" s="82">
        <v>0</v>
      </c>
      <c r="L59" s="82">
        <v>0</v>
      </c>
      <c r="M59" s="82">
        <v>0</v>
      </c>
      <c r="N59" s="82">
        <v>0</v>
      </c>
      <c r="O59" s="76"/>
      <c r="P59" s="31">
        <v>57</v>
      </c>
      <c r="Q59" s="82">
        <v>0</v>
      </c>
      <c r="R59" s="82">
        <v>0</v>
      </c>
      <c r="S59" s="82">
        <v>0</v>
      </c>
      <c r="T59" s="82">
        <v>0</v>
      </c>
      <c r="U59" s="82">
        <v>0</v>
      </c>
      <c r="V59" s="76"/>
      <c r="W59" s="31">
        <v>57</v>
      </c>
      <c r="X59" s="82">
        <v>0</v>
      </c>
      <c r="Y59" s="82">
        <v>0</v>
      </c>
      <c r="Z59" s="82">
        <v>0</v>
      </c>
      <c r="AA59" s="82">
        <v>0</v>
      </c>
      <c r="AB59" s="82">
        <v>0</v>
      </c>
      <c r="AC59" s="76"/>
      <c r="AD59" s="31">
        <v>57</v>
      </c>
      <c r="AE59" s="82">
        <v>0</v>
      </c>
      <c r="AF59" s="82">
        <v>0</v>
      </c>
      <c r="AG59" s="82">
        <v>0</v>
      </c>
      <c r="AH59" s="82">
        <v>0</v>
      </c>
      <c r="AI59" s="82">
        <v>0</v>
      </c>
      <c r="AJ59" s="31"/>
      <c r="AK59" s="31">
        <f t="shared" si="10"/>
        <v>10</v>
      </c>
      <c r="AM59" s="83"/>
      <c r="AN59" s="83">
        <f t="shared" si="11"/>
        <v>0</v>
      </c>
      <c r="AO59" s="83">
        <f t="shared" si="11"/>
        <v>0</v>
      </c>
      <c r="AP59" s="83">
        <f t="shared" si="11"/>
        <v>0</v>
      </c>
      <c r="AQ59" s="83">
        <f t="shared" si="11"/>
        <v>0</v>
      </c>
      <c r="AR59" s="83">
        <f t="shared" si="12"/>
        <v>0</v>
      </c>
      <c r="AS59" s="83"/>
      <c r="AT59" s="83"/>
      <c r="AU59" s="83">
        <f t="shared" si="13"/>
        <v>0</v>
      </c>
      <c r="AV59" s="83">
        <f t="shared" si="13"/>
        <v>0</v>
      </c>
      <c r="AW59" s="83">
        <f t="shared" si="13"/>
        <v>0</v>
      </c>
      <c r="AX59" s="83">
        <f t="shared" si="13"/>
        <v>0</v>
      </c>
      <c r="AY59" s="83">
        <f t="shared" si="14"/>
        <v>0</v>
      </c>
      <c r="AZ59" s="83"/>
      <c r="BA59" s="83"/>
      <c r="BB59" s="83">
        <f t="shared" si="15"/>
        <v>0</v>
      </c>
      <c r="BC59" s="83">
        <f t="shared" si="1"/>
        <v>0</v>
      </c>
      <c r="BD59" s="83">
        <f t="shared" si="1"/>
        <v>0</v>
      </c>
      <c r="BE59" s="83">
        <f t="shared" si="1"/>
        <v>0</v>
      </c>
      <c r="BF59" s="83">
        <f t="shared" si="16"/>
        <v>0</v>
      </c>
      <c r="BG59" s="83"/>
      <c r="BH59" s="83"/>
      <c r="BI59" s="83">
        <f t="shared" si="17"/>
        <v>0</v>
      </c>
      <c r="BJ59" s="83">
        <f t="shared" si="2"/>
        <v>0</v>
      </c>
      <c r="BK59" s="83">
        <f t="shared" si="2"/>
        <v>0</v>
      </c>
      <c r="BL59" s="83">
        <f t="shared" si="2"/>
        <v>0</v>
      </c>
      <c r="BM59" s="83">
        <f t="shared" si="18"/>
        <v>0</v>
      </c>
      <c r="BN59" s="83"/>
      <c r="BO59" s="83"/>
      <c r="BP59" s="83">
        <f t="shared" si="19"/>
        <v>0</v>
      </c>
      <c r="BQ59" s="83">
        <f t="shared" si="3"/>
        <v>0</v>
      </c>
      <c r="BR59" s="83">
        <f t="shared" si="3"/>
        <v>0</v>
      </c>
      <c r="BS59" s="83">
        <f t="shared" si="3"/>
        <v>0</v>
      </c>
      <c r="BT59" s="83">
        <f t="shared" si="20"/>
        <v>0</v>
      </c>
      <c r="BV59" s="80"/>
      <c r="BW59" s="80"/>
      <c r="BX59" s="80">
        <f t="shared" si="21"/>
        <v>0</v>
      </c>
      <c r="BY59" s="80">
        <f t="shared" si="21"/>
        <v>0</v>
      </c>
      <c r="BZ59" s="80">
        <f t="shared" si="21"/>
        <v>0</v>
      </c>
      <c r="CA59" s="80">
        <f t="shared" si="21"/>
        <v>0</v>
      </c>
      <c r="CB59" s="80">
        <f t="shared" si="22"/>
        <v>0</v>
      </c>
      <c r="CC59" s="80"/>
      <c r="CD59" s="80"/>
      <c r="CE59" s="80">
        <f t="shared" si="23"/>
        <v>0</v>
      </c>
      <c r="CF59" s="80">
        <f t="shared" si="5"/>
        <v>0</v>
      </c>
      <c r="CG59" s="80">
        <f t="shared" si="5"/>
        <v>0</v>
      </c>
      <c r="CH59" s="80">
        <f t="shared" si="5"/>
        <v>0</v>
      </c>
      <c r="CI59" s="80">
        <f t="shared" si="24"/>
        <v>0</v>
      </c>
      <c r="CJ59" s="80"/>
      <c r="CK59" s="80"/>
      <c r="CL59" s="80">
        <f t="shared" si="25"/>
        <v>0</v>
      </c>
      <c r="CM59" s="80">
        <f t="shared" si="6"/>
        <v>0</v>
      </c>
      <c r="CN59" s="80">
        <f t="shared" si="6"/>
        <v>0</v>
      </c>
      <c r="CO59" s="80">
        <f t="shared" si="6"/>
        <v>0</v>
      </c>
      <c r="CP59" s="80">
        <f t="shared" si="26"/>
        <v>0</v>
      </c>
      <c r="CQ59" s="80"/>
      <c r="CR59" s="80"/>
      <c r="CS59" s="80">
        <f t="shared" si="27"/>
        <v>0</v>
      </c>
      <c r="CT59" s="80">
        <f t="shared" si="7"/>
        <v>0</v>
      </c>
      <c r="CU59" s="80">
        <f t="shared" si="7"/>
        <v>0</v>
      </c>
      <c r="CV59" s="80">
        <f t="shared" si="7"/>
        <v>0</v>
      </c>
      <c r="CW59" s="80">
        <f t="shared" si="28"/>
        <v>0</v>
      </c>
      <c r="CX59" s="80"/>
      <c r="CY59" s="80"/>
      <c r="CZ59" s="80">
        <f t="shared" si="29"/>
        <v>0</v>
      </c>
      <c r="DA59" s="80">
        <f t="shared" si="8"/>
        <v>0</v>
      </c>
      <c r="DB59" s="80">
        <f t="shared" si="8"/>
        <v>0</v>
      </c>
      <c r="DC59" s="80">
        <f t="shared" si="8"/>
        <v>0</v>
      </c>
      <c r="DD59" s="80">
        <f t="shared" si="30"/>
        <v>0</v>
      </c>
      <c r="DF59" s="81">
        <f t="shared" si="31"/>
        <v>0</v>
      </c>
      <c r="DG59" s="81">
        <f t="shared" si="32"/>
        <v>0</v>
      </c>
      <c r="DH59" s="81">
        <f t="shared" si="33"/>
        <v>0</v>
      </c>
      <c r="DI59" s="81">
        <f t="shared" si="34"/>
        <v>0</v>
      </c>
      <c r="DJ59" s="81">
        <f t="shared" si="35"/>
        <v>0</v>
      </c>
      <c r="DK59" s="84">
        <f t="shared" si="9"/>
        <v>0</v>
      </c>
    </row>
    <row r="60" spans="1:115" ht="15.75" thickBot="1">
      <c r="A60" s="76"/>
      <c r="B60" s="31">
        <v>58</v>
      </c>
      <c r="C60" s="82">
        <v>0</v>
      </c>
      <c r="D60" s="82">
        <v>0</v>
      </c>
      <c r="E60" s="82">
        <v>0</v>
      </c>
      <c r="F60" s="82">
        <v>0</v>
      </c>
      <c r="G60" s="82">
        <v>0</v>
      </c>
      <c r="H60" s="76"/>
      <c r="I60" s="31">
        <v>58</v>
      </c>
      <c r="J60" s="82">
        <v>0</v>
      </c>
      <c r="K60" s="82">
        <v>0</v>
      </c>
      <c r="L60" s="82">
        <v>0</v>
      </c>
      <c r="M60" s="82">
        <v>0</v>
      </c>
      <c r="N60" s="82">
        <v>0</v>
      </c>
      <c r="O60" s="76"/>
      <c r="P60" s="31">
        <v>58</v>
      </c>
      <c r="Q60" s="82">
        <v>0</v>
      </c>
      <c r="R60" s="82">
        <v>0</v>
      </c>
      <c r="S60" s="82">
        <v>0</v>
      </c>
      <c r="T60" s="82">
        <v>0</v>
      </c>
      <c r="U60" s="82">
        <v>0</v>
      </c>
      <c r="V60" s="76"/>
      <c r="W60" s="31">
        <v>58</v>
      </c>
      <c r="X60" s="82">
        <v>0</v>
      </c>
      <c r="Y60" s="82">
        <v>0</v>
      </c>
      <c r="Z60" s="82">
        <v>0</v>
      </c>
      <c r="AA60" s="82">
        <v>0</v>
      </c>
      <c r="AB60" s="82">
        <v>0</v>
      </c>
      <c r="AC60" s="76"/>
      <c r="AD60" s="31">
        <v>58</v>
      </c>
      <c r="AE60" s="82">
        <v>0</v>
      </c>
      <c r="AF60" s="82">
        <v>0</v>
      </c>
      <c r="AG60" s="82">
        <v>0</v>
      </c>
      <c r="AH60" s="82">
        <v>0</v>
      </c>
      <c r="AI60" s="82">
        <v>0</v>
      </c>
      <c r="AJ60" s="31"/>
      <c r="AK60" s="31">
        <f t="shared" si="10"/>
        <v>10</v>
      </c>
      <c r="AM60" s="83"/>
      <c r="AN60" s="83">
        <f t="shared" si="11"/>
        <v>0</v>
      </c>
      <c r="AO60" s="83">
        <f t="shared" si="11"/>
        <v>0</v>
      </c>
      <c r="AP60" s="83">
        <f t="shared" si="11"/>
        <v>0</v>
      </c>
      <c r="AQ60" s="83">
        <f t="shared" si="11"/>
        <v>0</v>
      </c>
      <c r="AR60" s="83">
        <f t="shared" si="12"/>
        <v>0</v>
      </c>
      <c r="AS60" s="83"/>
      <c r="AT60" s="83"/>
      <c r="AU60" s="83">
        <f t="shared" si="13"/>
        <v>0</v>
      </c>
      <c r="AV60" s="83">
        <f t="shared" si="13"/>
        <v>0</v>
      </c>
      <c r="AW60" s="83">
        <f t="shared" si="13"/>
        <v>0</v>
      </c>
      <c r="AX60" s="83">
        <f t="shared" si="13"/>
        <v>0</v>
      </c>
      <c r="AY60" s="83">
        <f t="shared" si="14"/>
        <v>0</v>
      </c>
      <c r="AZ60" s="83"/>
      <c r="BA60" s="83"/>
      <c r="BB60" s="83">
        <f t="shared" si="15"/>
        <v>0</v>
      </c>
      <c r="BC60" s="83">
        <f t="shared" si="1"/>
        <v>0</v>
      </c>
      <c r="BD60" s="83">
        <f t="shared" si="1"/>
        <v>0</v>
      </c>
      <c r="BE60" s="83">
        <f t="shared" si="1"/>
        <v>0</v>
      </c>
      <c r="BF60" s="83">
        <f t="shared" si="16"/>
        <v>0</v>
      </c>
      <c r="BG60" s="83"/>
      <c r="BH60" s="83"/>
      <c r="BI60" s="83">
        <f t="shared" si="17"/>
        <v>0</v>
      </c>
      <c r="BJ60" s="83">
        <f t="shared" si="2"/>
        <v>0</v>
      </c>
      <c r="BK60" s="83">
        <f t="shared" si="2"/>
        <v>0</v>
      </c>
      <c r="BL60" s="83">
        <f t="shared" si="2"/>
        <v>0</v>
      </c>
      <c r="BM60" s="83">
        <f t="shared" si="18"/>
        <v>0</v>
      </c>
      <c r="BN60" s="83"/>
      <c r="BO60" s="83"/>
      <c r="BP60" s="83">
        <f t="shared" si="19"/>
        <v>0</v>
      </c>
      <c r="BQ60" s="83">
        <f t="shared" si="3"/>
        <v>0</v>
      </c>
      <c r="BR60" s="83">
        <f t="shared" si="3"/>
        <v>0</v>
      </c>
      <c r="BS60" s="83">
        <f t="shared" si="3"/>
        <v>0</v>
      </c>
      <c r="BT60" s="83">
        <f t="shared" si="20"/>
        <v>0</v>
      </c>
      <c r="BV60" s="80"/>
      <c r="BW60" s="80"/>
      <c r="BX60" s="80">
        <f t="shared" si="21"/>
        <v>0</v>
      </c>
      <c r="BY60" s="80">
        <f t="shared" si="21"/>
        <v>0</v>
      </c>
      <c r="BZ60" s="80">
        <f t="shared" si="21"/>
        <v>0</v>
      </c>
      <c r="CA60" s="80">
        <f t="shared" si="21"/>
        <v>0</v>
      </c>
      <c r="CB60" s="80">
        <f t="shared" si="22"/>
        <v>0</v>
      </c>
      <c r="CC60" s="80"/>
      <c r="CD60" s="80"/>
      <c r="CE60" s="80">
        <f t="shared" si="23"/>
        <v>0</v>
      </c>
      <c r="CF60" s="80">
        <f t="shared" si="5"/>
        <v>0</v>
      </c>
      <c r="CG60" s="80">
        <f t="shared" si="5"/>
        <v>0</v>
      </c>
      <c r="CH60" s="80">
        <f t="shared" si="5"/>
        <v>0</v>
      </c>
      <c r="CI60" s="80">
        <f t="shared" si="24"/>
        <v>0</v>
      </c>
      <c r="CJ60" s="80"/>
      <c r="CK60" s="80"/>
      <c r="CL60" s="80">
        <f t="shared" si="25"/>
        <v>0</v>
      </c>
      <c r="CM60" s="80">
        <f t="shared" si="6"/>
        <v>0</v>
      </c>
      <c r="CN60" s="80">
        <f t="shared" si="6"/>
        <v>0</v>
      </c>
      <c r="CO60" s="80">
        <f t="shared" si="6"/>
        <v>0</v>
      </c>
      <c r="CP60" s="80">
        <f t="shared" si="26"/>
        <v>0</v>
      </c>
      <c r="CQ60" s="80"/>
      <c r="CR60" s="80"/>
      <c r="CS60" s="80">
        <f t="shared" si="27"/>
        <v>0</v>
      </c>
      <c r="CT60" s="80">
        <f t="shared" si="7"/>
        <v>0</v>
      </c>
      <c r="CU60" s="80">
        <f t="shared" si="7"/>
        <v>0</v>
      </c>
      <c r="CV60" s="80">
        <f t="shared" si="7"/>
        <v>0</v>
      </c>
      <c r="CW60" s="80">
        <f t="shared" si="28"/>
        <v>0</v>
      </c>
      <c r="CX60" s="80"/>
      <c r="CY60" s="80"/>
      <c r="CZ60" s="80">
        <f t="shared" si="29"/>
        <v>0</v>
      </c>
      <c r="DA60" s="80">
        <f t="shared" si="8"/>
        <v>0</v>
      </c>
      <c r="DB60" s="80">
        <f t="shared" si="8"/>
        <v>0</v>
      </c>
      <c r="DC60" s="80">
        <f t="shared" si="8"/>
        <v>0</v>
      </c>
      <c r="DD60" s="80">
        <f t="shared" si="30"/>
        <v>0</v>
      </c>
      <c r="DF60" s="81">
        <f t="shared" si="31"/>
        <v>0</v>
      </c>
      <c r="DG60" s="81">
        <f t="shared" si="32"/>
        <v>0</v>
      </c>
      <c r="DH60" s="81">
        <f t="shared" si="33"/>
        <v>0</v>
      </c>
      <c r="DI60" s="81">
        <f t="shared" si="34"/>
        <v>0</v>
      </c>
      <c r="DJ60" s="81">
        <f t="shared" si="35"/>
        <v>0</v>
      </c>
      <c r="DK60" s="84">
        <f t="shared" si="9"/>
        <v>0</v>
      </c>
    </row>
    <row r="61" spans="1:115" ht="15.75" thickBot="1">
      <c r="A61" s="76"/>
      <c r="B61" s="31">
        <v>59</v>
      </c>
      <c r="C61" s="82">
        <v>0</v>
      </c>
      <c r="D61" s="82">
        <v>0</v>
      </c>
      <c r="E61" s="82">
        <v>0</v>
      </c>
      <c r="F61" s="82">
        <v>0</v>
      </c>
      <c r="G61" s="82">
        <v>0</v>
      </c>
      <c r="H61" s="76"/>
      <c r="I61" s="31">
        <v>59</v>
      </c>
      <c r="J61" s="82">
        <v>0</v>
      </c>
      <c r="K61" s="82">
        <v>0</v>
      </c>
      <c r="L61" s="82">
        <v>0</v>
      </c>
      <c r="M61" s="82">
        <v>0</v>
      </c>
      <c r="N61" s="82">
        <v>0</v>
      </c>
      <c r="O61" s="76"/>
      <c r="P61" s="31">
        <v>59</v>
      </c>
      <c r="Q61" s="82">
        <v>0</v>
      </c>
      <c r="R61" s="82">
        <v>0</v>
      </c>
      <c r="S61" s="82">
        <v>0</v>
      </c>
      <c r="T61" s="82">
        <v>0</v>
      </c>
      <c r="U61" s="82">
        <v>0</v>
      </c>
      <c r="V61" s="76"/>
      <c r="W61" s="31">
        <v>59</v>
      </c>
      <c r="X61" s="82">
        <v>0</v>
      </c>
      <c r="Y61" s="82">
        <v>0</v>
      </c>
      <c r="Z61" s="82">
        <v>0</v>
      </c>
      <c r="AA61" s="82">
        <v>0</v>
      </c>
      <c r="AB61" s="82">
        <v>0</v>
      </c>
      <c r="AC61" s="76"/>
      <c r="AD61" s="31">
        <v>59</v>
      </c>
      <c r="AE61" s="82">
        <v>0</v>
      </c>
      <c r="AF61" s="82">
        <v>0</v>
      </c>
      <c r="AG61" s="82">
        <v>0</v>
      </c>
      <c r="AH61" s="82">
        <v>0</v>
      </c>
      <c r="AI61" s="82">
        <v>0</v>
      </c>
      <c r="AJ61" s="31"/>
      <c r="AK61" s="31">
        <f t="shared" si="10"/>
        <v>10</v>
      </c>
      <c r="AM61" s="83"/>
      <c r="AN61" s="83">
        <f t="shared" si="11"/>
        <v>0</v>
      </c>
      <c r="AO61" s="83">
        <f t="shared" si="11"/>
        <v>0</v>
      </c>
      <c r="AP61" s="83">
        <f t="shared" si="11"/>
        <v>0</v>
      </c>
      <c r="AQ61" s="83">
        <f t="shared" si="11"/>
        <v>0</v>
      </c>
      <c r="AR61" s="83">
        <f t="shared" si="12"/>
        <v>0</v>
      </c>
      <c r="AS61" s="83"/>
      <c r="AT61" s="83"/>
      <c r="AU61" s="83">
        <f t="shared" si="13"/>
        <v>0</v>
      </c>
      <c r="AV61" s="83">
        <f t="shared" si="13"/>
        <v>0</v>
      </c>
      <c r="AW61" s="83">
        <f t="shared" si="13"/>
        <v>0</v>
      </c>
      <c r="AX61" s="83">
        <f t="shared" si="13"/>
        <v>0</v>
      </c>
      <c r="AY61" s="83">
        <f t="shared" si="14"/>
        <v>0</v>
      </c>
      <c r="AZ61" s="83"/>
      <c r="BA61" s="83"/>
      <c r="BB61" s="83">
        <f t="shared" si="15"/>
        <v>0</v>
      </c>
      <c r="BC61" s="83">
        <f t="shared" si="1"/>
        <v>0</v>
      </c>
      <c r="BD61" s="83">
        <f t="shared" si="1"/>
        <v>0</v>
      </c>
      <c r="BE61" s="83">
        <f t="shared" si="1"/>
        <v>0</v>
      </c>
      <c r="BF61" s="83">
        <f t="shared" si="16"/>
        <v>0</v>
      </c>
      <c r="BG61" s="83"/>
      <c r="BH61" s="83"/>
      <c r="BI61" s="83">
        <f t="shared" si="17"/>
        <v>0</v>
      </c>
      <c r="BJ61" s="83">
        <f t="shared" si="2"/>
        <v>0</v>
      </c>
      <c r="BK61" s="83">
        <f t="shared" si="2"/>
        <v>0</v>
      </c>
      <c r="BL61" s="83">
        <f t="shared" si="2"/>
        <v>0</v>
      </c>
      <c r="BM61" s="83">
        <f t="shared" si="18"/>
        <v>0</v>
      </c>
      <c r="BN61" s="83"/>
      <c r="BO61" s="83"/>
      <c r="BP61" s="83">
        <f t="shared" si="19"/>
        <v>0</v>
      </c>
      <c r="BQ61" s="83">
        <f t="shared" si="3"/>
        <v>0</v>
      </c>
      <c r="BR61" s="83">
        <f t="shared" si="3"/>
        <v>0</v>
      </c>
      <c r="BS61" s="83">
        <f t="shared" si="3"/>
        <v>0</v>
      </c>
      <c r="BT61" s="83">
        <f t="shared" si="20"/>
        <v>0</v>
      </c>
      <c r="BV61" s="80"/>
      <c r="BW61" s="80"/>
      <c r="BX61" s="80">
        <f t="shared" si="21"/>
        <v>0</v>
      </c>
      <c r="BY61" s="80">
        <f t="shared" si="21"/>
        <v>0</v>
      </c>
      <c r="BZ61" s="80">
        <f t="shared" si="21"/>
        <v>0</v>
      </c>
      <c r="CA61" s="80">
        <f t="shared" si="21"/>
        <v>0</v>
      </c>
      <c r="CB61" s="80">
        <f t="shared" si="22"/>
        <v>0</v>
      </c>
      <c r="CC61" s="80"/>
      <c r="CD61" s="80"/>
      <c r="CE61" s="80">
        <f t="shared" si="23"/>
        <v>0</v>
      </c>
      <c r="CF61" s="80">
        <f t="shared" si="5"/>
        <v>0</v>
      </c>
      <c r="CG61" s="80">
        <f t="shared" si="5"/>
        <v>0</v>
      </c>
      <c r="CH61" s="80">
        <f t="shared" si="5"/>
        <v>0</v>
      </c>
      <c r="CI61" s="80">
        <f t="shared" si="24"/>
        <v>0</v>
      </c>
      <c r="CJ61" s="80"/>
      <c r="CK61" s="80"/>
      <c r="CL61" s="80">
        <f t="shared" si="25"/>
        <v>0</v>
      </c>
      <c r="CM61" s="80">
        <f t="shared" si="6"/>
        <v>0</v>
      </c>
      <c r="CN61" s="80">
        <f t="shared" si="6"/>
        <v>0</v>
      </c>
      <c r="CO61" s="80">
        <f t="shared" si="6"/>
        <v>0</v>
      </c>
      <c r="CP61" s="80">
        <f t="shared" si="26"/>
        <v>0</v>
      </c>
      <c r="CQ61" s="80"/>
      <c r="CR61" s="80"/>
      <c r="CS61" s="80">
        <f t="shared" si="27"/>
        <v>0</v>
      </c>
      <c r="CT61" s="80">
        <f t="shared" si="7"/>
        <v>0</v>
      </c>
      <c r="CU61" s="80">
        <f t="shared" si="7"/>
        <v>0</v>
      </c>
      <c r="CV61" s="80">
        <f t="shared" si="7"/>
        <v>0</v>
      </c>
      <c r="CW61" s="80">
        <f t="shared" si="28"/>
        <v>0</v>
      </c>
      <c r="CX61" s="80"/>
      <c r="CY61" s="80"/>
      <c r="CZ61" s="80">
        <f t="shared" si="29"/>
        <v>0</v>
      </c>
      <c r="DA61" s="80">
        <f t="shared" si="8"/>
        <v>0</v>
      </c>
      <c r="DB61" s="80">
        <f t="shared" si="8"/>
        <v>0</v>
      </c>
      <c r="DC61" s="80">
        <f t="shared" si="8"/>
        <v>0</v>
      </c>
      <c r="DD61" s="80">
        <f t="shared" si="30"/>
        <v>0</v>
      </c>
      <c r="DF61" s="81">
        <f t="shared" si="31"/>
        <v>0</v>
      </c>
      <c r="DG61" s="81">
        <f t="shared" si="32"/>
        <v>0</v>
      </c>
      <c r="DH61" s="81">
        <f t="shared" si="33"/>
        <v>0</v>
      </c>
      <c r="DI61" s="81">
        <f t="shared" si="34"/>
        <v>0</v>
      </c>
      <c r="DJ61" s="81">
        <f t="shared" si="35"/>
        <v>0</v>
      </c>
      <c r="DK61" s="84">
        <f t="shared" si="9"/>
        <v>0</v>
      </c>
    </row>
    <row r="62" spans="1:115" ht="15.75" thickBot="1">
      <c r="A62" s="76"/>
      <c r="B62" s="31">
        <v>60</v>
      </c>
      <c r="C62" s="82">
        <v>0</v>
      </c>
      <c r="D62" s="82">
        <v>0</v>
      </c>
      <c r="E62" s="82">
        <v>0</v>
      </c>
      <c r="F62" s="82">
        <v>0</v>
      </c>
      <c r="G62" s="82">
        <v>0</v>
      </c>
      <c r="H62" s="76"/>
      <c r="I62" s="31">
        <v>60</v>
      </c>
      <c r="J62" s="82">
        <v>0</v>
      </c>
      <c r="K62" s="82">
        <v>0</v>
      </c>
      <c r="L62" s="82">
        <v>0</v>
      </c>
      <c r="M62" s="82">
        <v>0</v>
      </c>
      <c r="N62" s="82">
        <v>0</v>
      </c>
      <c r="O62" s="76"/>
      <c r="P62" s="31">
        <v>60</v>
      </c>
      <c r="Q62" s="82">
        <v>0</v>
      </c>
      <c r="R62" s="82">
        <v>0</v>
      </c>
      <c r="S62" s="82">
        <v>0</v>
      </c>
      <c r="T62" s="82">
        <v>0</v>
      </c>
      <c r="U62" s="82">
        <v>0</v>
      </c>
      <c r="V62" s="76"/>
      <c r="W62" s="31">
        <v>60</v>
      </c>
      <c r="X62" s="82">
        <v>0</v>
      </c>
      <c r="Y62" s="82">
        <v>0</v>
      </c>
      <c r="Z62" s="82">
        <v>0</v>
      </c>
      <c r="AA62" s="82">
        <v>0</v>
      </c>
      <c r="AB62" s="82">
        <v>0</v>
      </c>
      <c r="AC62" s="76"/>
      <c r="AD62" s="31">
        <v>60</v>
      </c>
      <c r="AE62" s="82">
        <v>0</v>
      </c>
      <c r="AF62" s="82">
        <v>0</v>
      </c>
      <c r="AG62" s="82">
        <v>0</v>
      </c>
      <c r="AH62" s="82">
        <v>0</v>
      </c>
      <c r="AI62" s="82">
        <v>0</v>
      </c>
      <c r="AJ62" s="31"/>
      <c r="AK62" s="31">
        <f t="shared" si="10"/>
        <v>10</v>
      </c>
      <c r="AM62" s="83"/>
      <c r="AN62" s="83">
        <f t="shared" si="11"/>
        <v>0</v>
      </c>
      <c r="AO62" s="83">
        <f t="shared" si="11"/>
        <v>0</v>
      </c>
      <c r="AP62" s="83">
        <f t="shared" si="11"/>
        <v>0</v>
      </c>
      <c r="AQ62" s="83">
        <f t="shared" si="11"/>
        <v>0</v>
      </c>
      <c r="AR62" s="83">
        <f t="shared" si="12"/>
        <v>0</v>
      </c>
      <c r="AS62" s="83"/>
      <c r="AT62" s="83"/>
      <c r="AU62" s="83">
        <f t="shared" si="13"/>
        <v>0</v>
      </c>
      <c r="AV62" s="83">
        <f t="shared" si="13"/>
        <v>0</v>
      </c>
      <c r="AW62" s="83">
        <f t="shared" si="13"/>
        <v>0</v>
      </c>
      <c r="AX62" s="83">
        <f t="shared" si="13"/>
        <v>0</v>
      </c>
      <c r="AY62" s="83">
        <f t="shared" si="14"/>
        <v>0</v>
      </c>
      <c r="AZ62" s="83"/>
      <c r="BA62" s="83"/>
      <c r="BB62" s="83">
        <f t="shared" si="15"/>
        <v>0</v>
      </c>
      <c r="BC62" s="83">
        <f t="shared" si="1"/>
        <v>0</v>
      </c>
      <c r="BD62" s="83">
        <f t="shared" si="1"/>
        <v>0</v>
      </c>
      <c r="BE62" s="83">
        <f t="shared" si="1"/>
        <v>0</v>
      </c>
      <c r="BF62" s="83">
        <f t="shared" si="16"/>
        <v>0</v>
      </c>
      <c r="BG62" s="83"/>
      <c r="BH62" s="83"/>
      <c r="BI62" s="83">
        <f t="shared" si="17"/>
        <v>0</v>
      </c>
      <c r="BJ62" s="83">
        <f t="shared" si="2"/>
        <v>0</v>
      </c>
      <c r="BK62" s="83">
        <f t="shared" si="2"/>
        <v>0</v>
      </c>
      <c r="BL62" s="83">
        <f t="shared" si="2"/>
        <v>0</v>
      </c>
      <c r="BM62" s="83">
        <f t="shared" si="18"/>
        <v>0</v>
      </c>
      <c r="BN62" s="83"/>
      <c r="BO62" s="83"/>
      <c r="BP62" s="83">
        <f t="shared" si="19"/>
        <v>0</v>
      </c>
      <c r="BQ62" s="83">
        <f t="shared" si="3"/>
        <v>0</v>
      </c>
      <c r="BR62" s="83">
        <f t="shared" si="3"/>
        <v>0</v>
      </c>
      <c r="BS62" s="83">
        <f t="shared" si="3"/>
        <v>0</v>
      </c>
      <c r="BT62" s="83">
        <f t="shared" si="20"/>
        <v>0</v>
      </c>
      <c r="BV62" s="80"/>
      <c r="BW62" s="80"/>
      <c r="BX62" s="80">
        <f t="shared" si="21"/>
        <v>0</v>
      </c>
      <c r="BY62" s="80">
        <f t="shared" si="21"/>
        <v>0</v>
      </c>
      <c r="BZ62" s="80">
        <f t="shared" si="21"/>
        <v>0</v>
      </c>
      <c r="CA62" s="80">
        <f t="shared" si="21"/>
        <v>0</v>
      </c>
      <c r="CB62" s="80">
        <f t="shared" si="22"/>
        <v>0</v>
      </c>
      <c r="CC62" s="80"/>
      <c r="CD62" s="80"/>
      <c r="CE62" s="80">
        <f t="shared" si="23"/>
        <v>0</v>
      </c>
      <c r="CF62" s="80">
        <f t="shared" si="5"/>
        <v>0</v>
      </c>
      <c r="CG62" s="80">
        <f t="shared" si="5"/>
        <v>0</v>
      </c>
      <c r="CH62" s="80">
        <f t="shared" si="5"/>
        <v>0</v>
      </c>
      <c r="CI62" s="80">
        <f t="shared" si="24"/>
        <v>0</v>
      </c>
      <c r="CJ62" s="80"/>
      <c r="CK62" s="80"/>
      <c r="CL62" s="80">
        <f t="shared" si="25"/>
        <v>0</v>
      </c>
      <c r="CM62" s="80">
        <f t="shared" si="6"/>
        <v>0</v>
      </c>
      <c r="CN62" s="80">
        <f t="shared" si="6"/>
        <v>0</v>
      </c>
      <c r="CO62" s="80">
        <f t="shared" si="6"/>
        <v>0</v>
      </c>
      <c r="CP62" s="80">
        <f t="shared" si="26"/>
        <v>0</v>
      </c>
      <c r="CQ62" s="80"/>
      <c r="CR62" s="80"/>
      <c r="CS62" s="80">
        <f t="shared" si="27"/>
        <v>0</v>
      </c>
      <c r="CT62" s="80">
        <f t="shared" si="7"/>
        <v>0</v>
      </c>
      <c r="CU62" s="80">
        <f t="shared" si="7"/>
        <v>0</v>
      </c>
      <c r="CV62" s="80">
        <f t="shared" si="7"/>
        <v>0</v>
      </c>
      <c r="CW62" s="80">
        <f t="shared" si="28"/>
        <v>0</v>
      </c>
      <c r="CX62" s="80"/>
      <c r="CY62" s="80"/>
      <c r="CZ62" s="80">
        <f t="shared" si="29"/>
        <v>0</v>
      </c>
      <c r="DA62" s="80">
        <f t="shared" si="8"/>
        <v>0</v>
      </c>
      <c r="DB62" s="80">
        <f t="shared" si="8"/>
        <v>0</v>
      </c>
      <c r="DC62" s="80">
        <f t="shared" si="8"/>
        <v>0</v>
      </c>
      <c r="DD62" s="80">
        <f t="shared" si="30"/>
        <v>0</v>
      </c>
      <c r="DF62" s="81">
        <f t="shared" si="31"/>
        <v>0</v>
      </c>
      <c r="DG62" s="81">
        <f t="shared" si="32"/>
        <v>0</v>
      </c>
      <c r="DH62" s="81">
        <f t="shared" si="33"/>
        <v>0</v>
      </c>
      <c r="DI62" s="81">
        <f t="shared" si="34"/>
        <v>0</v>
      </c>
      <c r="DJ62" s="81">
        <f t="shared" si="35"/>
        <v>0</v>
      </c>
      <c r="DK62" s="84">
        <f t="shared" si="9"/>
        <v>0</v>
      </c>
    </row>
    <row r="63" spans="1:115" ht="15.75" thickBot="1">
      <c r="A63" s="76"/>
      <c r="B63" s="31">
        <v>61</v>
      </c>
      <c r="C63" s="82">
        <v>0</v>
      </c>
      <c r="D63" s="82">
        <v>0</v>
      </c>
      <c r="E63" s="82">
        <v>0</v>
      </c>
      <c r="F63" s="82">
        <v>0</v>
      </c>
      <c r="G63" s="82">
        <v>0</v>
      </c>
      <c r="H63" s="76"/>
      <c r="I63" s="31">
        <v>61</v>
      </c>
      <c r="J63" s="82">
        <v>0</v>
      </c>
      <c r="K63" s="82">
        <v>0</v>
      </c>
      <c r="L63" s="82">
        <v>0</v>
      </c>
      <c r="M63" s="82">
        <v>0</v>
      </c>
      <c r="N63" s="82">
        <v>0</v>
      </c>
      <c r="O63" s="76"/>
      <c r="P63" s="31">
        <v>61</v>
      </c>
      <c r="Q63" s="82">
        <v>0</v>
      </c>
      <c r="R63" s="82">
        <v>0</v>
      </c>
      <c r="S63" s="82">
        <v>0</v>
      </c>
      <c r="T63" s="82">
        <v>0</v>
      </c>
      <c r="U63" s="82">
        <v>0</v>
      </c>
      <c r="V63" s="76"/>
      <c r="W63" s="31">
        <v>61</v>
      </c>
      <c r="X63" s="82">
        <v>0</v>
      </c>
      <c r="Y63" s="82">
        <v>0</v>
      </c>
      <c r="Z63" s="82">
        <v>0</v>
      </c>
      <c r="AA63" s="82">
        <v>0</v>
      </c>
      <c r="AB63" s="82">
        <v>0</v>
      </c>
      <c r="AC63" s="76"/>
      <c r="AD63" s="31">
        <v>61</v>
      </c>
      <c r="AE63" s="82">
        <v>0</v>
      </c>
      <c r="AF63" s="82">
        <v>0</v>
      </c>
      <c r="AG63" s="82">
        <v>0</v>
      </c>
      <c r="AH63" s="82">
        <v>0</v>
      </c>
      <c r="AI63" s="82">
        <v>0</v>
      </c>
      <c r="AJ63" s="31"/>
      <c r="AK63" s="31">
        <f t="shared" si="10"/>
        <v>10</v>
      </c>
      <c r="AM63" s="83"/>
      <c r="AN63" s="83">
        <f t="shared" si="11"/>
        <v>0</v>
      </c>
      <c r="AO63" s="83">
        <f t="shared" si="11"/>
        <v>0</v>
      </c>
      <c r="AP63" s="83">
        <f t="shared" si="11"/>
        <v>0</v>
      </c>
      <c r="AQ63" s="83">
        <f t="shared" si="11"/>
        <v>0</v>
      </c>
      <c r="AR63" s="83">
        <f t="shared" si="12"/>
        <v>0</v>
      </c>
      <c r="AS63" s="83"/>
      <c r="AT63" s="83"/>
      <c r="AU63" s="83">
        <f t="shared" si="13"/>
        <v>0</v>
      </c>
      <c r="AV63" s="83">
        <f t="shared" si="13"/>
        <v>0</v>
      </c>
      <c r="AW63" s="83">
        <f t="shared" si="13"/>
        <v>0</v>
      </c>
      <c r="AX63" s="83">
        <f t="shared" si="13"/>
        <v>0</v>
      </c>
      <c r="AY63" s="83">
        <f t="shared" si="14"/>
        <v>0</v>
      </c>
      <c r="AZ63" s="83"/>
      <c r="BA63" s="83"/>
      <c r="BB63" s="83">
        <f t="shared" si="15"/>
        <v>0</v>
      </c>
      <c r="BC63" s="83">
        <f t="shared" si="1"/>
        <v>0</v>
      </c>
      <c r="BD63" s="83">
        <f t="shared" si="1"/>
        <v>0</v>
      </c>
      <c r="BE63" s="83">
        <f t="shared" si="1"/>
        <v>0</v>
      </c>
      <c r="BF63" s="83">
        <f t="shared" si="16"/>
        <v>0</v>
      </c>
      <c r="BG63" s="83"/>
      <c r="BH63" s="83"/>
      <c r="BI63" s="83">
        <f t="shared" si="17"/>
        <v>0</v>
      </c>
      <c r="BJ63" s="83">
        <f t="shared" si="2"/>
        <v>0</v>
      </c>
      <c r="BK63" s="83">
        <f t="shared" si="2"/>
        <v>0</v>
      </c>
      <c r="BL63" s="83">
        <f t="shared" si="2"/>
        <v>0</v>
      </c>
      <c r="BM63" s="83">
        <f t="shared" si="18"/>
        <v>0</v>
      </c>
      <c r="BN63" s="83"/>
      <c r="BO63" s="83"/>
      <c r="BP63" s="83">
        <f t="shared" si="19"/>
        <v>0</v>
      </c>
      <c r="BQ63" s="83">
        <f t="shared" si="3"/>
        <v>0</v>
      </c>
      <c r="BR63" s="83">
        <f t="shared" si="3"/>
        <v>0</v>
      </c>
      <c r="BS63" s="83">
        <f t="shared" si="3"/>
        <v>0</v>
      </c>
      <c r="BT63" s="83">
        <f t="shared" si="20"/>
        <v>0</v>
      </c>
      <c r="BV63" s="80"/>
      <c r="BW63" s="80"/>
      <c r="BX63" s="80">
        <f t="shared" si="21"/>
        <v>0</v>
      </c>
      <c r="BY63" s="80">
        <f t="shared" si="21"/>
        <v>0</v>
      </c>
      <c r="BZ63" s="80">
        <f t="shared" si="21"/>
        <v>0</v>
      </c>
      <c r="CA63" s="80">
        <f t="shared" si="21"/>
        <v>0</v>
      </c>
      <c r="CB63" s="80">
        <f t="shared" si="22"/>
        <v>0</v>
      </c>
      <c r="CC63" s="80"/>
      <c r="CD63" s="80"/>
      <c r="CE63" s="80">
        <f t="shared" si="23"/>
        <v>0</v>
      </c>
      <c r="CF63" s="80">
        <f t="shared" si="5"/>
        <v>0</v>
      </c>
      <c r="CG63" s="80">
        <f t="shared" si="5"/>
        <v>0</v>
      </c>
      <c r="CH63" s="80">
        <f t="shared" si="5"/>
        <v>0</v>
      </c>
      <c r="CI63" s="80">
        <f t="shared" si="24"/>
        <v>0</v>
      </c>
      <c r="CJ63" s="80"/>
      <c r="CK63" s="80"/>
      <c r="CL63" s="80">
        <f t="shared" si="25"/>
        <v>0</v>
      </c>
      <c r="CM63" s="80">
        <f t="shared" si="6"/>
        <v>0</v>
      </c>
      <c r="CN63" s="80">
        <f t="shared" si="6"/>
        <v>0</v>
      </c>
      <c r="CO63" s="80">
        <f t="shared" si="6"/>
        <v>0</v>
      </c>
      <c r="CP63" s="80">
        <f t="shared" si="26"/>
        <v>0</v>
      </c>
      <c r="CQ63" s="80"/>
      <c r="CR63" s="80"/>
      <c r="CS63" s="80">
        <f t="shared" si="27"/>
        <v>0</v>
      </c>
      <c r="CT63" s="80">
        <f t="shared" si="7"/>
        <v>0</v>
      </c>
      <c r="CU63" s="80">
        <f t="shared" si="7"/>
        <v>0</v>
      </c>
      <c r="CV63" s="80">
        <f t="shared" si="7"/>
        <v>0</v>
      </c>
      <c r="CW63" s="80">
        <f t="shared" si="28"/>
        <v>0</v>
      </c>
      <c r="CX63" s="80"/>
      <c r="CY63" s="80"/>
      <c r="CZ63" s="80">
        <f t="shared" si="29"/>
        <v>0</v>
      </c>
      <c r="DA63" s="80">
        <f t="shared" si="8"/>
        <v>0</v>
      </c>
      <c r="DB63" s="80">
        <f t="shared" si="8"/>
        <v>0</v>
      </c>
      <c r="DC63" s="80">
        <f t="shared" si="8"/>
        <v>0</v>
      </c>
      <c r="DD63" s="80">
        <f t="shared" si="30"/>
        <v>0</v>
      </c>
      <c r="DF63" s="81">
        <f t="shared" si="31"/>
        <v>0</v>
      </c>
      <c r="DG63" s="81">
        <f t="shared" si="32"/>
        <v>0</v>
      </c>
      <c r="DH63" s="81">
        <f t="shared" si="33"/>
        <v>0</v>
      </c>
      <c r="DI63" s="81">
        <f t="shared" si="34"/>
        <v>0</v>
      </c>
      <c r="DJ63" s="81">
        <f t="shared" si="35"/>
        <v>0</v>
      </c>
      <c r="DK63" s="84">
        <f t="shared" si="9"/>
        <v>0</v>
      </c>
    </row>
    <row r="64" spans="1:115" ht="15.75" thickBot="1">
      <c r="A64" s="76"/>
      <c r="B64" s="31">
        <v>62</v>
      </c>
      <c r="C64" s="82">
        <v>0</v>
      </c>
      <c r="D64" s="82">
        <v>0</v>
      </c>
      <c r="E64" s="82">
        <v>0</v>
      </c>
      <c r="F64" s="82">
        <v>0</v>
      </c>
      <c r="G64" s="82">
        <v>0</v>
      </c>
      <c r="H64" s="76"/>
      <c r="I64" s="31">
        <v>62</v>
      </c>
      <c r="J64" s="82">
        <v>0</v>
      </c>
      <c r="K64" s="82">
        <v>0</v>
      </c>
      <c r="L64" s="82">
        <v>0</v>
      </c>
      <c r="M64" s="82">
        <v>0</v>
      </c>
      <c r="N64" s="82">
        <v>0</v>
      </c>
      <c r="O64" s="76"/>
      <c r="P64" s="31">
        <v>62</v>
      </c>
      <c r="Q64" s="82">
        <v>0</v>
      </c>
      <c r="R64" s="82">
        <v>0</v>
      </c>
      <c r="S64" s="82">
        <v>0</v>
      </c>
      <c r="T64" s="82">
        <v>0</v>
      </c>
      <c r="U64" s="82">
        <v>0</v>
      </c>
      <c r="V64" s="76"/>
      <c r="W64" s="31">
        <v>62</v>
      </c>
      <c r="X64" s="82">
        <v>0</v>
      </c>
      <c r="Y64" s="82">
        <v>0</v>
      </c>
      <c r="Z64" s="82">
        <v>0</v>
      </c>
      <c r="AA64" s="82">
        <v>0</v>
      </c>
      <c r="AB64" s="82">
        <v>0</v>
      </c>
      <c r="AC64" s="76"/>
      <c r="AD64" s="31">
        <v>62</v>
      </c>
      <c r="AE64" s="82">
        <v>0</v>
      </c>
      <c r="AF64" s="82">
        <v>0</v>
      </c>
      <c r="AG64" s="82">
        <v>0</v>
      </c>
      <c r="AH64" s="82">
        <v>0</v>
      </c>
      <c r="AI64" s="82">
        <v>0</v>
      </c>
      <c r="AJ64" s="31"/>
      <c r="AK64" s="31">
        <f t="shared" si="10"/>
        <v>10</v>
      </c>
      <c r="AM64" s="83"/>
      <c r="AN64" s="83">
        <f t="shared" si="11"/>
        <v>0</v>
      </c>
      <c r="AO64" s="83">
        <f t="shared" si="11"/>
        <v>0</v>
      </c>
      <c r="AP64" s="83">
        <f t="shared" si="11"/>
        <v>0</v>
      </c>
      <c r="AQ64" s="83">
        <f t="shared" si="11"/>
        <v>0</v>
      </c>
      <c r="AR64" s="83">
        <f t="shared" si="12"/>
        <v>0</v>
      </c>
      <c r="AS64" s="83"/>
      <c r="AT64" s="83"/>
      <c r="AU64" s="83">
        <f t="shared" si="13"/>
        <v>0</v>
      </c>
      <c r="AV64" s="83">
        <f t="shared" si="13"/>
        <v>0</v>
      </c>
      <c r="AW64" s="83">
        <f t="shared" si="13"/>
        <v>0</v>
      </c>
      <c r="AX64" s="83">
        <f t="shared" si="13"/>
        <v>0</v>
      </c>
      <c r="AY64" s="83">
        <f t="shared" si="14"/>
        <v>0</v>
      </c>
      <c r="AZ64" s="83"/>
      <c r="BA64" s="83"/>
      <c r="BB64" s="83">
        <f t="shared" si="15"/>
        <v>0</v>
      </c>
      <c r="BC64" s="83">
        <f t="shared" si="1"/>
        <v>0</v>
      </c>
      <c r="BD64" s="83">
        <f t="shared" si="1"/>
        <v>0</v>
      </c>
      <c r="BE64" s="83">
        <f t="shared" si="1"/>
        <v>0</v>
      </c>
      <c r="BF64" s="83">
        <f t="shared" si="16"/>
        <v>0</v>
      </c>
      <c r="BG64" s="83"/>
      <c r="BH64" s="83"/>
      <c r="BI64" s="83">
        <f t="shared" si="17"/>
        <v>0</v>
      </c>
      <c r="BJ64" s="83">
        <f t="shared" si="2"/>
        <v>0</v>
      </c>
      <c r="BK64" s="83">
        <f t="shared" si="2"/>
        <v>0</v>
      </c>
      <c r="BL64" s="83">
        <f t="shared" si="2"/>
        <v>0</v>
      </c>
      <c r="BM64" s="83">
        <f t="shared" si="18"/>
        <v>0</v>
      </c>
      <c r="BN64" s="83"/>
      <c r="BO64" s="83"/>
      <c r="BP64" s="83">
        <f t="shared" si="19"/>
        <v>0</v>
      </c>
      <c r="BQ64" s="83">
        <f t="shared" si="3"/>
        <v>0</v>
      </c>
      <c r="BR64" s="83">
        <f t="shared" si="3"/>
        <v>0</v>
      </c>
      <c r="BS64" s="83">
        <f t="shared" si="3"/>
        <v>0</v>
      </c>
      <c r="BT64" s="83">
        <f t="shared" si="20"/>
        <v>0</v>
      </c>
      <c r="BV64" s="80"/>
      <c r="BW64" s="80"/>
      <c r="BX64" s="80">
        <f t="shared" si="21"/>
        <v>0</v>
      </c>
      <c r="BY64" s="80">
        <f t="shared" si="21"/>
        <v>0</v>
      </c>
      <c r="BZ64" s="80">
        <f t="shared" si="21"/>
        <v>0</v>
      </c>
      <c r="CA64" s="80">
        <f t="shared" si="21"/>
        <v>0</v>
      </c>
      <c r="CB64" s="80">
        <f t="shared" si="22"/>
        <v>0</v>
      </c>
      <c r="CC64" s="80"/>
      <c r="CD64" s="80"/>
      <c r="CE64" s="80">
        <f t="shared" si="23"/>
        <v>0</v>
      </c>
      <c r="CF64" s="80">
        <f t="shared" si="5"/>
        <v>0</v>
      </c>
      <c r="CG64" s="80">
        <f t="shared" si="5"/>
        <v>0</v>
      </c>
      <c r="CH64" s="80">
        <f t="shared" si="5"/>
        <v>0</v>
      </c>
      <c r="CI64" s="80">
        <f t="shared" si="24"/>
        <v>0</v>
      </c>
      <c r="CJ64" s="80"/>
      <c r="CK64" s="80"/>
      <c r="CL64" s="80">
        <f t="shared" si="25"/>
        <v>0</v>
      </c>
      <c r="CM64" s="80">
        <f t="shared" si="6"/>
        <v>0</v>
      </c>
      <c r="CN64" s="80">
        <f t="shared" si="6"/>
        <v>0</v>
      </c>
      <c r="CO64" s="80">
        <f t="shared" si="6"/>
        <v>0</v>
      </c>
      <c r="CP64" s="80">
        <f t="shared" si="26"/>
        <v>0</v>
      </c>
      <c r="CQ64" s="80"/>
      <c r="CR64" s="80"/>
      <c r="CS64" s="80">
        <f t="shared" si="27"/>
        <v>0</v>
      </c>
      <c r="CT64" s="80">
        <f t="shared" si="7"/>
        <v>0</v>
      </c>
      <c r="CU64" s="80">
        <f t="shared" si="7"/>
        <v>0</v>
      </c>
      <c r="CV64" s="80">
        <f t="shared" si="7"/>
        <v>0</v>
      </c>
      <c r="CW64" s="80">
        <f t="shared" si="28"/>
        <v>0</v>
      </c>
      <c r="CX64" s="80"/>
      <c r="CY64" s="80"/>
      <c r="CZ64" s="80">
        <f t="shared" si="29"/>
        <v>0</v>
      </c>
      <c r="DA64" s="80">
        <f t="shared" si="8"/>
        <v>0</v>
      </c>
      <c r="DB64" s="80">
        <f t="shared" si="8"/>
        <v>0</v>
      </c>
      <c r="DC64" s="80">
        <f t="shared" si="8"/>
        <v>0</v>
      </c>
      <c r="DD64" s="80">
        <f t="shared" si="30"/>
        <v>0</v>
      </c>
      <c r="DF64" s="81">
        <f t="shared" si="31"/>
        <v>0</v>
      </c>
      <c r="DG64" s="81">
        <f t="shared" si="32"/>
        <v>0</v>
      </c>
      <c r="DH64" s="81">
        <f t="shared" si="33"/>
        <v>0</v>
      </c>
      <c r="DI64" s="81">
        <f t="shared" si="34"/>
        <v>0</v>
      </c>
      <c r="DJ64" s="81">
        <f t="shared" si="35"/>
        <v>0</v>
      </c>
      <c r="DK64" s="84">
        <f t="shared" si="9"/>
        <v>0</v>
      </c>
    </row>
    <row r="65" spans="1:115" ht="15.75" thickBot="1">
      <c r="A65" s="76"/>
      <c r="B65" s="31">
        <v>63</v>
      </c>
      <c r="C65" s="82">
        <v>0</v>
      </c>
      <c r="D65" s="82">
        <v>0</v>
      </c>
      <c r="E65" s="82">
        <v>0</v>
      </c>
      <c r="F65" s="82">
        <v>0</v>
      </c>
      <c r="G65" s="82">
        <v>0</v>
      </c>
      <c r="H65" s="76"/>
      <c r="I65" s="31">
        <v>63</v>
      </c>
      <c r="J65" s="82">
        <v>0</v>
      </c>
      <c r="K65" s="82">
        <v>0</v>
      </c>
      <c r="L65" s="82">
        <v>0</v>
      </c>
      <c r="M65" s="82">
        <v>0</v>
      </c>
      <c r="N65" s="82">
        <v>0</v>
      </c>
      <c r="O65" s="76"/>
      <c r="P65" s="31">
        <v>63</v>
      </c>
      <c r="Q65" s="82">
        <v>0</v>
      </c>
      <c r="R65" s="82">
        <v>0</v>
      </c>
      <c r="S65" s="82">
        <v>0</v>
      </c>
      <c r="T65" s="82">
        <v>0</v>
      </c>
      <c r="U65" s="82">
        <v>0</v>
      </c>
      <c r="V65" s="76"/>
      <c r="W65" s="31">
        <v>63</v>
      </c>
      <c r="X65" s="82">
        <v>0</v>
      </c>
      <c r="Y65" s="82">
        <v>0</v>
      </c>
      <c r="Z65" s="82">
        <v>0</v>
      </c>
      <c r="AA65" s="82">
        <v>0</v>
      </c>
      <c r="AB65" s="82">
        <v>0</v>
      </c>
      <c r="AC65" s="76"/>
      <c r="AD65" s="31">
        <v>63</v>
      </c>
      <c r="AE65" s="82">
        <v>0</v>
      </c>
      <c r="AF65" s="82">
        <v>0</v>
      </c>
      <c r="AG65" s="82">
        <v>0</v>
      </c>
      <c r="AH65" s="82">
        <v>0</v>
      </c>
      <c r="AI65" s="82">
        <v>0</v>
      </c>
      <c r="AJ65" s="31"/>
      <c r="AK65" s="31">
        <f t="shared" si="10"/>
        <v>10</v>
      </c>
      <c r="AM65" s="83"/>
      <c r="AN65" s="83">
        <f t="shared" si="11"/>
        <v>0</v>
      </c>
      <c r="AO65" s="83">
        <f t="shared" si="11"/>
        <v>0</v>
      </c>
      <c r="AP65" s="83">
        <f t="shared" si="11"/>
        <v>0</v>
      </c>
      <c r="AQ65" s="83">
        <f t="shared" si="11"/>
        <v>0</v>
      </c>
      <c r="AR65" s="83">
        <f t="shared" si="12"/>
        <v>0</v>
      </c>
      <c r="AS65" s="83"/>
      <c r="AT65" s="83"/>
      <c r="AU65" s="83">
        <f t="shared" si="13"/>
        <v>0</v>
      </c>
      <c r="AV65" s="83">
        <f t="shared" si="13"/>
        <v>0</v>
      </c>
      <c r="AW65" s="83">
        <f t="shared" si="13"/>
        <v>0</v>
      </c>
      <c r="AX65" s="83">
        <f t="shared" si="13"/>
        <v>0</v>
      </c>
      <c r="AY65" s="83">
        <f t="shared" si="14"/>
        <v>0</v>
      </c>
      <c r="AZ65" s="83"/>
      <c r="BA65" s="83"/>
      <c r="BB65" s="83">
        <f t="shared" si="15"/>
        <v>0</v>
      </c>
      <c r="BC65" s="83">
        <f t="shared" si="1"/>
        <v>0</v>
      </c>
      <c r="BD65" s="83">
        <f t="shared" si="1"/>
        <v>0</v>
      </c>
      <c r="BE65" s="83">
        <f t="shared" si="1"/>
        <v>0</v>
      </c>
      <c r="BF65" s="83">
        <f t="shared" si="16"/>
        <v>0</v>
      </c>
      <c r="BG65" s="83"/>
      <c r="BH65" s="83"/>
      <c r="BI65" s="83">
        <f t="shared" si="17"/>
        <v>0</v>
      </c>
      <c r="BJ65" s="83">
        <f t="shared" si="2"/>
        <v>0</v>
      </c>
      <c r="BK65" s="83">
        <f t="shared" si="2"/>
        <v>0</v>
      </c>
      <c r="BL65" s="83">
        <f t="shared" si="2"/>
        <v>0</v>
      </c>
      <c r="BM65" s="83">
        <f t="shared" si="18"/>
        <v>0</v>
      </c>
      <c r="BN65" s="83"/>
      <c r="BO65" s="83"/>
      <c r="BP65" s="83">
        <f t="shared" si="19"/>
        <v>0</v>
      </c>
      <c r="BQ65" s="83">
        <f t="shared" si="3"/>
        <v>0</v>
      </c>
      <c r="BR65" s="83">
        <f t="shared" si="3"/>
        <v>0</v>
      </c>
      <c r="BS65" s="83">
        <f t="shared" si="3"/>
        <v>0</v>
      </c>
      <c r="BT65" s="83">
        <f t="shared" si="20"/>
        <v>0</v>
      </c>
      <c r="BV65" s="80"/>
      <c r="BW65" s="80"/>
      <c r="BX65" s="80">
        <f t="shared" si="21"/>
        <v>0</v>
      </c>
      <c r="BY65" s="80">
        <f t="shared" si="21"/>
        <v>0</v>
      </c>
      <c r="BZ65" s="80">
        <f t="shared" si="21"/>
        <v>0</v>
      </c>
      <c r="CA65" s="80">
        <f t="shared" si="21"/>
        <v>0</v>
      </c>
      <c r="CB65" s="80">
        <f t="shared" si="22"/>
        <v>0</v>
      </c>
      <c r="CC65" s="80"/>
      <c r="CD65" s="80"/>
      <c r="CE65" s="80">
        <f t="shared" si="23"/>
        <v>0</v>
      </c>
      <c r="CF65" s="80">
        <f t="shared" si="5"/>
        <v>0</v>
      </c>
      <c r="CG65" s="80">
        <f t="shared" si="5"/>
        <v>0</v>
      </c>
      <c r="CH65" s="80">
        <f t="shared" si="5"/>
        <v>0</v>
      </c>
      <c r="CI65" s="80">
        <f t="shared" si="24"/>
        <v>0</v>
      </c>
      <c r="CJ65" s="80"/>
      <c r="CK65" s="80"/>
      <c r="CL65" s="80">
        <f t="shared" si="25"/>
        <v>0</v>
      </c>
      <c r="CM65" s="80">
        <f t="shared" si="6"/>
        <v>0</v>
      </c>
      <c r="CN65" s="80">
        <f t="shared" si="6"/>
        <v>0</v>
      </c>
      <c r="CO65" s="80">
        <f t="shared" si="6"/>
        <v>0</v>
      </c>
      <c r="CP65" s="80">
        <f t="shared" si="26"/>
        <v>0</v>
      </c>
      <c r="CQ65" s="80"/>
      <c r="CR65" s="80"/>
      <c r="CS65" s="80">
        <f t="shared" si="27"/>
        <v>0</v>
      </c>
      <c r="CT65" s="80">
        <f t="shared" si="7"/>
        <v>0</v>
      </c>
      <c r="CU65" s="80">
        <f t="shared" si="7"/>
        <v>0</v>
      </c>
      <c r="CV65" s="80">
        <f t="shared" si="7"/>
        <v>0</v>
      </c>
      <c r="CW65" s="80">
        <f t="shared" si="28"/>
        <v>0</v>
      </c>
      <c r="CX65" s="80"/>
      <c r="CY65" s="80"/>
      <c r="CZ65" s="80">
        <f t="shared" si="29"/>
        <v>0</v>
      </c>
      <c r="DA65" s="80">
        <f t="shared" si="8"/>
        <v>0</v>
      </c>
      <c r="DB65" s="80">
        <f t="shared" si="8"/>
        <v>0</v>
      </c>
      <c r="DC65" s="80">
        <f t="shared" si="8"/>
        <v>0</v>
      </c>
      <c r="DD65" s="80">
        <f t="shared" si="30"/>
        <v>0</v>
      </c>
      <c r="DF65" s="81">
        <f t="shared" si="31"/>
        <v>0</v>
      </c>
      <c r="DG65" s="81">
        <f t="shared" si="32"/>
        <v>0</v>
      </c>
      <c r="DH65" s="81">
        <f t="shared" si="33"/>
        <v>0</v>
      </c>
      <c r="DI65" s="81">
        <f t="shared" si="34"/>
        <v>0</v>
      </c>
      <c r="DJ65" s="81">
        <f t="shared" si="35"/>
        <v>0</v>
      </c>
      <c r="DK65" s="84">
        <f t="shared" si="9"/>
        <v>0</v>
      </c>
    </row>
    <row r="66" spans="1:115" ht="15.75" thickBot="1">
      <c r="A66" s="76"/>
      <c r="B66" s="31">
        <v>64</v>
      </c>
      <c r="C66" s="82">
        <v>0</v>
      </c>
      <c r="D66" s="82">
        <v>0</v>
      </c>
      <c r="E66" s="82">
        <v>0</v>
      </c>
      <c r="F66" s="82">
        <v>0</v>
      </c>
      <c r="G66" s="82">
        <v>0</v>
      </c>
      <c r="H66" s="76"/>
      <c r="I66" s="31">
        <v>64</v>
      </c>
      <c r="J66" s="82">
        <v>0</v>
      </c>
      <c r="K66" s="82">
        <v>0</v>
      </c>
      <c r="L66" s="82">
        <v>0</v>
      </c>
      <c r="M66" s="82">
        <v>0</v>
      </c>
      <c r="N66" s="82">
        <v>0</v>
      </c>
      <c r="O66" s="76"/>
      <c r="P66" s="31">
        <v>64</v>
      </c>
      <c r="Q66" s="82">
        <v>0</v>
      </c>
      <c r="R66" s="82">
        <v>0</v>
      </c>
      <c r="S66" s="82">
        <v>0</v>
      </c>
      <c r="T66" s="82">
        <v>0</v>
      </c>
      <c r="U66" s="82">
        <v>0</v>
      </c>
      <c r="V66" s="76"/>
      <c r="W66" s="31">
        <v>64</v>
      </c>
      <c r="X66" s="82">
        <v>0</v>
      </c>
      <c r="Y66" s="82">
        <v>0</v>
      </c>
      <c r="Z66" s="82">
        <v>0</v>
      </c>
      <c r="AA66" s="82">
        <v>0</v>
      </c>
      <c r="AB66" s="82">
        <v>0</v>
      </c>
      <c r="AC66" s="76"/>
      <c r="AD66" s="31">
        <v>64</v>
      </c>
      <c r="AE66" s="82">
        <v>0</v>
      </c>
      <c r="AF66" s="82">
        <v>0</v>
      </c>
      <c r="AG66" s="82">
        <v>0</v>
      </c>
      <c r="AH66" s="82">
        <v>0</v>
      </c>
      <c r="AI66" s="82">
        <v>0</v>
      </c>
      <c r="AJ66" s="31"/>
      <c r="AK66" s="31">
        <f t="shared" si="10"/>
        <v>10</v>
      </c>
      <c r="AM66" s="83"/>
      <c r="AN66" s="83">
        <f t="shared" si="11"/>
        <v>0</v>
      </c>
      <c r="AO66" s="83">
        <f t="shared" si="11"/>
        <v>0</v>
      </c>
      <c r="AP66" s="83">
        <f t="shared" si="11"/>
        <v>0</v>
      </c>
      <c r="AQ66" s="83">
        <f t="shared" si="11"/>
        <v>0</v>
      </c>
      <c r="AR66" s="83">
        <f t="shared" si="12"/>
        <v>0</v>
      </c>
      <c r="AS66" s="83"/>
      <c r="AT66" s="83"/>
      <c r="AU66" s="83">
        <f t="shared" si="13"/>
        <v>0</v>
      </c>
      <c r="AV66" s="83">
        <f t="shared" si="13"/>
        <v>0</v>
      </c>
      <c r="AW66" s="83">
        <f t="shared" si="13"/>
        <v>0</v>
      </c>
      <c r="AX66" s="83">
        <f t="shared" si="13"/>
        <v>0</v>
      </c>
      <c r="AY66" s="83">
        <f t="shared" si="14"/>
        <v>0</v>
      </c>
      <c r="AZ66" s="83"/>
      <c r="BA66" s="83"/>
      <c r="BB66" s="83">
        <f t="shared" si="15"/>
        <v>0</v>
      </c>
      <c r="BC66" s="83">
        <f t="shared" si="1"/>
        <v>0</v>
      </c>
      <c r="BD66" s="83">
        <f t="shared" si="1"/>
        <v>0</v>
      </c>
      <c r="BE66" s="83">
        <f t="shared" si="1"/>
        <v>0</v>
      </c>
      <c r="BF66" s="83">
        <f t="shared" si="16"/>
        <v>0</v>
      </c>
      <c r="BG66" s="83"/>
      <c r="BH66" s="83"/>
      <c r="BI66" s="83">
        <f t="shared" si="17"/>
        <v>0</v>
      </c>
      <c r="BJ66" s="83">
        <f t="shared" si="2"/>
        <v>0</v>
      </c>
      <c r="BK66" s="83">
        <f t="shared" si="2"/>
        <v>0</v>
      </c>
      <c r="BL66" s="83">
        <f t="shared" si="2"/>
        <v>0</v>
      </c>
      <c r="BM66" s="83">
        <f t="shared" si="18"/>
        <v>0</v>
      </c>
      <c r="BN66" s="83"/>
      <c r="BO66" s="83"/>
      <c r="BP66" s="83">
        <f t="shared" si="19"/>
        <v>0</v>
      </c>
      <c r="BQ66" s="83">
        <f t="shared" si="3"/>
        <v>0</v>
      </c>
      <c r="BR66" s="83">
        <f t="shared" si="3"/>
        <v>0</v>
      </c>
      <c r="BS66" s="83">
        <f t="shared" si="3"/>
        <v>0</v>
      </c>
      <c r="BT66" s="83">
        <f t="shared" si="20"/>
        <v>0</v>
      </c>
      <c r="BV66" s="80"/>
      <c r="BW66" s="80"/>
      <c r="BX66" s="80">
        <f t="shared" si="21"/>
        <v>0</v>
      </c>
      <c r="BY66" s="80">
        <f t="shared" si="21"/>
        <v>0</v>
      </c>
      <c r="BZ66" s="80">
        <f t="shared" si="21"/>
        <v>0</v>
      </c>
      <c r="CA66" s="80">
        <f t="shared" si="21"/>
        <v>0</v>
      </c>
      <c r="CB66" s="80">
        <f t="shared" si="22"/>
        <v>0</v>
      </c>
      <c r="CC66" s="80"/>
      <c r="CD66" s="80"/>
      <c r="CE66" s="80">
        <f t="shared" si="23"/>
        <v>0</v>
      </c>
      <c r="CF66" s="80">
        <f t="shared" si="5"/>
        <v>0</v>
      </c>
      <c r="CG66" s="80">
        <f t="shared" si="5"/>
        <v>0</v>
      </c>
      <c r="CH66" s="80">
        <f t="shared" si="5"/>
        <v>0</v>
      </c>
      <c r="CI66" s="80">
        <f t="shared" si="24"/>
        <v>0</v>
      </c>
      <c r="CJ66" s="80"/>
      <c r="CK66" s="80"/>
      <c r="CL66" s="80">
        <f t="shared" si="25"/>
        <v>0</v>
      </c>
      <c r="CM66" s="80">
        <f t="shared" si="6"/>
        <v>0</v>
      </c>
      <c r="CN66" s="80">
        <f t="shared" si="6"/>
        <v>0</v>
      </c>
      <c r="CO66" s="80">
        <f t="shared" si="6"/>
        <v>0</v>
      </c>
      <c r="CP66" s="80">
        <f t="shared" si="26"/>
        <v>0</v>
      </c>
      <c r="CQ66" s="80"/>
      <c r="CR66" s="80"/>
      <c r="CS66" s="80">
        <f t="shared" si="27"/>
        <v>0</v>
      </c>
      <c r="CT66" s="80">
        <f t="shared" si="7"/>
        <v>0</v>
      </c>
      <c r="CU66" s="80">
        <f t="shared" si="7"/>
        <v>0</v>
      </c>
      <c r="CV66" s="80">
        <f t="shared" si="7"/>
        <v>0</v>
      </c>
      <c r="CW66" s="80">
        <f t="shared" si="28"/>
        <v>0</v>
      </c>
      <c r="CX66" s="80"/>
      <c r="CY66" s="80"/>
      <c r="CZ66" s="80">
        <f t="shared" si="29"/>
        <v>0</v>
      </c>
      <c r="DA66" s="80">
        <f t="shared" si="8"/>
        <v>0</v>
      </c>
      <c r="DB66" s="80">
        <f t="shared" si="8"/>
        <v>0</v>
      </c>
      <c r="DC66" s="80">
        <f t="shared" si="8"/>
        <v>0</v>
      </c>
      <c r="DD66" s="80">
        <f t="shared" si="30"/>
        <v>0</v>
      </c>
      <c r="DF66" s="81">
        <f t="shared" si="31"/>
        <v>0</v>
      </c>
      <c r="DG66" s="81">
        <f t="shared" si="32"/>
        <v>0</v>
      </c>
      <c r="DH66" s="81">
        <f t="shared" si="33"/>
        <v>0</v>
      </c>
      <c r="DI66" s="81">
        <f t="shared" si="34"/>
        <v>0</v>
      </c>
      <c r="DJ66" s="81">
        <f t="shared" si="35"/>
        <v>0</v>
      </c>
      <c r="DK66" s="84">
        <f t="shared" si="9"/>
        <v>0</v>
      </c>
    </row>
    <row r="67" spans="1:115" ht="15.75" thickBot="1">
      <c r="A67" s="76"/>
      <c r="B67" s="31">
        <v>65</v>
      </c>
      <c r="C67" s="82">
        <v>0</v>
      </c>
      <c r="D67" s="82">
        <v>0</v>
      </c>
      <c r="E67" s="82">
        <v>0</v>
      </c>
      <c r="F67" s="82">
        <v>0</v>
      </c>
      <c r="G67" s="82">
        <v>0</v>
      </c>
      <c r="H67" s="76"/>
      <c r="I67" s="31">
        <v>65</v>
      </c>
      <c r="J67" s="82">
        <v>0</v>
      </c>
      <c r="K67" s="82">
        <v>0</v>
      </c>
      <c r="L67" s="82">
        <v>0</v>
      </c>
      <c r="M67" s="82">
        <v>0</v>
      </c>
      <c r="N67" s="82">
        <v>0</v>
      </c>
      <c r="O67" s="76"/>
      <c r="P67" s="31">
        <v>65</v>
      </c>
      <c r="Q67" s="82">
        <v>0</v>
      </c>
      <c r="R67" s="82">
        <v>0</v>
      </c>
      <c r="S67" s="82">
        <v>0</v>
      </c>
      <c r="T67" s="82">
        <v>0</v>
      </c>
      <c r="U67" s="82">
        <v>0</v>
      </c>
      <c r="V67" s="76"/>
      <c r="W67" s="31">
        <v>65</v>
      </c>
      <c r="X67" s="82">
        <v>0</v>
      </c>
      <c r="Y67" s="82">
        <v>0</v>
      </c>
      <c r="Z67" s="82">
        <v>0</v>
      </c>
      <c r="AA67" s="82">
        <v>0</v>
      </c>
      <c r="AB67" s="82">
        <v>0</v>
      </c>
      <c r="AC67" s="76"/>
      <c r="AD67" s="31">
        <v>65</v>
      </c>
      <c r="AE67" s="82">
        <v>0</v>
      </c>
      <c r="AF67" s="82">
        <v>0</v>
      </c>
      <c r="AG67" s="82">
        <v>0</v>
      </c>
      <c r="AH67" s="82">
        <v>0</v>
      </c>
      <c r="AI67" s="82">
        <v>0</v>
      </c>
      <c r="AJ67" s="31"/>
      <c r="AK67" s="31">
        <f t="shared" si="10"/>
        <v>10</v>
      </c>
      <c r="AM67" s="83"/>
      <c r="AN67" s="83">
        <f t="shared" si="11"/>
        <v>0</v>
      </c>
      <c r="AO67" s="83">
        <f t="shared" si="11"/>
        <v>0</v>
      </c>
      <c r="AP67" s="83">
        <f t="shared" si="11"/>
        <v>0</v>
      </c>
      <c r="AQ67" s="83">
        <f t="shared" ref="AQ67:AQ98" si="36">IF(F67&gt;0,F67,0)</f>
        <v>0</v>
      </c>
      <c r="AR67" s="83">
        <f t="shared" si="12"/>
        <v>0</v>
      </c>
      <c r="AS67" s="83"/>
      <c r="AT67" s="83"/>
      <c r="AU67" s="83">
        <f t="shared" si="13"/>
        <v>0</v>
      </c>
      <c r="AV67" s="83">
        <f t="shared" si="13"/>
        <v>0</v>
      </c>
      <c r="AW67" s="83">
        <f t="shared" si="13"/>
        <v>0</v>
      </c>
      <c r="AX67" s="83">
        <f t="shared" si="13"/>
        <v>0</v>
      </c>
      <c r="AY67" s="83">
        <f t="shared" si="14"/>
        <v>0</v>
      </c>
      <c r="AZ67" s="83"/>
      <c r="BA67" s="83"/>
      <c r="BB67" s="83">
        <f t="shared" si="15"/>
        <v>0</v>
      </c>
      <c r="BC67" s="83">
        <f t="shared" si="15"/>
        <v>0</v>
      </c>
      <c r="BD67" s="83">
        <f t="shared" si="15"/>
        <v>0</v>
      </c>
      <c r="BE67" s="83">
        <f t="shared" si="15"/>
        <v>0</v>
      </c>
      <c r="BF67" s="83">
        <f t="shared" si="16"/>
        <v>0</v>
      </c>
      <c r="BG67" s="83"/>
      <c r="BH67" s="83"/>
      <c r="BI67" s="83">
        <f t="shared" si="17"/>
        <v>0</v>
      </c>
      <c r="BJ67" s="83">
        <f t="shared" si="17"/>
        <v>0</v>
      </c>
      <c r="BK67" s="83">
        <f t="shared" si="17"/>
        <v>0</v>
      </c>
      <c r="BL67" s="83">
        <f t="shared" si="17"/>
        <v>0</v>
      </c>
      <c r="BM67" s="83">
        <f t="shared" si="18"/>
        <v>0</v>
      </c>
      <c r="BN67" s="83"/>
      <c r="BO67" s="83"/>
      <c r="BP67" s="83">
        <f t="shared" si="19"/>
        <v>0</v>
      </c>
      <c r="BQ67" s="83">
        <f t="shared" si="19"/>
        <v>0</v>
      </c>
      <c r="BR67" s="83">
        <f t="shared" si="19"/>
        <v>0</v>
      </c>
      <c r="BS67" s="83">
        <f t="shared" si="19"/>
        <v>0</v>
      </c>
      <c r="BT67" s="83">
        <f t="shared" si="20"/>
        <v>0</v>
      </c>
      <c r="BV67" s="80"/>
      <c r="BW67" s="80"/>
      <c r="BX67" s="80">
        <f t="shared" si="21"/>
        <v>0</v>
      </c>
      <c r="BY67" s="80">
        <f t="shared" si="21"/>
        <v>0</v>
      </c>
      <c r="BZ67" s="80">
        <f t="shared" si="21"/>
        <v>0</v>
      </c>
      <c r="CA67" s="80">
        <f t="shared" si="21"/>
        <v>0</v>
      </c>
      <c r="CB67" s="80">
        <f t="shared" si="22"/>
        <v>0</v>
      </c>
      <c r="CC67" s="80"/>
      <c r="CD67" s="80"/>
      <c r="CE67" s="80">
        <f t="shared" si="23"/>
        <v>0</v>
      </c>
      <c r="CF67" s="80">
        <f t="shared" si="23"/>
        <v>0</v>
      </c>
      <c r="CG67" s="80">
        <f t="shared" si="23"/>
        <v>0</v>
      </c>
      <c r="CH67" s="80">
        <f t="shared" si="23"/>
        <v>0</v>
      </c>
      <c r="CI67" s="80">
        <f t="shared" si="24"/>
        <v>0</v>
      </c>
      <c r="CJ67" s="80"/>
      <c r="CK67" s="80"/>
      <c r="CL67" s="80">
        <f t="shared" si="25"/>
        <v>0</v>
      </c>
      <c r="CM67" s="80">
        <f t="shared" si="25"/>
        <v>0</v>
      </c>
      <c r="CN67" s="80">
        <f t="shared" si="25"/>
        <v>0</v>
      </c>
      <c r="CO67" s="80">
        <f t="shared" si="25"/>
        <v>0</v>
      </c>
      <c r="CP67" s="80">
        <f t="shared" si="26"/>
        <v>0</v>
      </c>
      <c r="CQ67" s="80"/>
      <c r="CR67" s="80"/>
      <c r="CS67" s="80">
        <f t="shared" si="27"/>
        <v>0</v>
      </c>
      <c r="CT67" s="80">
        <f t="shared" si="27"/>
        <v>0</v>
      </c>
      <c r="CU67" s="80">
        <f t="shared" si="27"/>
        <v>0</v>
      </c>
      <c r="CV67" s="80">
        <f t="shared" si="27"/>
        <v>0</v>
      </c>
      <c r="CW67" s="80">
        <f t="shared" si="28"/>
        <v>0</v>
      </c>
      <c r="CX67" s="80"/>
      <c r="CY67" s="80"/>
      <c r="CZ67" s="80">
        <f t="shared" si="29"/>
        <v>0</v>
      </c>
      <c r="DA67" s="80">
        <f t="shared" si="29"/>
        <v>0</v>
      </c>
      <c r="DB67" s="80">
        <f t="shared" si="29"/>
        <v>0</v>
      </c>
      <c r="DC67" s="80">
        <f t="shared" si="29"/>
        <v>0</v>
      </c>
      <c r="DD67" s="80">
        <f t="shared" si="30"/>
        <v>0</v>
      </c>
      <c r="DF67" s="81">
        <f t="shared" si="31"/>
        <v>0</v>
      </c>
      <c r="DG67" s="81">
        <f t="shared" si="32"/>
        <v>0</v>
      </c>
      <c r="DH67" s="81">
        <f t="shared" si="33"/>
        <v>0</v>
      </c>
      <c r="DI67" s="81">
        <f t="shared" si="34"/>
        <v>0</v>
      </c>
      <c r="DJ67" s="81">
        <f t="shared" si="35"/>
        <v>0</v>
      </c>
      <c r="DK67" s="84">
        <f t="shared" ref="DK67:DK98" si="37">SUM(DF67:DJ67)</f>
        <v>0</v>
      </c>
    </row>
    <row r="68" spans="1:115" ht="15.75" thickBot="1">
      <c r="A68" s="76"/>
      <c r="B68" s="31">
        <v>66</v>
      </c>
      <c r="C68" s="82">
        <v>0</v>
      </c>
      <c r="D68" s="82">
        <v>0</v>
      </c>
      <c r="E68" s="82">
        <v>0</v>
      </c>
      <c r="F68" s="82">
        <v>0</v>
      </c>
      <c r="G68" s="82">
        <v>0</v>
      </c>
      <c r="H68" s="76"/>
      <c r="I68" s="31">
        <v>66</v>
      </c>
      <c r="J68" s="82">
        <v>0</v>
      </c>
      <c r="K68" s="82">
        <v>0</v>
      </c>
      <c r="L68" s="82">
        <v>0</v>
      </c>
      <c r="M68" s="82">
        <v>0</v>
      </c>
      <c r="N68" s="82">
        <v>0</v>
      </c>
      <c r="O68" s="76"/>
      <c r="P68" s="31">
        <v>66</v>
      </c>
      <c r="Q68" s="82">
        <v>0</v>
      </c>
      <c r="R68" s="82">
        <v>0</v>
      </c>
      <c r="S68" s="82">
        <v>0</v>
      </c>
      <c r="T68" s="82">
        <v>0</v>
      </c>
      <c r="U68" s="82">
        <v>0</v>
      </c>
      <c r="V68" s="76"/>
      <c r="W68" s="31">
        <v>66</v>
      </c>
      <c r="X68" s="82">
        <v>0</v>
      </c>
      <c r="Y68" s="82">
        <v>0</v>
      </c>
      <c r="Z68" s="82">
        <v>0</v>
      </c>
      <c r="AA68" s="82">
        <v>0</v>
      </c>
      <c r="AB68" s="82">
        <v>0</v>
      </c>
      <c r="AC68" s="76"/>
      <c r="AD68" s="31">
        <v>66</v>
      </c>
      <c r="AE68" s="82">
        <v>0</v>
      </c>
      <c r="AF68" s="82">
        <v>0</v>
      </c>
      <c r="AG68" s="82">
        <v>0</v>
      </c>
      <c r="AH68" s="82">
        <v>0</v>
      </c>
      <c r="AI68" s="82">
        <v>0</v>
      </c>
      <c r="AJ68" s="31"/>
      <c r="AK68" s="31">
        <f t="shared" ref="AK68:AK98" si="38">AJ68+10</f>
        <v>10</v>
      </c>
      <c r="AM68" s="83"/>
      <c r="AN68" s="83">
        <f t="shared" ref="AN68:AP98" si="39">IF(C68&gt;0,C68,0)</f>
        <v>0</v>
      </c>
      <c r="AO68" s="83">
        <f t="shared" si="39"/>
        <v>0</v>
      </c>
      <c r="AP68" s="83">
        <f t="shared" si="39"/>
        <v>0</v>
      </c>
      <c r="AQ68" s="83">
        <f t="shared" si="36"/>
        <v>0</v>
      </c>
      <c r="AR68" s="83">
        <f t="shared" ref="AR68:AR98" si="40">-SUM(AN68:AQ68)</f>
        <v>0</v>
      </c>
      <c r="AS68" s="83"/>
      <c r="AT68" s="83"/>
      <c r="AU68" s="83">
        <f t="shared" ref="AU68:AX98" si="41">IF(J68&gt;0,J68,0)</f>
        <v>0</v>
      </c>
      <c r="AV68" s="83">
        <f t="shared" si="41"/>
        <v>0</v>
      </c>
      <c r="AW68" s="83">
        <f t="shared" si="41"/>
        <v>0</v>
      </c>
      <c r="AX68" s="83">
        <f t="shared" si="41"/>
        <v>0</v>
      </c>
      <c r="AY68" s="83">
        <f t="shared" ref="AY68:AY98" si="42">-SUM(AU68:AX68)</f>
        <v>0</v>
      </c>
      <c r="AZ68" s="83"/>
      <c r="BA68" s="83"/>
      <c r="BB68" s="83">
        <f t="shared" ref="BB68:BE98" si="43">IF(Q68&gt;0,Q68,0)</f>
        <v>0</v>
      </c>
      <c r="BC68" s="83">
        <f t="shared" si="43"/>
        <v>0</v>
      </c>
      <c r="BD68" s="83">
        <f t="shared" si="43"/>
        <v>0</v>
      </c>
      <c r="BE68" s="83">
        <f t="shared" si="43"/>
        <v>0</v>
      </c>
      <c r="BF68" s="83">
        <f t="shared" ref="BF68:BF98" si="44">-SUM(BB68:BE68)</f>
        <v>0</v>
      </c>
      <c r="BG68" s="83"/>
      <c r="BH68" s="83"/>
      <c r="BI68" s="83">
        <f t="shared" ref="BI68:BL98" si="45">IF(X68&gt;0,X68,0)</f>
        <v>0</v>
      </c>
      <c r="BJ68" s="83">
        <f t="shared" si="45"/>
        <v>0</v>
      </c>
      <c r="BK68" s="83">
        <f t="shared" si="45"/>
        <v>0</v>
      </c>
      <c r="BL68" s="83">
        <f t="shared" si="45"/>
        <v>0</v>
      </c>
      <c r="BM68" s="83">
        <f t="shared" ref="BM68:BM98" si="46">-SUM(BI68:BL68)</f>
        <v>0</v>
      </c>
      <c r="BN68" s="83"/>
      <c r="BO68" s="83"/>
      <c r="BP68" s="83">
        <f t="shared" ref="BP68:BS98" si="47">IF(AE68&gt;0,AE68,0)</f>
        <v>0</v>
      </c>
      <c r="BQ68" s="83">
        <f t="shared" si="47"/>
        <v>0</v>
      </c>
      <c r="BR68" s="83">
        <f t="shared" si="47"/>
        <v>0</v>
      </c>
      <c r="BS68" s="83">
        <f t="shared" si="47"/>
        <v>0</v>
      </c>
      <c r="BT68" s="83">
        <f t="shared" ref="BT68:BT98" si="48">-SUM(BP68:BS68)</f>
        <v>0</v>
      </c>
      <c r="BV68" s="80"/>
      <c r="BW68" s="80"/>
      <c r="BX68" s="80">
        <f t="shared" ref="BX68:CA98" si="49">$AK68*AN68</f>
        <v>0</v>
      </c>
      <c r="BY68" s="80">
        <f t="shared" si="49"/>
        <v>0</v>
      </c>
      <c r="BZ68" s="80">
        <f t="shared" si="49"/>
        <v>0</v>
      </c>
      <c r="CA68" s="80">
        <f t="shared" si="49"/>
        <v>0</v>
      </c>
      <c r="CB68" s="80">
        <f t="shared" ref="CB68:CB98" si="50">SUM(BX68:CA68)</f>
        <v>0</v>
      </c>
      <c r="CC68" s="80"/>
      <c r="CD68" s="80"/>
      <c r="CE68" s="80">
        <f t="shared" ref="CE68:CH98" si="51">$AK68*AU68</f>
        <v>0</v>
      </c>
      <c r="CF68" s="80">
        <f t="shared" si="51"/>
        <v>0</v>
      </c>
      <c r="CG68" s="80">
        <f t="shared" si="51"/>
        <v>0</v>
      </c>
      <c r="CH68" s="80">
        <f t="shared" si="51"/>
        <v>0</v>
      </c>
      <c r="CI68" s="80">
        <f t="shared" ref="CI68:CI98" si="52">SUM(CE68:CH68)</f>
        <v>0</v>
      </c>
      <c r="CJ68" s="80"/>
      <c r="CK68" s="80"/>
      <c r="CL68" s="80">
        <f t="shared" ref="CL68:CO98" si="53">$AK68*BB68</f>
        <v>0</v>
      </c>
      <c r="CM68" s="80">
        <f t="shared" si="53"/>
        <v>0</v>
      </c>
      <c r="CN68" s="80">
        <f t="shared" si="53"/>
        <v>0</v>
      </c>
      <c r="CO68" s="80">
        <f t="shared" si="53"/>
        <v>0</v>
      </c>
      <c r="CP68" s="80">
        <f t="shared" ref="CP68:CP98" si="54">SUM(CL68:CO68)</f>
        <v>0</v>
      </c>
      <c r="CQ68" s="80"/>
      <c r="CR68" s="80"/>
      <c r="CS68" s="80">
        <f t="shared" ref="CS68:CV98" si="55">$AK68*BI68</f>
        <v>0</v>
      </c>
      <c r="CT68" s="80">
        <f t="shared" si="55"/>
        <v>0</v>
      </c>
      <c r="CU68" s="80">
        <f t="shared" si="55"/>
        <v>0</v>
      </c>
      <c r="CV68" s="80">
        <f t="shared" si="55"/>
        <v>0</v>
      </c>
      <c r="CW68" s="80">
        <f t="shared" ref="CW68:CW98" si="56">SUM(CS68:CV68)</f>
        <v>0</v>
      </c>
      <c r="CX68" s="80"/>
      <c r="CY68" s="80"/>
      <c r="CZ68" s="80">
        <f t="shared" ref="CZ68:DC98" si="57">$AK68*BP68</f>
        <v>0</v>
      </c>
      <c r="DA68" s="80">
        <f t="shared" si="57"/>
        <v>0</v>
      </c>
      <c r="DB68" s="80">
        <f t="shared" si="57"/>
        <v>0</v>
      </c>
      <c r="DC68" s="80">
        <f t="shared" si="57"/>
        <v>0</v>
      </c>
      <c r="DD68" s="80">
        <f t="shared" ref="DD68:DD98" si="58">SUM(CZ68:DC68)</f>
        <v>0</v>
      </c>
      <c r="DF68" s="81">
        <f t="shared" ref="DF68:DF99" si="59">AR68+AU68+BB68+BI68+BP68</f>
        <v>0</v>
      </c>
      <c r="DG68" s="81">
        <f t="shared" ref="DG68:DG99" si="60">AY68+AN68+BC68+BJ68+BQ68</f>
        <v>0</v>
      </c>
      <c r="DH68" s="81">
        <f t="shared" ref="DH68:DH99" si="61">BF68+AO68+AV68+BK68+BR68</f>
        <v>0</v>
      </c>
      <c r="DI68" s="81">
        <f t="shared" ref="DI68:DI99" si="62">BM68+BS68+BD68+AW68+AP68</f>
        <v>0</v>
      </c>
      <c r="DJ68" s="81">
        <f t="shared" ref="DJ68:DJ99" si="63">BT68+BL68+BE68+AX68+AQ68</f>
        <v>0</v>
      </c>
      <c r="DK68" s="84">
        <f t="shared" si="37"/>
        <v>0</v>
      </c>
    </row>
    <row r="69" spans="1:115" ht="15.75" thickBot="1">
      <c r="A69" s="76"/>
      <c r="B69" s="31">
        <v>67</v>
      </c>
      <c r="C69" s="82">
        <v>0</v>
      </c>
      <c r="D69" s="82">
        <v>0</v>
      </c>
      <c r="E69" s="82">
        <v>0</v>
      </c>
      <c r="F69" s="82">
        <v>-72.480999999999995</v>
      </c>
      <c r="G69" s="82">
        <v>-72.480999999999995</v>
      </c>
      <c r="H69" s="76"/>
      <c r="I69" s="31">
        <v>67</v>
      </c>
      <c r="J69" s="82">
        <v>0</v>
      </c>
      <c r="K69" s="82">
        <v>0</v>
      </c>
      <c r="L69" s="82">
        <v>0</v>
      </c>
      <c r="M69" s="82">
        <v>0</v>
      </c>
      <c r="N69" s="82">
        <v>0</v>
      </c>
      <c r="O69" s="76"/>
      <c r="P69" s="31">
        <v>67</v>
      </c>
      <c r="Q69" s="82">
        <v>0</v>
      </c>
      <c r="R69" s="82">
        <v>0</v>
      </c>
      <c r="S69" s="82">
        <v>0</v>
      </c>
      <c r="T69" s="82">
        <v>0</v>
      </c>
      <c r="U69" s="82">
        <v>0</v>
      </c>
      <c r="V69" s="76"/>
      <c r="W69" s="31">
        <v>67</v>
      </c>
      <c r="X69" s="82">
        <v>0</v>
      </c>
      <c r="Y69" s="82">
        <v>0</v>
      </c>
      <c r="Z69" s="82">
        <v>0</v>
      </c>
      <c r="AA69" s="82">
        <v>0</v>
      </c>
      <c r="AB69" s="82">
        <v>0</v>
      </c>
      <c r="AC69" s="76"/>
      <c r="AD69" s="31">
        <v>67</v>
      </c>
      <c r="AE69" s="82">
        <v>72.480999999999995</v>
      </c>
      <c r="AF69" s="82">
        <v>0</v>
      </c>
      <c r="AG69" s="82">
        <v>0</v>
      </c>
      <c r="AH69" s="82">
        <v>0</v>
      </c>
      <c r="AI69" s="82">
        <v>72.480999999999995</v>
      </c>
      <c r="AJ69" s="31"/>
      <c r="AK69" s="31">
        <f t="shared" si="38"/>
        <v>10</v>
      </c>
      <c r="AM69" s="83"/>
      <c r="AN69" s="83">
        <f t="shared" si="39"/>
        <v>0</v>
      </c>
      <c r="AO69" s="83">
        <f t="shared" si="39"/>
        <v>0</v>
      </c>
      <c r="AP69" s="83">
        <f t="shared" si="39"/>
        <v>0</v>
      </c>
      <c r="AQ69" s="83">
        <f t="shared" si="36"/>
        <v>0</v>
      </c>
      <c r="AR69" s="83">
        <f t="shared" si="40"/>
        <v>0</v>
      </c>
      <c r="AS69" s="83"/>
      <c r="AT69" s="83"/>
      <c r="AU69" s="83">
        <f t="shared" si="41"/>
        <v>0</v>
      </c>
      <c r="AV69" s="83">
        <f t="shared" si="41"/>
        <v>0</v>
      </c>
      <c r="AW69" s="83">
        <f t="shared" si="41"/>
        <v>0</v>
      </c>
      <c r="AX69" s="83">
        <f t="shared" si="41"/>
        <v>0</v>
      </c>
      <c r="AY69" s="83">
        <f t="shared" si="42"/>
        <v>0</v>
      </c>
      <c r="AZ69" s="83"/>
      <c r="BA69" s="83"/>
      <c r="BB69" s="83">
        <f t="shared" si="43"/>
        <v>0</v>
      </c>
      <c r="BC69" s="83">
        <f t="shared" si="43"/>
        <v>0</v>
      </c>
      <c r="BD69" s="83">
        <f t="shared" si="43"/>
        <v>0</v>
      </c>
      <c r="BE69" s="83">
        <f t="shared" si="43"/>
        <v>0</v>
      </c>
      <c r="BF69" s="83">
        <f t="shared" si="44"/>
        <v>0</v>
      </c>
      <c r="BG69" s="83"/>
      <c r="BH69" s="83"/>
      <c r="BI69" s="83">
        <f t="shared" si="45"/>
        <v>0</v>
      </c>
      <c r="BJ69" s="83">
        <f t="shared" si="45"/>
        <v>0</v>
      </c>
      <c r="BK69" s="83">
        <f t="shared" si="45"/>
        <v>0</v>
      </c>
      <c r="BL69" s="83">
        <f t="shared" si="45"/>
        <v>0</v>
      </c>
      <c r="BM69" s="83">
        <f t="shared" si="46"/>
        <v>0</v>
      </c>
      <c r="BN69" s="83"/>
      <c r="BO69" s="83"/>
      <c r="BP69" s="83">
        <f t="shared" si="47"/>
        <v>72.480999999999995</v>
      </c>
      <c r="BQ69" s="83">
        <f t="shared" si="47"/>
        <v>0</v>
      </c>
      <c r="BR69" s="83">
        <f t="shared" si="47"/>
        <v>0</v>
      </c>
      <c r="BS69" s="83">
        <f t="shared" si="47"/>
        <v>0</v>
      </c>
      <c r="BT69" s="83">
        <f t="shared" si="48"/>
        <v>-72.480999999999995</v>
      </c>
      <c r="BV69" s="80"/>
      <c r="BW69" s="80"/>
      <c r="BX69" s="80">
        <f t="shared" si="49"/>
        <v>0</v>
      </c>
      <c r="BY69" s="80">
        <f t="shared" si="49"/>
        <v>0</v>
      </c>
      <c r="BZ69" s="80">
        <f t="shared" si="49"/>
        <v>0</v>
      </c>
      <c r="CA69" s="80">
        <f t="shared" si="49"/>
        <v>0</v>
      </c>
      <c r="CB69" s="80">
        <f t="shared" si="50"/>
        <v>0</v>
      </c>
      <c r="CC69" s="80"/>
      <c r="CD69" s="80"/>
      <c r="CE69" s="80">
        <f t="shared" si="51"/>
        <v>0</v>
      </c>
      <c r="CF69" s="80">
        <f t="shared" si="51"/>
        <v>0</v>
      </c>
      <c r="CG69" s="80">
        <f t="shared" si="51"/>
        <v>0</v>
      </c>
      <c r="CH69" s="80">
        <f t="shared" si="51"/>
        <v>0</v>
      </c>
      <c r="CI69" s="80">
        <f t="shared" si="52"/>
        <v>0</v>
      </c>
      <c r="CJ69" s="80"/>
      <c r="CK69" s="80"/>
      <c r="CL69" s="80">
        <f t="shared" si="53"/>
        <v>0</v>
      </c>
      <c r="CM69" s="80">
        <f t="shared" si="53"/>
        <v>0</v>
      </c>
      <c r="CN69" s="80">
        <f t="shared" si="53"/>
        <v>0</v>
      </c>
      <c r="CO69" s="80">
        <f t="shared" si="53"/>
        <v>0</v>
      </c>
      <c r="CP69" s="80">
        <f t="shared" si="54"/>
        <v>0</v>
      </c>
      <c r="CQ69" s="80"/>
      <c r="CR69" s="80"/>
      <c r="CS69" s="80">
        <f t="shared" si="55"/>
        <v>0</v>
      </c>
      <c r="CT69" s="80">
        <f t="shared" si="55"/>
        <v>0</v>
      </c>
      <c r="CU69" s="80">
        <f t="shared" si="55"/>
        <v>0</v>
      </c>
      <c r="CV69" s="80">
        <f t="shared" si="55"/>
        <v>0</v>
      </c>
      <c r="CW69" s="80">
        <f t="shared" si="56"/>
        <v>0</v>
      </c>
      <c r="CX69" s="80"/>
      <c r="CY69" s="80"/>
      <c r="CZ69" s="80">
        <f t="shared" si="57"/>
        <v>724.81</v>
      </c>
      <c r="DA69" s="80">
        <f t="shared" si="57"/>
        <v>0</v>
      </c>
      <c r="DB69" s="80">
        <f t="shared" si="57"/>
        <v>0</v>
      </c>
      <c r="DC69" s="80">
        <f t="shared" si="57"/>
        <v>0</v>
      </c>
      <c r="DD69" s="80">
        <f t="shared" si="58"/>
        <v>724.81</v>
      </c>
      <c r="DF69" s="81">
        <f t="shared" si="59"/>
        <v>72.480999999999995</v>
      </c>
      <c r="DG69" s="81">
        <f t="shared" si="60"/>
        <v>0</v>
      </c>
      <c r="DH69" s="81">
        <f t="shared" si="61"/>
        <v>0</v>
      </c>
      <c r="DI69" s="81">
        <f t="shared" si="62"/>
        <v>0</v>
      </c>
      <c r="DJ69" s="81">
        <f t="shared" si="63"/>
        <v>-72.480999999999995</v>
      </c>
      <c r="DK69" s="84">
        <f t="shared" si="37"/>
        <v>0</v>
      </c>
    </row>
    <row r="70" spans="1:115" ht="15.75" thickBot="1">
      <c r="A70" s="76"/>
      <c r="B70" s="31">
        <v>68</v>
      </c>
      <c r="C70" s="82">
        <v>0</v>
      </c>
      <c r="D70" s="82">
        <v>0</v>
      </c>
      <c r="E70" s="82">
        <v>0</v>
      </c>
      <c r="F70" s="82">
        <v>-82.582999999999998</v>
      </c>
      <c r="G70" s="82">
        <v>-82.582999999999998</v>
      </c>
      <c r="H70" s="76"/>
      <c r="I70" s="31">
        <v>68</v>
      </c>
      <c r="J70" s="82">
        <v>0</v>
      </c>
      <c r="K70" s="82">
        <v>0</v>
      </c>
      <c r="L70" s="82">
        <v>0</v>
      </c>
      <c r="M70" s="82">
        <v>0</v>
      </c>
      <c r="N70" s="82">
        <v>0</v>
      </c>
      <c r="O70" s="76"/>
      <c r="P70" s="31">
        <v>68</v>
      </c>
      <c r="Q70" s="82">
        <v>0</v>
      </c>
      <c r="R70" s="82">
        <v>0</v>
      </c>
      <c r="S70" s="82">
        <v>0</v>
      </c>
      <c r="T70" s="82">
        <v>0</v>
      </c>
      <c r="U70" s="82">
        <v>0</v>
      </c>
      <c r="V70" s="76"/>
      <c r="W70" s="31">
        <v>68</v>
      </c>
      <c r="X70" s="82">
        <v>0</v>
      </c>
      <c r="Y70" s="82">
        <v>0</v>
      </c>
      <c r="Z70" s="82">
        <v>0</v>
      </c>
      <c r="AA70" s="82">
        <v>0</v>
      </c>
      <c r="AB70" s="82">
        <v>0</v>
      </c>
      <c r="AC70" s="76"/>
      <c r="AD70" s="31">
        <v>68</v>
      </c>
      <c r="AE70" s="82">
        <v>82.582999999999998</v>
      </c>
      <c r="AF70" s="82">
        <v>0</v>
      </c>
      <c r="AG70" s="82">
        <v>0</v>
      </c>
      <c r="AH70" s="82">
        <v>0</v>
      </c>
      <c r="AI70" s="82">
        <v>82.582999999999998</v>
      </c>
      <c r="AJ70" s="31"/>
      <c r="AK70" s="31">
        <f t="shared" si="38"/>
        <v>10</v>
      </c>
      <c r="AM70" s="83"/>
      <c r="AN70" s="83">
        <f t="shared" si="39"/>
        <v>0</v>
      </c>
      <c r="AO70" s="83">
        <f t="shared" si="39"/>
        <v>0</v>
      </c>
      <c r="AP70" s="83">
        <f t="shared" si="39"/>
        <v>0</v>
      </c>
      <c r="AQ70" s="83">
        <f t="shared" si="36"/>
        <v>0</v>
      </c>
      <c r="AR70" s="83">
        <f t="shared" si="40"/>
        <v>0</v>
      </c>
      <c r="AS70" s="83"/>
      <c r="AT70" s="83"/>
      <c r="AU70" s="83">
        <f t="shared" si="41"/>
        <v>0</v>
      </c>
      <c r="AV70" s="83">
        <f t="shared" si="41"/>
        <v>0</v>
      </c>
      <c r="AW70" s="83">
        <f t="shared" si="41"/>
        <v>0</v>
      </c>
      <c r="AX70" s="83">
        <f t="shared" si="41"/>
        <v>0</v>
      </c>
      <c r="AY70" s="83">
        <f t="shared" si="42"/>
        <v>0</v>
      </c>
      <c r="AZ70" s="83"/>
      <c r="BA70" s="83"/>
      <c r="BB70" s="83">
        <f t="shared" si="43"/>
        <v>0</v>
      </c>
      <c r="BC70" s="83">
        <f t="shared" si="43"/>
        <v>0</v>
      </c>
      <c r="BD70" s="83">
        <f t="shared" si="43"/>
        <v>0</v>
      </c>
      <c r="BE70" s="83">
        <f t="shared" si="43"/>
        <v>0</v>
      </c>
      <c r="BF70" s="83">
        <f t="shared" si="44"/>
        <v>0</v>
      </c>
      <c r="BG70" s="83"/>
      <c r="BH70" s="83"/>
      <c r="BI70" s="83">
        <f t="shared" si="45"/>
        <v>0</v>
      </c>
      <c r="BJ70" s="83">
        <f t="shared" si="45"/>
        <v>0</v>
      </c>
      <c r="BK70" s="83">
        <f t="shared" si="45"/>
        <v>0</v>
      </c>
      <c r="BL70" s="83">
        <f t="shared" si="45"/>
        <v>0</v>
      </c>
      <c r="BM70" s="83">
        <f t="shared" si="46"/>
        <v>0</v>
      </c>
      <c r="BN70" s="83"/>
      <c r="BO70" s="83"/>
      <c r="BP70" s="83">
        <f t="shared" si="47"/>
        <v>82.582999999999998</v>
      </c>
      <c r="BQ70" s="83">
        <f t="shared" si="47"/>
        <v>0</v>
      </c>
      <c r="BR70" s="83">
        <f t="shared" si="47"/>
        <v>0</v>
      </c>
      <c r="BS70" s="83">
        <f t="shared" si="47"/>
        <v>0</v>
      </c>
      <c r="BT70" s="83">
        <f t="shared" si="48"/>
        <v>-82.582999999999998</v>
      </c>
      <c r="BV70" s="80"/>
      <c r="BW70" s="80"/>
      <c r="BX70" s="80">
        <f t="shared" si="49"/>
        <v>0</v>
      </c>
      <c r="BY70" s="80">
        <f t="shared" si="49"/>
        <v>0</v>
      </c>
      <c r="BZ70" s="80">
        <f t="shared" si="49"/>
        <v>0</v>
      </c>
      <c r="CA70" s="80">
        <f t="shared" si="49"/>
        <v>0</v>
      </c>
      <c r="CB70" s="80">
        <f t="shared" si="50"/>
        <v>0</v>
      </c>
      <c r="CC70" s="80"/>
      <c r="CD70" s="80"/>
      <c r="CE70" s="80">
        <f t="shared" si="51"/>
        <v>0</v>
      </c>
      <c r="CF70" s="80">
        <f t="shared" si="51"/>
        <v>0</v>
      </c>
      <c r="CG70" s="80">
        <f t="shared" si="51"/>
        <v>0</v>
      </c>
      <c r="CH70" s="80">
        <f t="shared" si="51"/>
        <v>0</v>
      </c>
      <c r="CI70" s="80">
        <f t="shared" si="52"/>
        <v>0</v>
      </c>
      <c r="CJ70" s="80"/>
      <c r="CK70" s="80"/>
      <c r="CL70" s="80">
        <f t="shared" si="53"/>
        <v>0</v>
      </c>
      <c r="CM70" s="80">
        <f t="shared" si="53"/>
        <v>0</v>
      </c>
      <c r="CN70" s="80">
        <f t="shared" si="53"/>
        <v>0</v>
      </c>
      <c r="CO70" s="80">
        <f t="shared" si="53"/>
        <v>0</v>
      </c>
      <c r="CP70" s="80">
        <f t="shared" si="54"/>
        <v>0</v>
      </c>
      <c r="CQ70" s="80"/>
      <c r="CR70" s="80"/>
      <c r="CS70" s="80">
        <f t="shared" si="55"/>
        <v>0</v>
      </c>
      <c r="CT70" s="80">
        <f t="shared" si="55"/>
        <v>0</v>
      </c>
      <c r="CU70" s="80">
        <f t="shared" si="55"/>
        <v>0</v>
      </c>
      <c r="CV70" s="80">
        <f t="shared" si="55"/>
        <v>0</v>
      </c>
      <c r="CW70" s="80">
        <f t="shared" si="56"/>
        <v>0</v>
      </c>
      <c r="CX70" s="80"/>
      <c r="CY70" s="80"/>
      <c r="CZ70" s="80">
        <f t="shared" si="57"/>
        <v>825.82999999999993</v>
      </c>
      <c r="DA70" s="80">
        <f t="shared" si="57"/>
        <v>0</v>
      </c>
      <c r="DB70" s="80">
        <f t="shared" si="57"/>
        <v>0</v>
      </c>
      <c r="DC70" s="80">
        <f t="shared" si="57"/>
        <v>0</v>
      </c>
      <c r="DD70" s="80">
        <f t="shared" si="58"/>
        <v>825.82999999999993</v>
      </c>
      <c r="DF70" s="81">
        <f t="shared" si="59"/>
        <v>82.582999999999998</v>
      </c>
      <c r="DG70" s="81">
        <f t="shared" si="60"/>
        <v>0</v>
      </c>
      <c r="DH70" s="81">
        <f t="shared" si="61"/>
        <v>0</v>
      </c>
      <c r="DI70" s="81">
        <f t="shared" si="62"/>
        <v>0</v>
      </c>
      <c r="DJ70" s="81">
        <f t="shared" si="63"/>
        <v>-82.582999999999998</v>
      </c>
      <c r="DK70" s="84">
        <f t="shared" si="37"/>
        <v>0</v>
      </c>
    </row>
    <row r="71" spans="1:115" ht="15.75" thickBot="1">
      <c r="A71" s="76"/>
      <c r="B71" s="31">
        <v>69</v>
      </c>
      <c r="C71" s="82">
        <v>0</v>
      </c>
      <c r="D71" s="82">
        <v>0</v>
      </c>
      <c r="E71" s="82">
        <v>0</v>
      </c>
      <c r="F71" s="82">
        <v>-81.201999999999998</v>
      </c>
      <c r="G71" s="82">
        <v>-81.201999999999998</v>
      </c>
      <c r="H71" s="76"/>
      <c r="I71" s="31">
        <v>69</v>
      </c>
      <c r="J71" s="82">
        <v>0</v>
      </c>
      <c r="K71" s="82">
        <v>0</v>
      </c>
      <c r="L71" s="82">
        <v>0</v>
      </c>
      <c r="M71" s="82">
        <v>0</v>
      </c>
      <c r="N71" s="82">
        <v>0</v>
      </c>
      <c r="O71" s="76"/>
      <c r="P71" s="31">
        <v>69</v>
      </c>
      <c r="Q71" s="82">
        <v>0</v>
      </c>
      <c r="R71" s="82">
        <v>0</v>
      </c>
      <c r="S71" s="82">
        <v>0</v>
      </c>
      <c r="T71" s="82">
        <v>0</v>
      </c>
      <c r="U71" s="82">
        <v>0</v>
      </c>
      <c r="V71" s="76"/>
      <c r="W71" s="31">
        <v>69</v>
      </c>
      <c r="X71" s="82">
        <v>0</v>
      </c>
      <c r="Y71" s="82">
        <v>0</v>
      </c>
      <c r="Z71" s="82">
        <v>0</v>
      </c>
      <c r="AA71" s="82">
        <v>0</v>
      </c>
      <c r="AB71" s="82">
        <v>0</v>
      </c>
      <c r="AC71" s="76"/>
      <c r="AD71" s="31">
        <v>69</v>
      </c>
      <c r="AE71" s="82">
        <v>81.201999999999998</v>
      </c>
      <c r="AF71" s="82">
        <v>0</v>
      </c>
      <c r="AG71" s="82">
        <v>0</v>
      </c>
      <c r="AH71" s="82">
        <v>0</v>
      </c>
      <c r="AI71" s="82">
        <v>81.201999999999998</v>
      </c>
      <c r="AJ71" s="31"/>
      <c r="AK71" s="31">
        <f t="shared" si="38"/>
        <v>10</v>
      </c>
      <c r="AM71" s="83"/>
      <c r="AN71" s="83">
        <f t="shared" si="39"/>
        <v>0</v>
      </c>
      <c r="AO71" s="83">
        <f t="shared" si="39"/>
        <v>0</v>
      </c>
      <c r="AP71" s="83">
        <f t="shared" si="39"/>
        <v>0</v>
      </c>
      <c r="AQ71" s="83">
        <f t="shared" si="36"/>
        <v>0</v>
      </c>
      <c r="AR71" s="83">
        <f t="shared" si="40"/>
        <v>0</v>
      </c>
      <c r="AS71" s="83"/>
      <c r="AT71" s="83"/>
      <c r="AU71" s="83">
        <f t="shared" si="41"/>
        <v>0</v>
      </c>
      <c r="AV71" s="83">
        <f t="shared" si="41"/>
        <v>0</v>
      </c>
      <c r="AW71" s="83">
        <f t="shared" si="41"/>
        <v>0</v>
      </c>
      <c r="AX71" s="83">
        <f t="shared" si="41"/>
        <v>0</v>
      </c>
      <c r="AY71" s="83">
        <f t="shared" si="42"/>
        <v>0</v>
      </c>
      <c r="AZ71" s="83"/>
      <c r="BA71" s="83"/>
      <c r="BB71" s="83">
        <f t="shared" si="43"/>
        <v>0</v>
      </c>
      <c r="BC71" s="83">
        <f t="shared" si="43"/>
        <v>0</v>
      </c>
      <c r="BD71" s="83">
        <f t="shared" si="43"/>
        <v>0</v>
      </c>
      <c r="BE71" s="83">
        <f t="shared" si="43"/>
        <v>0</v>
      </c>
      <c r="BF71" s="83">
        <f t="shared" si="44"/>
        <v>0</v>
      </c>
      <c r="BG71" s="83"/>
      <c r="BH71" s="83"/>
      <c r="BI71" s="83">
        <f t="shared" si="45"/>
        <v>0</v>
      </c>
      <c r="BJ71" s="83">
        <f t="shared" si="45"/>
        <v>0</v>
      </c>
      <c r="BK71" s="83">
        <f t="shared" si="45"/>
        <v>0</v>
      </c>
      <c r="BL71" s="83">
        <f t="shared" si="45"/>
        <v>0</v>
      </c>
      <c r="BM71" s="83">
        <f t="shared" si="46"/>
        <v>0</v>
      </c>
      <c r="BN71" s="83"/>
      <c r="BO71" s="83"/>
      <c r="BP71" s="83">
        <f t="shared" si="47"/>
        <v>81.201999999999998</v>
      </c>
      <c r="BQ71" s="83">
        <f t="shared" si="47"/>
        <v>0</v>
      </c>
      <c r="BR71" s="83">
        <f t="shared" si="47"/>
        <v>0</v>
      </c>
      <c r="BS71" s="83">
        <f t="shared" si="47"/>
        <v>0</v>
      </c>
      <c r="BT71" s="83">
        <f t="shared" si="48"/>
        <v>-81.201999999999998</v>
      </c>
      <c r="BV71" s="80"/>
      <c r="BW71" s="80"/>
      <c r="BX71" s="80">
        <f t="shared" si="49"/>
        <v>0</v>
      </c>
      <c r="BY71" s="80">
        <f t="shared" si="49"/>
        <v>0</v>
      </c>
      <c r="BZ71" s="80">
        <f t="shared" si="49"/>
        <v>0</v>
      </c>
      <c r="CA71" s="80">
        <f t="shared" si="49"/>
        <v>0</v>
      </c>
      <c r="CB71" s="80">
        <f t="shared" si="50"/>
        <v>0</v>
      </c>
      <c r="CC71" s="80"/>
      <c r="CD71" s="80"/>
      <c r="CE71" s="80">
        <f t="shared" si="51"/>
        <v>0</v>
      </c>
      <c r="CF71" s="80">
        <f t="shared" si="51"/>
        <v>0</v>
      </c>
      <c r="CG71" s="80">
        <f t="shared" si="51"/>
        <v>0</v>
      </c>
      <c r="CH71" s="80">
        <f t="shared" si="51"/>
        <v>0</v>
      </c>
      <c r="CI71" s="80">
        <f t="shared" si="52"/>
        <v>0</v>
      </c>
      <c r="CJ71" s="80"/>
      <c r="CK71" s="80"/>
      <c r="CL71" s="80">
        <f t="shared" si="53"/>
        <v>0</v>
      </c>
      <c r="CM71" s="80">
        <f t="shared" si="53"/>
        <v>0</v>
      </c>
      <c r="CN71" s="80">
        <f t="shared" si="53"/>
        <v>0</v>
      </c>
      <c r="CO71" s="80">
        <f t="shared" si="53"/>
        <v>0</v>
      </c>
      <c r="CP71" s="80">
        <f t="shared" si="54"/>
        <v>0</v>
      </c>
      <c r="CQ71" s="80"/>
      <c r="CR71" s="80"/>
      <c r="CS71" s="80">
        <f t="shared" si="55"/>
        <v>0</v>
      </c>
      <c r="CT71" s="80">
        <f t="shared" si="55"/>
        <v>0</v>
      </c>
      <c r="CU71" s="80">
        <f t="shared" si="55"/>
        <v>0</v>
      </c>
      <c r="CV71" s="80">
        <f t="shared" si="55"/>
        <v>0</v>
      </c>
      <c r="CW71" s="80">
        <f t="shared" si="56"/>
        <v>0</v>
      </c>
      <c r="CX71" s="80"/>
      <c r="CY71" s="80"/>
      <c r="CZ71" s="80">
        <f t="shared" si="57"/>
        <v>812.02</v>
      </c>
      <c r="DA71" s="80">
        <f t="shared" si="57"/>
        <v>0</v>
      </c>
      <c r="DB71" s="80">
        <f t="shared" si="57"/>
        <v>0</v>
      </c>
      <c r="DC71" s="80">
        <f t="shared" si="57"/>
        <v>0</v>
      </c>
      <c r="DD71" s="80">
        <f t="shared" si="58"/>
        <v>812.02</v>
      </c>
      <c r="DF71" s="81">
        <f t="shared" si="59"/>
        <v>81.201999999999998</v>
      </c>
      <c r="DG71" s="81">
        <f t="shared" si="60"/>
        <v>0</v>
      </c>
      <c r="DH71" s="81">
        <f t="shared" si="61"/>
        <v>0</v>
      </c>
      <c r="DI71" s="81">
        <f t="shared" si="62"/>
        <v>0</v>
      </c>
      <c r="DJ71" s="81">
        <f t="shared" si="63"/>
        <v>-81.201999999999998</v>
      </c>
      <c r="DK71" s="84">
        <f t="shared" si="37"/>
        <v>0</v>
      </c>
    </row>
    <row r="72" spans="1:115" ht="15.75" thickBot="1">
      <c r="A72" s="76"/>
      <c r="B72" s="31">
        <v>70</v>
      </c>
      <c r="C72" s="82">
        <v>0</v>
      </c>
      <c r="D72" s="82">
        <v>0</v>
      </c>
      <c r="E72" s="82">
        <v>0</v>
      </c>
      <c r="F72" s="82">
        <v>-64.849999999999994</v>
      </c>
      <c r="G72" s="82">
        <v>-64.849999999999994</v>
      </c>
      <c r="H72" s="76"/>
      <c r="I72" s="31">
        <v>70</v>
      </c>
      <c r="J72" s="82">
        <v>0</v>
      </c>
      <c r="K72" s="82">
        <v>0</v>
      </c>
      <c r="L72" s="82">
        <v>0</v>
      </c>
      <c r="M72" s="82">
        <v>0</v>
      </c>
      <c r="N72" s="82">
        <v>0</v>
      </c>
      <c r="O72" s="76"/>
      <c r="P72" s="31">
        <v>70</v>
      </c>
      <c r="Q72" s="82">
        <v>0</v>
      </c>
      <c r="R72" s="82">
        <v>0</v>
      </c>
      <c r="S72" s="82">
        <v>0</v>
      </c>
      <c r="T72" s="82">
        <v>0</v>
      </c>
      <c r="U72" s="82">
        <v>0</v>
      </c>
      <c r="V72" s="76"/>
      <c r="W72" s="31">
        <v>70</v>
      </c>
      <c r="X72" s="82">
        <v>0</v>
      </c>
      <c r="Y72" s="82">
        <v>0</v>
      </c>
      <c r="Z72" s="82">
        <v>0</v>
      </c>
      <c r="AA72" s="82">
        <v>0</v>
      </c>
      <c r="AB72" s="82">
        <v>0</v>
      </c>
      <c r="AC72" s="76"/>
      <c r="AD72" s="31">
        <v>70</v>
      </c>
      <c r="AE72" s="82">
        <v>64.849999999999994</v>
      </c>
      <c r="AF72" s="82">
        <v>0</v>
      </c>
      <c r="AG72" s="82">
        <v>0</v>
      </c>
      <c r="AH72" s="82">
        <v>0</v>
      </c>
      <c r="AI72" s="82">
        <v>64.849999999999994</v>
      </c>
      <c r="AJ72" s="31"/>
      <c r="AK72" s="31">
        <f t="shared" si="38"/>
        <v>10</v>
      </c>
      <c r="AM72" s="83"/>
      <c r="AN72" s="83">
        <f t="shared" si="39"/>
        <v>0</v>
      </c>
      <c r="AO72" s="83">
        <f t="shared" si="39"/>
        <v>0</v>
      </c>
      <c r="AP72" s="83">
        <f t="shared" si="39"/>
        <v>0</v>
      </c>
      <c r="AQ72" s="83">
        <f t="shared" si="36"/>
        <v>0</v>
      </c>
      <c r="AR72" s="83">
        <f t="shared" si="40"/>
        <v>0</v>
      </c>
      <c r="AS72" s="83"/>
      <c r="AT72" s="83"/>
      <c r="AU72" s="83">
        <f t="shared" si="41"/>
        <v>0</v>
      </c>
      <c r="AV72" s="83">
        <f t="shared" si="41"/>
        <v>0</v>
      </c>
      <c r="AW72" s="83">
        <f t="shared" si="41"/>
        <v>0</v>
      </c>
      <c r="AX72" s="83">
        <f t="shared" si="41"/>
        <v>0</v>
      </c>
      <c r="AY72" s="83">
        <f t="shared" si="42"/>
        <v>0</v>
      </c>
      <c r="AZ72" s="83"/>
      <c r="BA72" s="83"/>
      <c r="BB72" s="83">
        <f t="shared" si="43"/>
        <v>0</v>
      </c>
      <c r="BC72" s="83">
        <f t="shared" si="43"/>
        <v>0</v>
      </c>
      <c r="BD72" s="83">
        <f t="shared" si="43"/>
        <v>0</v>
      </c>
      <c r="BE72" s="83">
        <f t="shared" si="43"/>
        <v>0</v>
      </c>
      <c r="BF72" s="83">
        <f t="shared" si="44"/>
        <v>0</v>
      </c>
      <c r="BG72" s="83"/>
      <c r="BH72" s="83"/>
      <c r="BI72" s="83">
        <f t="shared" si="45"/>
        <v>0</v>
      </c>
      <c r="BJ72" s="83">
        <f t="shared" si="45"/>
        <v>0</v>
      </c>
      <c r="BK72" s="83">
        <f t="shared" si="45"/>
        <v>0</v>
      </c>
      <c r="BL72" s="83">
        <f t="shared" si="45"/>
        <v>0</v>
      </c>
      <c r="BM72" s="83">
        <f t="shared" si="46"/>
        <v>0</v>
      </c>
      <c r="BN72" s="83"/>
      <c r="BO72" s="83"/>
      <c r="BP72" s="83">
        <f t="shared" si="47"/>
        <v>64.849999999999994</v>
      </c>
      <c r="BQ72" s="83">
        <f t="shared" si="47"/>
        <v>0</v>
      </c>
      <c r="BR72" s="83">
        <f t="shared" si="47"/>
        <v>0</v>
      </c>
      <c r="BS72" s="83">
        <f t="shared" si="47"/>
        <v>0</v>
      </c>
      <c r="BT72" s="83">
        <f t="shared" si="48"/>
        <v>-64.849999999999994</v>
      </c>
      <c r="BV72" s="80"/>
      <c r="BW72" s="80"/>
      <c r="BX72" s="80">
        <f t="shared" si="49"/>
        <v>0</v>
      </c>
      <c r="BY72" s="80">
        <f t="shared" si="49"/>
        <v>0</v>
      </c>
      <c r="BZ72" s="80">
        <f t="shared" si="49"/>
        <v>0</v>
      </c>
      <c r="CA72" s="80">
        <f t="shared" si="49"/>
        <v>0</v>
      </c>
      <c r="CB72" s="80">
        <f t="shared" si="50"/>
        <v>0</v>
      </c>
      <c r="CC72" s="80"/>
      <c r="CD72" s="80"/>
      <c r="CE72" s="80">
        <f t="shared" si="51"/>
        <v>0</v>
      </c>
      <c r="CF72" s="80">
        <f t="shared" si="51"/>
        <v>0</v>
      </c>
      <c r="CG72" s="80">
        <f t="shared" si="51"/>
        <v>0</v>
      </c>
      <c r="CH72" s="80">
        <f t="shared" si="51"/>
        <v>0</v>
      </c>
      <c r="CI72" s="80">
        <f t="shared" si="52"/>
        <v>0</v>
      </c>
      <c r="CJ72" s="80"/>
      <c r="CK72" s="80"/>
      <c r="CL72" s="80">
        <f t="shared" si="53"/>
        <v>0</v>
      </c>
      <c r="CM72" s="80">
        <f t="shared" si="53"/>
        <v>0</v>
      </c>
      <c r="CN72" s="80">
        <f t="shared" si="53"/>
        <v>0</v>
      </c>
      <c r="CO72" s="80">
        <f t="shared" si="53"/>
        <v>0</v>
      </c>
      <c r="CP72" s="80">
        <f t="shared" si="54"/>
        <v>0</v>
      </c>
      <c r="CQ72" s="80"/>
      <c r="CR72" s="80"/>
      <c r="CS72" s="80">
        <f t="shared" si="55"/>
        <v>0</v>
      </c>
      <c r="CT72" s="80">
        <f t="shared" si="55"/>
        <v>0</v>
      </c>
      <c r="CU72" s="80">
        <f t="shared" si="55"/>
        <v>0</v>
      </c>
      <c r="CV72" s="80">
        <f t="shared" si="55"/>
        <v>0</v>
      </c>
      <c r="CW72" s="80">
        <f t="shared" si="56"/>
        <v>0</v>
      </c>
      <c r="CX72" s="80"/>
      <c r="CY72" s="80"/>
      <c r="CZ72" s="80">
        <f t="shared" si="57"/>
        <v>648.5</v>
      </c>
      <c r="DA72" s="80">
        <f t="shared" si="57"/>
        <v>0</v>
      </c>
      <c r="DB72" s="80">
        <f t="shared" si="57"/>
        <v>0</v>
      </c>
      <c r="DC72" s="80">
        <f t="shared" si="57"/>
        <v>0</v>
      </c>
      <c r="DD72" s="80">
        <f t="shared" si="58"/>
        <v>648.5</v>
      </c>
      <c r="DF72" s="81">
        <f t="shared" si="59"/>
        <v>64.849999999999994</v>
      </c>
      <c r="DG72" s="81">
        <f t="shared" si="60"/>
        <v>0</v>
      </c>
      <c r="DH72" s="81">
        <f t="shared" si="61"/>
        <v>0</v>
      </c>
      <c r="DI72" s="81">
        <f t="shared" si="62"/>
        <v>0</v>
      </c>
      <c r="DJ72" s="81">
        <f t="shared" si="63"/>
        <v>-64.849999999999994</v>
      </c>
      <c r="DK72" s="84">
        <f t="shared" si="37"/>
        <v>0</v>
      </c>
    </row>
    <row r="73" spans="1:115" ht="15.75" thickBot="1">
      <c r="A73" s="76"/>
      <c r="B73" s="31">
        <v>71</v>
      </c>
      <c r="C73" s="82">
        <v>0</v>
      </c>
      <c r="D73" s="82">
        <v>0</v>
      </c>
      <c r="E73" s="82">
        <v>0</v>
      </c>
      <c r="F73" s="82">
        <v>-63.128</v>
      </c>
      <c r="G73" s="82">
        <v>-63.128</v>
      </c>
      <c r="H73" s="76"/>
      <c r="I73" s="31">
        <v>71</v>
      </c>
      <c r="J73" s="82">
        <v>0</v>
      </c>
      <c r="K73" s="82">
        <v>0</v>
      </c>
      <c r="L73" s="82">
        <v>0</v>
      </c>
      <c r="M73" s="82">
        <v>0</v>
      </c>
      <c r="N73" s="82">
        <v>0</v>
      </c>
      <c r="O73" s="76"/>
      <c r="P73" s="31">
        <v>71</v>
      </c>
      <c r="Q73" s="82">
        <v>0</v>
      </c>
      <c r="R73" s="82">
        <v>0</v>
      </c>
      <c r="S73" s="82">
        <v>0</v>
      </c>
      <c r="T73" s="82">
        <v>0</v>
      </c>
      <c r="U73" s="82">
        <v>0</v>
      </c>
      <c r="V73" s="76"/>
      <c r="W73" s="31">
        <v>71</v>
      </c>
      <c r="X73" s="82">
        <v>0</v>
      </c>
      <c r="Y73" s="82">
        <v>0</v>
      </c>
      <c r="Z73" s="82">
        <v>0</v>
      </c>
      <c r="AA73" s="82">
        <v>0</v>
      </c>
      <c r="AB73" s="82">
        <v>0</v>
      </c>
      <c r="AC73" s="76"/>
      <c r="AD73" s="31">
        <v>71</v>
      </c>
      <c r="AE73" s="82">
        <v>63.128</v>
      </c>
      <c r="AF73" s="82">
        <v>0</v>
      </c>
      <c r="AG73" s="82">
        <v>0</v>
      </c>
      <c r="AH73" s="82">
        <v>0</v>
      </c>
      <c r="AI73" s="82">
        <v>63.128</v>
      </c>
      <c r="AJ73" s="31"/>
      <c r="AK73" s="31">
        <f t="shared" si="38"/>
        <v>10</v>
      </c>
      <c r="AM73" s="83"/>
      <c r="AN73" s="83">
        <f t="shared" si="39"/>
        <v>0</v>
      </c>
      <c r="AO73" s="83">
        <f t="shared" si="39"/>
        <v>0</v>
      </c>
      <c r="AP73" s="83">
        <f t="shared" si="39"/>
        <v>0</v>
      </c>
      <c r="AQ73" s="83">
        <f t="shared" si="36"/>
        <v>0</v>
      </c>
      <c r="AR73" s="83">
        <f t="shared" si="40"/>
        <v>0</v>
      </c>
      <c r="AS73" s="83"/>
      <c r="AT73" s="83"/>
      <c r="AU73" s="83">
        <f t="shared" si="41"/>
        <v>0</v>
      </c>
      <c r="AV73" s="83">
        <f t="shared" si="41"/>
        <v>0</v>
      </c>
      <c r="AW73" s="83">
        <f t="shared" si="41"/>
        <v>0</v>
      </c>
      <c r="AX73" s="83">
        <f t="shared" si="41"/>
        <v>0</v>
      </c>
      <c r="AY73" s="83">
        <f t="shared" si="42"/>
        <v>0</v>
      </c>
      <c r="AZ73" s="83"/>
      <c r="BA73" s="83"/>
      <c r="BB73" s="83">
        <f t="shared" si="43"/>
        <v>0</v>
      </c>
      <c r="BC73" s="83">
        <f t="shared" si="43"/>
        <v>0</v>
      </c>
      <c r="BD73" s="83">
        <f t="shared" si="43"/>
        <v>0</v>
      </c>
      <c r="BE73" s="83">
        <f t="shared" si="43"/>
        <v>0</v>
      </c>
      <c r="BF73" s="83">
        <f t="shared" si="44"/>
        <v>0</v>
      </c>
      <c r="BG73" s="83"/>
      <c r="BH73" s="83"/>
      <c r="BI73" s="83">
        <f t="shared" si="45"/>
        <v>0</v>
      </c>
      <c r="BJ73" s="83">
        <f t="shared" si="45"/>
        <v>0</v>
      </c>
      <c r="BK73" s="83">
        <f t="shared" si="45"/>
        <v>0</v>
      </c>
      <c r="BL73" s="83">
        <f t="shared" si="45"/>
        <v>0</v>
      </c>
      <c r="BM73" s="83">
        <f t="shared" si="46"/>
        <v>0</v>
      </c>
      <c r="BN73" s="83"/>
      <c r="BO73" s="83"/>
      <c r="BP73" s="83">
        <f t="shared" si="47"/>
        <v>63.128</v>
      </c>
      <c r="BQ73" s="83">
        <f t="shared" si="47"/>
        <v>0</v>
      </c>
      <c r="BR73" s="83">
        <f t="shared" si="47"/>
        <v>0</v>
      </c>
      <c r="BS73" s="83">
        <f t="shared" si="47"/>
        <v>0</v>
      </c>
      <c r="BT73" s="83">
        <f t="shared" si="48"/>
        <v>-63.128</v>
      </c>
      <c r="BV73" s="80"/>
      <c r="BW73" s="80"/>
      <c r="BX73" s="80">
        <f t="shared" si="49"/>
        <v>0</v>
      </c>
      <c r="BY73" s="80">
        <f t="shared" si="49"/>
        <v>0</v>
      </c>
      <c r="BZ73" s="80">
        <f t="shared" si="49"/>
        <v>0</v>
      </c>
      <c r="CA73" s="80">
        <f t="shared" si="49"/>
        <v>0</v>
      </c>
      <c r="CB73" s="80">
        <f t="shared" si="50"/>
        <v>0</v>
      </c>
      <c r="CC73" s="80"/>
      <c r="CD73" s="80"/>
      <c r="CE73" s="80">
        <f t="shared" si="51"/>
        <v>0</v>
      </c>
      <c r="CF73" s="80">
        <f t="shared" si="51"/>
        <v>0</v>
      </c>
      <c r="CG73" s="80">
        <f t="shared" si="51"/>
        <v>0</v>
      </c>
      <c r="CH73" s="80">
        <f t="shared" si="51"/>
        <v>0</v>
      </c>
      <c r="CI73" s="80">
        <f t="shared" si="52"/>
        <v>0</v>
      </c>
      <c r="CJ73" s="80"/>
      <c r="CK73" s="80"/>
      <c r="CL73" s="80">
        <f t="shared" si="53"/>
        <v>0</v>
      </c>
      <c r="CM73" s="80">
        <f t="shared" si="53"/>
        <v>0</v>
      </c>
      <c r="CN73" s="80">
        <f t="shared" si="53"/>
        <v>0</v>
      </c>
      <c r="CO73" s="80">
        <f t="shared" si="53"/>
        <v>0</v>
      </c>
      <c r="CP73" s="80">
        <f t="shared" si="54"/>
        <v>0</v>
      </c>
      <c r="CQ73" s="80"/>
      <c r="CR73" s="80"/>
      <c r="CS73" s="80">
        <f t="shared" si="55"/>
        <v>0</v>
      </c>
      <c r="CT73" s="80">
        <f t="shared" si="55"/>
        <v>0</v>
      </c>
      <c r="CU73" s="80">
        <f t="shared" si="55"/>
        <v>0</v>
      </c>
      <c r="CV73" s="80">
        <f t="shared" si="55"/>
        <v>0</v>
      </c>
      <c r="CW73" s="80">
        <f t="shared" si="56"/>
        <v>0</v>
      </c>
      <c r="CX73" s="80"/>
      <c r="CY73" s="80"/>
      <c r="CZ73" s="80">
        <f t="shared" si="57"/>
        <v>631.28</v>
      </c>
      <c r="DA73" s="80">
        <f t="shared" si="57"/>
        <v>0</v>
      </c>
      <c r="DB73" s="80">
        <f t="shared" si="57"/>
        <v>0</v>
      </c>
      <c r="DC73" s="80">
        <f t="shared" si="57"/>
        <v>0</v>
      </c>
      <c r="DD73" s="80">
        <f t="shared" si="58"/>
        <v>631.28</v>
      </c>
      <c r="DF73" s="81">
        <f t="shared" si="59"/>
        <v>63.128</v>
      </c>
      <c r="DG73" s="81">
        <f t="shared" si="60"/>
        <v>0</v>
      </c>
      <c r="DH73" s="81">
        <f t="shared" si="61"/>
        <v>0</v>
      </c>
      <c r="DI73" s="81">
        <f t="shared" si="62"/>
        <v>0</v>
      </c>
      <c r="DJ73" s="81">
        <f t="shared" si="63"/>
        <v>-63.128</v>
      </c>
      <c r="DK73" s="84">
        <f t="shared" si="37"/>
        <v>0</v>
      </c>
    </row>
    <row r="74" spans="1:115" ht="15.75" thickBot="1">
      <c r="A74" s="76"/>
      <c r="B74" s="31">
        <v>72</v>
      </c>
      <c r="C74" s="82">
        <v>0</v>
      </c>
      <c r="D74" s="82">
        <v>0</v>
      </c>
      <c r="E74" s="82">
        <v>0</v>
      </c>
      <c r="F74" s="82">
        <v>-83.575000000000003</v>
      </c>
      <c r="G74" s="82">
        <v>-83.575000000000003</v>
      </c>
      <c r="H74" s="76"/>
      <c r="I74" s="31">
        <v>72</v>
      </c>
      <c r="J74" s="82">
        <v>0</v>
      </c>
      <c r="K74" s="82">
        <v>0</v>
      </c>
      <c r="L74" s="82">
        <v>0</v>
      </c>
      <c r="M74" s="82">
        <v>0</v>
      </c>
      <c r="N74" s="82">
        <v>0</v>
      </c>
      <c r="O74" s="76"/>
      <c r="P74" s="31">
        <v>72</v>
      </c>
      <c r="Q74" s="82">
        <v>0</v>
      </c>
      <c r="R74" s="82">
        <v>0</v>
      </c>
      <c r="S74" s="82">
        <v>0</v>
      </c>
      <c r="T74" s="82">
        <v>0</v>
      </c>
      <c r="U74" s="82">
        <v>0</v>
      </c>
      <c r="V74" s="76"/>
      <c r="W74" s="31">
        <v>72</v>
      </c>
      <c r="X74" s="82">
        <v>0</v>
      </c>
      <c r="Y74" s="82">
        <v>0</v>
      </c>
      <c r="Z74" s="82">
        <v>0</v>
      </c>
      <c r="AA74" s="82">
        <v>0</v>
      </c>
      <c r="AB74" s="82">
        <v>0</v>
      </c>
      <c r="AC74" s="76"/>
      <c r="AD74" s="31">
        <v>72</v>
      </c>
      <c r="AE74" s="82">
        <v>83.575000000000003</v>
      </c>
      <c r="AF74" s="82">
        <v>0</v>
      </c>
      <c r="AG74" s="82">
        <v>0</v>
      </c>
      <c r="AH74" s="82">
        <v>0</v>
      </c>
      <c r="AI74" s="82">
        <v>83.575000000000003</v>
      </c>
      <c r="AJ74" s="31"/>
      <c r="AK74" s="31">
        <f t="shared" si="38"/>
        <v>10</v>
      </c>
      <c r="AM74" s="83"/>
      <c r="AN74" s="83">
        <f t="shared" si="39"/>
        <v>0</v>
      </c>
      <c r="AO74" s="83">
        <f t="shared" si="39"/>
        <v>0</v>
      </c>
      <c r="AP74" s="83">
        <f t="shared" si="39"/>
        <v>0</v>
      </c>
      <c r="AQ74" s="83">
        <f t="shared" si="36"/>
        <v>0</v>
      </c>
      <c r="AR74" s="83">
        <f t="shared" si="40"/>
        <v>0</v>
      </c>
      <c r="AS74" s="83"/>
      <c r="AT74" s="83"/>
      <c r="AU74" s="83">
        <f t="shared" si="41"/>
        <v>0</v>
      </c>
      <c r="AV74" s="83">
        <f t="shared" si="41"/>
        <v>0</v>
      </c>
      <c r="AW74" s="83">
        <f t="shared" si="41"/>
        <v>0</v>
      </c>
      <c r="AX74" s="83">
        <f t="shared" si="41"/>
        <v>0</v>
      </c>
      <c r="AY74" s="83">
        <f t="shared" si="42"/>
        <v>0</v>
      </c>
      <c r="AZ74" s="83"/>
      <c r="BA74" s="83"/>
      <c r="BB74" s="83">
        <f t="shared" si="43"/>
        <v>0</v>
      </c>
      <c r="BC74" s="83">
        <f t="shared" si="43"/>
        <v>0</v>
      </c>
      <c r="BD74" s="83">
        <f t="shared" si="43"/>
        <v>0</v>
      </c>
      <c r="BE74" s="83">
        <f t="shared" si="43"/>
        <v>0</v>
      </c>
      <c r="BF74" s="83">
        <f t="shared" si="44"/>
        <v>0</v>
      </c>
      <c r="BG74" s="83"/>
      <c r="BH74" s="83"/>
      <c r="BI74" s="83">
        <f t="shared" si="45"/>
        <v>0</v>
      </c>
      <c r="BJ74" s="83">
        <f t="shared" si="45"/>
        <v>0</v>
      </c>
      <c r="BK74" s="83">
        <f t="shared" si="45"/>
        <v>0</v>
      </c>
      <c r="BL74" s="83">
        <f t="shared" si="45"/>
        <v>0</v>
      </c>
      <c r="BM74" s="83">
        <f t="shared" si="46"/>
        <v>0</v>
      </c>
      <c r="BN74" s="83"/>
      <c r="BO74" s="83"/>
      <c r="BP74" s="83">
        <f t="shared" si="47"/>
        <v>83.575000000000003</v>
      </c>
      <c r="BQ74" s="83">
        <f t="shared" si="47"/>
        <v>0</v>
      </c>
      <c r="BR74" s="83">
        <f t="shared" si="47"/>
        <v>0</v>
      </c>
      <c r="BS74" s="83">
        <f t="shared" si="47"/>
        <v>0</v>
      </c>
      <c r="BT74" s="83">
        <f t="shared" si="48"/>
        <v>-83.575000000000003</v>
      </c>
      <c r="BV74" s="80"/>
      <c r="BW74" s="80"/>
      <c r="BX74" s="80">
        <f t="shared" si="49"/>
        <v>0</v>
      </c>
      <c r="BY74" s="80">
        <f t="shared" si="49"/>
        <v>0</v>
      </c>
      <c r="BZ74" s="80">
        <f t="shared" si="49"/>
        <v>0</v>
      </c>
      <c r="CA74" s="80">
        <f t="shared" si="49"/>
        <v>0</v>
      </c>
      <c r="CB74" s="80">
        <f t="shared" si="50"/>
        <v>0</v>
      </c>
      <c r="CC74" s="80"/>
      <c r="CD74" s="80"/>
      <c r="CE74" s="80">
        <f t="shared" si="51"/>
        <v>0</v>
      </c>
      <c r="CF74" s="80">
        <f t="shared" si="51"/>
        <v>0</v>
      </c>
      <c r="CG74" s="80">
        <f t="shared" si="51"/>
        <v>0</v>
      </c>
      <c r="CH74" s="80">
        <f t="shared" si="51"/>
        <v>0</v>
      </c>
      <c r="CI74" s="80">
        <f t="shared" si="52"/>
        <v>0</v>
      </c>
      <c r="CJ74" s="80"/>
      <c r="CK74" s="80"/>
      <c r="CL74" s="80">
        <f t="shared" si="53"/>
        <v>0</v>
      </c>
      <c r="CM74" s="80">
        <f t="shared" si="53"/>
        <v>0</v>
      </c>
      <c r="CN74" s="80">
        <f t="shared" si="53"/>
        <v>0</v>
      </c>
      <c r="CO74" s="80">
        <f t="shared" si="53"/>
        <v>0</v>
      </c>
      <c r="CP74" s="80">
        <f t="shared" si="54"/>
        <v>0</v>
      </c>
      <c r="CQ74" s="80"/>
      <c r="CR74" s="80"/>
      <c r="CS74" s="80">
        <f t="shared" si="55"/>
        <v>0</v>
      </c>
      <c r="CT74" s="80">
        <f t="shared" si="55"/>
        <v>0</v>
      </c>
      <c r="CU74" s="80">
        <f t="shared" si="55"/>
        <v>0</v>
      </c>
      <c r="CV74" s="80">
        <f t="shared" si="55"/>
        <v>0</v>
      </c>
      <c r="CW74" s="80">
        <f t="shared" si="56"/>
        <v>0</v>
      </c>
      <c r="CX74" s="80"/>
      <c r="CY74" s="80"/>
      <c r="CZ74" s="80">
        <f t="shared" si="57"/>
        <v>835.75</v>
      </c>
      <c r="DA74" s="80">
        <f t="shared" si="57"/>
        <v>0</v>
      </c>
      <c r="DB74" s="80">
        <f t="shared" si="57"/>
        <v>0</v>
      </c>
      <c r="DC74" s="80">
        <f t="shared" si="57"/>
        <v>0</v>
      </c>
      <c r="DD74" s="80">
        <f t="shared" si="58"/>
        <v>835.75</v>
      </c>
      <c r="DF74" s="81">
        <f t="shared" si="59"/>
        <v>83.575000000000003</v>
      </c>
      <c r="DG74" s="81">
        <f t="shared" si="60"/>
        <v>0</v>
      </c>
      <c r="DH74" s="81">
        <f t="shared" si="61"/>
        <v>0</v>
      </c>
      <c r="DI74" s="81">
        <f t="shared" si="62"/>
        <v>0</v>
      </c>
      <c r="DJ74" s="81">
        <f t="shared" si="63"/>
        <v>-83.575000000000003</v>
      </c>
      <c r="DK74" s="84">
        <f t="shared" si="37"/>
        <v>0</v>
      </c>
    </row>
    <row r="75" spans="1:115" ht="15.75" thickBot="1">
      <c r="A75" s="76"/>
      <c r="B75" s="31">
        <v>73</v>
      </c>
      <c r="C75" s="82">
        <v>0</v>
      </c>
      <c r="D75" s="82">
        <v>0</v>
      </c>
      <c r="E75" s="82">
        <v>0</v>
      </c>
      <c r="F75" s="82">
        <v>-88.468999999999994</v>
      </c>
      <c r="G75" s="82">
        <v>-88.468999999999994</v>
      </c>
      <c r="H75" s="76"/>
      <c r="I75" s="31">
        <v>73</v>
      </c>
      <c r="J75" s="82">
        <v>0</v>
      </c>
      <c r="K75" s="82">
        <v>0</v>
      </c>
      <c r="L75" s="82">
        <v>0</v>
      </c>
      <c r="M75" s="82">
        <v>0</v>
      </c>
      <c r="N75" s="82">
        <v>0</v>
      </c>
      <c r="O75" s="76"/>
      <c r="P75" s="31">
        <v>73</v>
      </c>
      <c r="Q75" s="82">
        <v>0</v>
      </c>
      <c r="R75" s="82">
        <v>0</v>
      </c>
      <c r="S75" s="82">
        <v>0</v>
      </c>
      <c r="T75" s="82">
        <v>0</v>
      </c>
      <c r="U75" s="82">
        <v>0</v>
      </c>
      <c r="V75" s="76"/>
      <c r="W75" s="31">
        <v>73</v>
      </c>
      <c r="X75" s="82">
        <v>0</v>
      </c>
      <c r="Y75" s="82">
        <v>0</v>
      </c>
      <c r="Z75" s="82">
        <v>0</v>
      </c>
      <c r="AA75" s="82">
        <v>0</v>
      </c>
      <c r="AB75" s="82">
        <v>0</v>
      </c>
      <c r="AC75" s="76"/>
      <c r="AD75" s="31">
        <v>73</v>
      </c>
      <c r="AE75" s="82">
        <v>88.468999999999994</v>
      </c>
      <c r="AF75" s="82">
        <v>0</v>
      </c>
      <c r="AG75" s="82">
        <v>0</v>
      </c>
      <c r="AH75" s="82">
        <v>0</v>
      </c>
      <c r="AI75" s="82">
        <v>88.468999999999994</v>
      </c>
      <c r="AJ75" s="31"/>
      <c r="AK75" s="31">
        <f t="shared" si="38"/>
        <v>10</v>
      </c>
      <c r="AM75" s="83"/>
      <c r="AN75" s="83">
        <f t="shared" si="39"/>
        <v>0</v>
      </c>
      <c r="AO75" s="83">
        <f t="shared" si="39"/>
        <v>0</v>
      </c>
      <c r="AP75" s="83">
        <f t="shared" si="39"/>
        <v>0</v>
      </c>
      <c r="AQ75" s="83">
        <f t="shared" si="36"/>
        <v>0</v>
      </c>
      <c r="AR75" s="83">
        <f t="shared" si="40"/>
        <v>0</v>
      </c>
      <c r="AS75" s="83"/>
      <c r="AT75" s="83"/>
      <c r="AU75" s="83">
        <f t="shared" si="41"/>
        <v>0</v>
      </c>
      <c r="AV75" s="83">
        <f t="shared" si="41"/>
        <v>0</v>
      </c>
      <c r="AW75" s="83">
        <f t="shared" si="41"/>
        <v>0</v>
      </c>
      <c r="AX75" s="83">
        <f t="shared" si="41"/>
        <v>0</v>
      </c>
      <c r="AY75" s="83">
        <f t="shared" si="42"/>
        <v>0</v>
      </c>
      <c r="AZ75" s="83"/>
      <c r="BA75" s="83"/>
      <c r="BB75" s="83">
        <f t="shared" si="43"/>
        <v>0</v>
      </c>
      <c r="BC75" s="83">
        <f t="shared" si="43"/>
        <v>0</v>
      </c>
      <c r="BD75" s="83">
        <f t="shared" si="43"/>
        <v>0</v>
      </c>
      <c r="BE75" s="83">
        <f t="shared" si="43"/>
        <v>0</v>
      </c>
      <c r="BF75" s="83">
        <f t="shared" si="44"/>
        <v>0</v>
      </c>
      <c r="BG75" s="83"/>
      <c r="BH75" s="83"/>
      <c r="BI75" s="83">
        <f t="shared" si="45"/>
        <v>0</v>
      </c>
      <c r="BJ75" s="83">
        <f t="shared" si="45"/>
        <v>0</v>
      </c>
      <c r="BK75" s="83">
        <f t="shared" si="45"/>
        <v>0</v>
      </c>
      <c r="BL75" s="83">
        <f t="shared" si="45"/>
        <v>0</v>
      </c>
      <c r="BM75" s="83">
        <f t="shared" si="46"/>
        <v>0</v>
      </c>
      <c r="BN75" s="83"/>
      <c r="BO75" s="83"/>
      <c r="BP75" s="83">
        <f t="shared" si="47"/>
        <v>88.468999999999994</v>
      </c>
      <c r="BQ75" s="83">
        <f t="shared" si="47"/>
        <v>0</v>
      </c>
      <c r="BR75" s="83">
        <f t="shared" si="47"/>
        <v>0</v>
      </c>
      <c r="BS75" s="83">
        <f t="shared" si="47"/>
        <v>0</v>
      </c>
      <c r="BT75" s="83">
        <f t="shared" si="48"/>
        <v>-88.468999999999994</v>
      </c>
      <c r="BV75" s="80"/>
      <c r="BW75" s="80"/>
      <c r="BX75" s="80">
        <f t="shared" si="49"/>
        <v>0</v>
      </c>
      <c r="BY75" s="80">
        <f t="shared" si="49"/>
        <v>0</v>
      </c>
      <c r="BZ75" s="80">
        <f t="shared" si="49"/>
        <v>0</v>
      </c>
      <c r="CA75" s="80">
        <f t="shared" si="49"/>
        <v>0</v>
      </c>
      <c r="CB75" s="80">
        <f t="shared" si="50"/>
        <v>0</v>
      </c>
      <c r="CC75" s="80"/>
      <c r="CD75" s="80"/>
      <c r="CE75" s="80">
        <f t="shared" si="51"/>
        <v>0</v>
      </c>
      <c r="CF75" s="80">
        <f t="shared" si="51"/>
        <v>0</v>
      </c>
      <c r="CG75" s="80">
        <f t="shared" si="51"/>
        <v>0</v>
      </c>
      <c r="CH75" s="80">
        <f t="shared" si="51"/>
        <v>0</v>
      </c>
      <c r="CI75" s="80">
        <f t="shared" si="52"/>
        <v>0</v>
      </c>
      <c r="CJ75" s="80"/>
      <c r="CK75" s="80"/>
      <c r="CL75" s="80">
        <f t="shared" si="53"/>
        <v>0</v>
      </c>
      <c r="CM75" s="80">
        <f t="shared" si="53"/>
        <v>0</v>
      </c>
      <c r="CN75" s="80">
        <f t="shared" si="53"/>
        <v>0</v>
      </c>
      <c r="CO75" s="80">
        <f t="shared" si="53"/>
        <v>0</v>
      </c>
      <c r="CP75" s="80">
        <f t="shared" si="54"/>
        <v>0</v>
      </c>
      <c r="CQ75" s="80"/>
      <c r="CR75" s="80"/>
      <c r="CS75" s="80">
        <f t="shared" si="55"/>
        <v>0</v>
      </c>
      <c r="CT75" s="80">
        <f t="shared" si="55"/>
        <v>0</v>
      </c>
      <c r="CU75" s="80">
        <f t="shared" si="55"/>
        <v>0</v>
      </c>
      <c r="CV75" s="80">
        <f t="shared" si="55"/>
        <v>0</v>
      </c>
      <c r="CW75" s="80">
        <f t="shared" si="56"/>
        <v>0</v>
      </c>
      <c r="CX75" s="80"/>
      <c r="CY75" s="80"/>
      <c r="CZ75" s="80">
        <f t="shared" si="57"/>
        <v>884.68999999999994</v>
      </c>
      <c r="DA75" s="80">
        <f t="shared" si="57"/>
        <v>0</v>
      </c>
      <c r="DB75" s="80">
        <f t="shared" si="57"/>
        <v>0</v>
      </c>
      <c r="DC75" s="80">
        <f t="shared" si="57"/>
        <v>0</v>
      </c>
      <c r="DD75" s="80">
        <f t="shared" si="58"/>
        <v>884.68999999999994</v>
      </c>
      <c r="DF75" s="81">
        <f t="shared" si="59"/>
        <v>88.468999999999994</v>
      </c>
      <c r="DG75" s="81">
        <f t="shared" si="60"/>
        <v>0</v>
      </c>
      <c r="DH75" s="81">
        <f t="shared" si="61"/>
        <v>0</v>
      </c>
      <c r="DI75" s="81">
        <f t="shared" si="62"/>
        <v>0</v>
      </c>
      <c r="DJ75" s="81">
        <f t="shared" si="63"/>
        <v>-88.468999999999994</v>
      </c>
      <c r="DK75" s="84">
        <f t="shared" si="37"/>
        <v>0</v>
      </c>
    </row>
    <row r="76" spans="1:115" ht="15.75" thickBot="1">
      <c r="A76" s="76"/>
      <c r="B76" s="31">
        <v>74</v>
      </c>
      <c r="C76" s="82">
        <v>0</v>
      </c>
      <c r="D76" s="82">
        <v>0</v>
      </c>
      <c r="E76" s="82">
        <v>0</v>
      </c>
      <c r="F76" s="82">
        <v>-92.903999999999996</v>
      </c>
      <c r="G76" s="82">
        <v>-92.903999999999996</v>
      </c>
      <c r="H76" s="76"/>
      <c r="I76" s="31">
        <v>74</v>
      </c>
      <c r="J76" s="82">
        <v>0</v>
      </c>
      <c r="K76" s="82">
        <v>0</v>
      </c>
      <c r="L76" s="82">
        <v>0</v>
      </c>
      <c r="M76" s="82">
        <v>0</v>
      </c>
      <c r="N76" s="82">
        <v>0</v>
      </c>
      <c r="O76" s="76"/>
      <c r="P76" s="31">
        <v>74</v>
      </c>
      <c r="Q76" s="82">
        <v>0</v>
      </c>
      <c r="R76" s="82">
        <v>0</v>
      </c>
      <c r="S76" s="82">
        <v>0</v>
      </c>
      <c r="T76" s="82">
        <v>0</v>
      </c>
      <c r="U76" s="82">
        <v>0</v>
      </c>
      <c r="V76" s="76"/>
      <c r="W76" s="31">
        <v>74</v>
      </c>
      <c r="X76" s="82">
        <v>0</v>
      </c>
      <c r="Y76" s="82">
        <v>0</v>
      </c>
      <c r="Z76" s="82">
        <v>0</v>
      </c>
      <c r="AA76" s="82">
        <v>0</v>
      </c>
      <c r="AB76" s="82">
        <v>0</v>
      </c>
      <c r="AC76" s="76"/>
      <c r="AD76" s="31">
        <v>74</v>
      </c>
      <c r="AE76" s="82">
        <v>92.903999999999996</v>
      </c>
      <c r="AF76" s="82">
        <v>0</v>
      </c>
      <c r="AG76" s="82">
        <v>0</v>
      </c>
      <c r="AH76" s="82">
        <v>0</v>
      </c>
      <c r="AI76" s="82">
        <v>92.903999999999996</v>
      </c>
      <c r="AJ76" s="31"/>
      <c r="AK76" s="31">
        <f t="shared" si="38"/>
        <v>10</v>
      </c>
      <c r="AM76" s="83"/>
      <c r="AN76" s="83">
        <f t="shared" si="39"/>
        <v>0</v>
      </c>
      <c r="AO76" s="83">
        <f t="shared" si="39"/>
        <v>0</v>
      </c>
      <c r="AP76" s="83">
        <f t="shared" si="39"/>
        <v>0</v>
      </c>
      <c r="AQ76" s="83">
        <f t="shared" si="36"/>
        <v>0</v>
      </c>
      <c r="AR76" s="83">
        <f t="shared" si="40"/>
        <v>0</v>
      </c>
      <c r="AS76" s="83"/>
      <c r="AT76" s="83"/>
      <c r="AU76" s="83">
        <f t="shared" si="41"/>
        <v>0</v>
      </c>
      <c r="AV76" s="83">
        <f t="shared" si="41"/>
        <v>0</v>
      </c>
      <c r="AW76" s="83">
        <f t="shared" si="41"/>
        <v>0</v>
      </c>
      <c r="AX76" s="83">
        <f t="shared" si="41"/>
        <v>0</v>
      </c>
      <c r="AY76" s="83">
        <f t="shared" si="42"/>
        <v>0</v>
      </c>
      <c r="AZ76" s="83"/>
      <c r="BA76" s="83"/>
      <c r="BB76" s="83">
        <f t="shared" si="43"/>
        <v>0</v>
      </c>
      <c r="BC76" s="83">
        <f t="shared" si="43"/>
        <v>0</v>
      </c>
      <c r="BD76" s="83">
        <f t="shared" si="43"/>
        <v>0</v>
      </c>
      <c r="BE76" s="83">
        <f t="shared" si="43"/>
        <v>0</v>
      </c>
      <c r="BF76" s="83">
        <f t="shared" si="44"/>
        <v>0</v>
      </c>
      <c r="BG76" s="83"/>
      <c r="BH76" s="83"/>
      <c r="BI76" s="83">
        <f t="shared" si="45"/>
        <v>0</v>
      </c>
      <c r="BJ76" s="83">
        <f t="shared" si="45"/>
        <v>0</v>
      </c>
      <c r="BK76" s="83">
        <f t="shared" si="45"/>
        <v>0</v>
      </c>
      <c r="BL76" s="83">
        <f t="shared" si="45"/>
        <v>0</v>
      </c>
      <c r="BM76" s="83">
        <f t="shared" si="46"/>
        <v>0</v>
      </c>
      <c r="BN76" s="83"/>
      <c r="BO76" s="83"/>
      <c r="BP76" s="83">
        <f t="shared" si="47"/>
        <v>92.903999999999996</v>
      </c>
      <c r="BQ76" s="83">
        <f t="shared" si="47"/>
        <v>0</v>
      </c>
      <c r="BR76" s="83">
        <f t="shared" si="47"/>
        <v>0</v>
      </c>
      <c r="BS76" s="83">
        <f t="shared" si="47"/>
        <v>0</v>
      </c>
      <c r="BT76" s="83">
        <f t="shared" si="48"/>
        <v>-92.903999999999996</v>
      </c>
      <c r="BV76" s="80"/>
      <c r="BW76" s="80"/>
      <c r="BX76" s="80">
        <f t="shared" si="49"/>
        <v>0</v>
      </c>
      <c r="BY76" s="80">
        <f t="shared" si="49"/>
        <v>0</v>
      </c>
      <c r="BZ76" s="80">
        <f t="shared" si="49"/>
        <v>0</v>
      </c>
      <c r="CA76" s="80">
        <f t="shared" si="49"/>
        <v>0</v>
      </c>
      <c r="CB76" s="80">
        <f t="shared" si="50"/>
        <v>0</v>
      </c>
      <c r="CC76" s="80"/>
      <c r="CD76" s="80"/>
      <c r="CE76" s="80">
        <f t="shared" si="51"/>
        <v>0</v>
      </c>
      <c r="CF76" s="80">
        <f t="shared" si="51"/>
        <v>0</v>
      </c>
      <c r="CG76" s="80">
        <f t="shared" si="51"/>
        <v>0</v>
      </c>
      <c r="CH76" s="80">
        <f t="shared" si="51"/>
        <v>0</v>
      </c>
      <c r="CI76" s="80">
        <f t="shared" si="52"/>
        <v>0</v>
      </c>
      <c r="CJ76" s="80"/>
      <c r="CK76" s="80"/>
      <c r="CL76" s="80">
        <f t="shared" si="53"/>
        <v>0</v>
      </c>
      <c r="CM76" s="80">
        <f t="shared" si="53"/>
        <v>0</v>
      </c>
      <c r="CN76" s="80">
        <f t="shared" si="53"/>
        <v>0</v>
      </c>
      <c r="CO76" s="80">
        <f t="shared" si="53"/>
        <v>0</v>
      </c>
      <c r="CP76" s="80">
        <f t="shared" si="54"/>
        <v>0</v>
      </c>
      <c r="CQ76" s="80"/>
      <c r="CR76" s="80"/>
      <c r="CS76" s="80">
        <f t="shared" si="55"/>
        <v>0</v>
      </c>
      <c r="CT76" s="80">
        <f t="shared" si="55"/>
        <v>0</v>
      </c>
      <c r="CU76" s="80">
        <f t="shared" si="55"/>
        <v>0</v>
      </c>
      <c r="CV76" s="80">
        <f t="shared" si="55"/>
        <v>0</v>
      </c>
      <c r="CW76" s="80">
        <f t="shared" si="56"/>
        <v>0</v>
      </c>
      <c r="CX76" s="80"/>
      <c r="CY76" s="80"/>
      <c r="CZ76" s="80">
        <f t="shared" si="57"/>
        <v>929.04</v>
      </c>
      <c r="DA76" s="80">
        <f t="shared" si="57"/>
        <v>0</v>
      </c>
      <c r="DB76" s="80">
        <f t="shared" si="57"/>
        <v>0</v>
      </c>
      <c r="DC76" s="80">
        <f t="shared" si="57"/>
        <v>0</v>
      </c>
      <c r="DD76" s="80">
        <f t="shared" si="58"/>
        <v>929.04</v>
      </c>
      <c r="DF76" s="81">
        <f t="shared" si="59"/>
        <v>92.903999999999996</v>
      </c>
      <c r="DG76" s="81">
        <f t="shared" si="60"/>
        <v>0</v>
      </c>
      <c r="DH76" s="81">
        <f t="shared" si="61"/>
        <v>0</v>
      </c>
      <c r="DI76" s="81">
        <f t="shared" si="62"/>
        <v>0</v>
      </c>
      <c r="DJ76" s="81">
        <f t="shared" si="63"/>
        <v>-92.903999999999996</v>
      </c>
      <c r="DK76" s="84">
        <f t="shared" si="37"/>
        <v>0</v>
      </c>
    </row>
    <row r="77" spans="1:115" ht="15.75" thickBot="1">
      <c r="A77" s="76"/>
      <c r="B77" s="31">
        <v>75</v>
      </c>
      <c r="C77" s="82">
        <v>0</v>
      </c>
      <c r="D77" s="82">
        <v>0</v>
      </c>
      <c r="E77" s="82">
        <v>0</v>
      </c>
      <c r="F77" s="82">
        <v>-100.334</v>
      </c>
      <c r="G77" s="82">
        <v>-100.334</v>
      </c>
      <c r="H77" s="76"/>
      <c r="I77" s="31">
        <v>75</v>
      </c>
      <c r="J77" s="82">
        <v>0</v>
      </c>
      <c r="K77" s="82">
        <v>0</v>
      </c>
      <c r="L77" s="82">
        <v>0</v>
      </c>
      <c r="M77" s="82">
        <v>0</v>
      </c>
      <c r="N77" s="82">
        <v>0</v>
      </c>
      <c r="O77" s="76"/>
      <c r="P77" s="31">
        <v>75</v>
      </c>
      <c r="Q77" s="82">
        <v>0</v>
      </c>
      <c r="R77" s="82">
        <v>0</v>
      </c>
      <c r="S77" s="82">
        <v>0</v>
      </c>
      <c r="T77" s="82">
        <v>0</v>
      </c>
      <c r="U77" s="82">
        <v>0</v>
      </c>
      <c r="V77" s="76"/>
      <c r="W77" s="31">
        <v>75</v>
      </c>
      <c r="X77" s="82">
        <v>0</v>
      </c>
      <c r="Y77" s="82">
        <v>0</v>
      </c>
      <c r="Z77" s="82">
        <v>0</v>
      </c>
      <c r="AA77" s="82">
        <v>0</v>
      </c>
      <c r="AB77" s="82">
        <v>0</v>
      </c>
      <c r="AC77" s="76"/>
      <c r="AD77" s="31">
        <v>75</v>
      </c>
      <c r="AE77" s="82">
        <v>100.334</v>
      </c>
      <c r="AF77" s="82">
        <v>0</v>
      </c>
      <c r="AG77" s="82">
        <v>0</v>
      </c>
      <c r="AH77" s="82">
        <v>0</v>
      </c>
      <c r="AI77" s="82">
        <v>100.334</v>
      </c>
      <c r="AJ77" s="31"/>
      <c r="AK77" s="31">
        <f t="shared" si="38"/>
        <v>10</v>
      </c>
      <c r="AM77" s="83"/>
      <c r="AN77" s="83">
        <f t="shared" si="39"/>
        <v>0</v>
      </c>
      <c r="AO77" s="83">
        <f t="shared" si="39"/>
        <v>0</v>
      </c>
      <c r="AP77" s="83">
        <f t="shared" si="39"/>
        <v>0</v>
      </c>
      <c r="AQ77" s="83">
        <f t="shared" si="36"/>
        <v>0</v>
      </c>
      <c r="AR77" s="83">
        <f t="shared" si="40"/>
        <v>0</v>
      </c>
      <c r="AS77" s="83"/>
      <c r="AT77" s="83"/>
      <c r="AU77" s="83">
        <f t="shared" si="41"/>
        <v>0</v>
      </c>
      <c r="AV77" s="83">
        <f t="shared" si="41"/>
        <v>0</v>
      </c>
      <c r="AW77" s="83">
        <f t="shared" si="41"/>
        <v>0</v>
      </c>
      <c r="AX77" s="83">
        <f t="shared" si="41"/>
        <v>0</v>
      </c>
      <c r="AY77" s="83">
        <f t="shared" si="42"/>
        <v>0</v>
      </c>
      <c r="AZ77" s="83"/>
      <c r="BA77" s="83"/>
      <c r="BB77" s="83">
        <f t="shared" si="43"/>
        <v>0</v>
      </c>
      <c r="BC77" s="83">
        <f t="shared" si="43"/>
        <v>0</v>
      </c>
      <c r="BD77" s="83">
        <f t="shared" si="43"/>
        <v>0</v>
      </c>
      <c r="BE77" s="83">
        <f t="shared" si="43"/>
        <v>0</v>
      </c>
      <c r="BF77" s="83">
        <f t="shared" si="44"/>
        <v>0</v>
      </c>
      <c r="BG77" s="83"/>
      <c r="BH77" s="83"/>
      <c r="BI77" s="83">
        <f t="shared" si="45"/>
        <v>0</v>
      </c>
      <c r="BJ77" s="83">
        <f t="shared" si="45"/>
        <v>0</v>
      </c>
      <c r="BK77" s="83">
        <f t="shared" si="45"/>
        <v>0</v>
      </c>
      <c r="BL77" s="83">
        <f t="shared" si="45"/>
        <v>0</v>
      </c>
      <c r="BM77" s="83">
        <f t="shared" si="46"/>
        <v>0</v>
      </c>
      <c r="BN77" s="83"/>
      <c r="BO77" s="83"/>
      <c r="BP77" s="83">
        <f t="shared" si="47"/>
        <v>100.334</v>
      </c>
      <c r="BQ77" s="83">
        <f t="shared" si="47"/>
        <v>0</v>
      </c>
      <c r="BR77" s="83">
        <f t="shared" si="47"/>
        <v>0</v>
      </c>
      <c r="BS77" s="83">
        <f t="shared" si="47"/>
        <v>0</v>
      </c>
      <c r="BT77" s="83">
        <f t="shared" si="48"/>
        <v>-100.334</v>
      </c>
      <c r="BV77" s="80"/>
      <c r="BW77" s="80"/>
      <c r="BX77" s="80">
        <f t="shared" si="49"/>
        <v>0</v>
      </c>
      <c r="BY77" s="80">
        <f t="shared" si="49"/>
        <v>0</v>
      </c>
      <c r="BZ77" s="80">
        <f t="shared" si="49"/>
        <v>0</v>
      </c>
      <c r="CA77" s="80">
        <f t="shared" si="49"/>
        <v>0</v>
      </c>
      <c r="CB77" s="80">
        <f t="shared" si="50"/>
        <v>0</v>
      </c>
      <c r="CC77" s="80"/>
      <c r="CD77" s="80"/>
      <c r="CE77" s="80">
        <f t="shared" si="51"/>
        <v>0</v>
      </c>
      <c r="CF77" s="80">
        <f t="shared" si="51"/>
        <v>0</v>
      </c>
      <c r="CG77" s="80">
        <f t="shared" si="51"/>
        <v>0</v>
      </c>
      <c r="CH77" s="80">
        <f t="shared" si="51"/>
        <v>0</v>
      </c>
      <c r="CI77" s="80">
        <f t="shared" si="52"/>
        <v>0</v>
      </c>
      <c r="CJ77" s="80"/>
      <c r="CK77" s="80"/>
      <c r="CL77" s="80">
        <f t="shared" si="53"/>
        <v>0</v>
      </c>
      <c r="CM77" s="80">
        <f t="shared" si="53"/>
        <v>0</v>
      </c>
      <c r="CN77" s="80">
        <f t="shared" si="53"/>
        <v>0</v>
      </c>
      <c r="CO77" s="80">
        <f t="shared" si="53"/>
        <v>0</v>
      </c>
      <c r="CP77" s="80">
        <f t="shared" si="54"/>
        <v>0</v>
      </c>
      <c r="CQ77" s="80"/>
      <c r="CR77" s="80"/>
      <c r="CS77" s="80">
        <f t="shared" si="55"/>
        <v>0</v>
      </c>
      <c r="CT77" s="80">
        <f t="shared" si="55"/>
        <v>0</v>
      </c>
      <c r="CU77" s="80">
        <f t="shared" si="55"/>
        <v>0</v>
      </c>
      <c r="CV77" s="80">
        <f t="shared" si="55"/>
        <v>0</v>
      </c>
      <c r="CW77" s="80">
        <f t="shared" si="56"/>
        <v>0</v>
      </c>
      <c r="CX77" s="80"/>
      <c r="CY77" s="80"/>
      <c r="CZ77" s="80">
        <f t="shared" si="57"/>
        <v>1003.34</v>
      </c>
      <c r="DA77" s="80">
        <f t="shared" si="57"/>
        <v>0</v>
      </c>
      <c r="DB77" s="80">
        <f t="shared" si="57"/>
        <v>0</v>
      </c>
      <c r="DC77" s="80">
        <f t="shared" si="57"/>
        <v>0</v>
      </c>
      <c r="DD77" s="80">
        <f t="shared" si="58"/>
        <v>1003.34</v>
      </c>
      <c r="DF77" s="81">
        <f t="shared" si="59"/>
        <v>100.334</v>
      </c>
      <c r="DG77" s="81">
        <f t="shared" si="60"/>
        <v>0</v>
      </c>
      <c r="DH77" s="81">
        <f t="shared" si="61"/>
        <v>0</v>
      </c>
      <c r="DI77" s="81">
        <f t="shared" si="62"/>
        <v>0</v>
      </c>
      <c r="DJ77" s="81">
        <f t="shared" si="63"/>
        <v>-100.334</v>
      </c>
      <c r="DK77" s="84">
        <f t="shared" si="37"/>
        <v>0</v>
      </c>
    </row>
    <row r="78" spans="1:115" ht="15.75" thickBot="1">
      <c r="A78" s="76"/>
      <c r="B78" s="31">
        <v>76</v>
      </c>
      <c r="C78" s="82">
        <v>0</v>
      </c>
      <c r="D78" s="82">
        <v>0</v>
      </c>
      <c r="E78" s="82">
        <v>0</v>
      </c>
      <c r="F78" s="82">
        <v>-113.17100000000001</v>
      </c>
      <c r="G78" s="82">
        <v>-113.17100000000001</v>
      </c>
      <c r="H78" s="76"/>
      <c r="I78" s="31">
        <v>76</v>
      </c>
      <c r="J78" s="82">
        <v>0</v>
      </c>
      <c r="K78" s="82">
        <v>0</v>
      </c>
      <c r="L78" s="82">
        <v>0</v>
      </c>
      <c r="M78" s="82">
        <v>0</v>
      </c>
      <c r="N78" s="82">
        <v>0</v>
      </c>
      <c r="O78" s="76"/>
      <c r="P78" s="31">
        <v>76</v>
      </c>
      <c r="Q78" s="82">
        <v>0</v>
      </c>
      <c r="R78" s="82">
        <v>0</v>
      </c>
      <c r="S78" s="82">
        <v>0</v>
      </c>
      <c r="T78" s="82">
        <v>0</v>
      </c>
      <c r="U78" s="82">
        <v>0</v>
      </c>
      <c r="V78" s="76"/>
      <c r="W78" s="31">
        <v>76</v>
      </c>
      <c r="X78" s="82">
        <v>0</v>
      </c>
      <c r="Y78" s="82">
        <v>0</v>
      </c>
      <c r="Z78" s="82">
        <v>0</v>
      </c>
      <c r="AA78" s="82">
        <v>0</v>
      </c>
      <c r="AB78" s="82">
        <v>0</v>
      </c>
      <c r="AC78" s="76"/>
      <c r="AD78" s="31">
        <v>76</v>
      </c>
      <c r="AE78" s="82">
        <v>113.17100000000001</v>
      </c>
      <c r="AF78" s="82">
        <v>0</v>
      </c>
      <c r="AG78" s="82">
        <v>0</v>
      </c>
      <c r="AH78" s="82">
        <v>0</v>
      </c>
      <c r="AI78" s="82">
        <v>113.17100000000001</v>
      </c>
      <c r="AJ78" s="31"/>
      <c r="AK78" s="31">
        <f t="shared" si="38"/>
        <v>10</v>
      </c>
      <c r="AM78" s="83"/>
      <c r="AN78" s="83">
        <f t="shared" si="39"/>
        <v>0</v>
      </c>
      <c r="AO78" s="83">
        <f t="shared" si="39"/>
        <v>0</v>
      </c>
      <c r="AP78" s="83">
        <f t="shared" si="39"/>
        <v>0</v>
      </c>
      <c r="AQ78" s="83">
        <f t="shared" si="36"/>
        <v>0</v>
      </c>
      <c r="AR78" s="83">
        <f t="shared" si="40"/>
        <v>0</v>
      </c>
      <c r="AS78" s="83"/>
      <c r="AT78" s="83"/>
      <c r="AU78" s="83">
        <f t="shared" si="41"/>
        <v>0</v>
      </c>
      <c r="AV78" s="83">
        <f t="shared" si="41"/>
        <v>0</v>
      </c>
      <c r="AW78" s="83">
        <f t="shared" si="41"/>
        <v>0</v>
      </c>
      <c r="AX78" s="83">
        <f t="shared" si="41"/>
        <v>0</v>
      </c>
      <c r="AY78" s="83">
        <f t="shared" si="42"/>
        <v>0</v>
      </c>
      <c r="AZ78" s="83"/>
      <c r="BA78" s="83"/>
      <c r="BB78" s="83">
        <f t="shared" si="43"/>
        <v>0</v>
      </c>
      <c r="BC78" s="83">
        <f t="shared" si="43"/>
        <v>0</v>
      </c>
      <c r="BD78" s="83">
        <f t="shared" si="43"/>
        <v>0</v>
      </c>
      <c r="BE78" s="83">
        <f t="shared" si="43"/>
        <v>0</v>
      </c>
      <c r="BF78" s="83">
        <f t="shared" si="44"/>
        <v>0</v>
      </c>
      <c r="BG78" s="83"/>
      <c r="BH78" s="83"/>
      <c r="BI78" s="83">
        <f t="shared" si="45"/>
        <v>0</v>
      </c>
      <c r="BJ78" s="83">
        <f t="shared" si="45"/>
        <v>0</v>
      </c>
      <c r="BK78" s="83">
        <f t="shared" si="45"/>
        <v>0</v>
      </c>
      <c r="BL78" s="83">
        <f t="shared" si="45"/>
        <v>0</v>
      </c>
      <c r="BM78" s="83">
        <f t="shared" si="46"/>
        <v>0</v>
      </c>
      <c r="BN78" s="83"/>
      <c r="BO78" s="83"/>
      <c r="BP78" s="83">
        <f t="shared" si="47"/>
        <v>113.17100000000001</v>
      </c>
      <c r="BQ78" s="83">
        <f t="shared" si="47"/>
        <v>0</v>
      </c>
      <c r="BR78" s="83">
        <f t="shared" si="47"/>
        <v>0</v>
      </c>
      <c r="BS78" s="83">
        <f t="shared" si="47"/>
        <v>0</v>
      </c>
      <c r="BT78" s="83">
        <f t="shared" si="48"/>
        <v>-113.17100000000001</v>
      </c>
      <c r="BV78" s="80"/>
      <c r="BW78" s="80"/>
      <c r="BX78" s="80">
        <f t="shared" si="49"/>
        <v>0</v>
      </c>
      <c r="BY78" s="80">
        <f t="shared" si="49"/>
        <v>0</v>
      </c>
      <c r="BZ78" s="80">
        <f t="shared" si="49"/>
        <v>0</v>
      </c>
      <c r="CA78" s="80">
        <f t="shared" si="49"/>
        <v>0</v>
      </c>
      <c r="CB78" s="80">
        <f t="shared" si="50"/>
        <v>0</v>
      </c>
      <c r="CC78" s="80"/>
      <c r="CD78" s="80"/>
      <c r="CE78" s="80">
        <f t="shared" si="51"/>
        <v>0</v>
      </c>
      <c r="CF78" s="80">
        <f t="shared" si="51"/>
        <v>0</v>
      </c>
      <c r="CG78" s="80">
        <f t="shared" si="51"/>
        <v>0</v>
      </c>
      <c r="CH78" s="80">
        <f t="shared" si="51"/>
        <v>0</v>
      </c>
      <c r="CI78" s="80">
        <f t="shared" si="52"/>
        <v>0</v>
      </c>
      <c r="CJ78" s="80"/>
      <c r="CK78" s="80"/>
      <c r="CL78" s="80">
        <f t="shared" si="53"/>
        <v>0</v>
      </c>
      <c r="CM78" s="80">
        <f t="shared" si="53"/>
        <v>0</v>
      </c>
      <c r="CN78" s="80">
        <f t="shared" si="53"/>
        <v>0</v>
      </c>
      <c r="CO78" s="80">
        <f t="shared" si="53"/>
        <v>0</v>
      </c>
      <c r="CP78" s="80">
        <f t="shared" si="54"/>
        <v>0</v>
      </c>
      <c r="CQ78" s="80"/>
      <c r="CR78" s="80"/>
      <c r="CS78" s="80">
        <f t="shared" si="55"/>
        <v>0</v>
      </c>
      <c r="CT78" s="80">
        <f t="shared" si="55"/>
        <v>0</v>
      </c>
      <c r="CU78" s="80">
        <f t="shared" si="55"/>
        <v>0</v>
      </c>
      <c r="CV78" s="80">
        <f t="shared" si="55"/>
        <v>0</v>
      </c>
      <c r="CW78" s="80">
        <f t="shared" si="56"/>
        <v>0</v>
      </c>
      <c r="CX78" s="80"/>
      <c r="CY78" s="80"/>
      <c r="CZ78" s="80">
        <f t="shared" si="57"/>
        <v>1131.71</v>
      </c>
      <c r="DA78" s="80">
        <f t="shared" si="57"/>
        <v>0</v>
      </c>
      <c r="DB78" s="80">
        <f t="shared" si="57"/>
        <v>0</v>
      </c>
      <c r="DC78" s="80">
        <f t="shared" si="57"/>
        <v>0</v>
      </c>
      <c r="DD78" s="80">
        <f t="shared" si="58"/>
        <v>1131.71</v>
      </c>
      <c r="DF78" s="81">
        <f t="shared" si="59"/>
        <v>113.17100000000001</v>
      </c>
      <c r="DG78" s="81">
        <f t="shared" si="60"/>
        <v>0</v>
      </c>
      <c r="DH78" s="81">
        <f t="shared" si="61"/>
        <v>0</v>
      </c>
      <c r="DI78" s="81">
        <f t="shared" si="62"/>
        <v>0</v>
      </c>
      <c r="DJ78" s="81">
        <f t="shared" si="63"/>
        <v>-113.17100000000001</v>
      </c>
      <c r="DK78" s="84">
        <f t="shared" si="37"/>
        <v>0</v>
      </c>
    </row>
    <row r="79" spans="1:115" ht="15.75" thickBot="1">
      <c r="A79" s="76"/>
      <c r="B79" s="31">
        <v>77</v>
      </c>
      <c r="C79" s="82">
        <v>0</v>
      </c>
      <c r="D79" s="82">
        <v>0</v>
      </c>
      <c r="E79" s="82">
        <v>0</v>
      </c>
      <c r="F79" s="82">
        <v>-130.983</v>
      </c>
      <c r="G79" s="82">
        <v>-130.983</v>
      </c>
      <c r="H79" s="76"/>
      <c r="I79" s="31">
        <v>77</v>
      </c>
      <c r="J79" s="82">
        <v>0</v>
      </c>
      <c r="K79" s="82">
        <v>0</v>
      </c>
      <c r="L79" s="82">
        <v>0</v>
      </c>
      <c r="M79" s="82">
        <v>0</v>
      </c>
      <c r="N79" s="82">
        <v>0</v>
      </c>
      <c r="O79" s="76"/>
      <c r="P79" s="31">
        <v>77</v>
      </c>
      <c r="Q79" s="82">
        <v>0</v>
      </c>
      <c r="R79" s="82">
        <v>0</v>
      </c>
      <c r="S79" s="82">
        <v>0</v>
      </c>
      <c r="T79" s="82">
        <v>0</v>
      </c>
      <c r="U79" s="82">
        <v>0</v>
      </c>
      <c r="V79" s="76"/>
      <c r="W79" s="31">
        <v>77</v>
      </c>
      <c r="X79" s="82">
        <v>0</v>
      </c>
      <c r="Y79" s="82">
        <v>0</v>
      </c>
      <c r="Z79" s="82">
        <v>0</v>
      </c>
      <c r="AA79" s="82">
        <v>0</v>
      </c>
      <c r="AB79" s="82">
        <v>0</v>
      </c>
      <c r="AC79" s="76"/>
      <c r="AD79" s="31">
        <v>77</v>
      </c>
      <c r="AE79" s="82">
        <v>130.983</v>
      </c>
      <c r="AF79" s="82">
        <v>0</v>
      </c>
      <c r="AG79" s="82">
        <v>0</v>
      </c>
      <c r="AH79" s="82">
        <v>0</v>
      </c>
      <c r="AI79" s="82">
        <v>130.983</v>
      </c>
      <c r="AJ79" s="31"/>
      <c r="AK79" s="31">
        <f t="shared" si="38"/>
        <v>10</v>
      </c>
      <c r="AM79" s="83"/>
      <c r="AN79" s="83">
        <f t="shared" si="39"/>
        <v>0</v>
      </c>
      <c r="AO79" s="83">
        <f t="shared" si="39"/>
        <v>0</v>
      </c>
      <c r="AP79" s="83">
        <f t="shared" si="39"/>
        <v>0</v>
      </c>
      <c r="AQ79" s="83">
        <f t="shared" si="36"/>
        <v>0</v>
      </c>
      <c r="AR79" s="83">
        <f t="shared" si="40"/>
        <v>0</v>
      </c>
      <c r="AS79" s="83"/>
      <c r="AT79" s="83"/>
      <c r="AU79" s="83">
        <f t="shared" si="41"/>
        <v>0</v>
      </c>
      <c r="AV79" s="83">
        <f t="shared" si="41"/>
        <v>0</v>
      </c>
      <c r="AW79" s="83">
        <f t="shared" si="41"/>
        <v>0</v>
      </c>
      <c r="AX79" s="83">
        <f t="shared" si="41"/>
        <v>0</v>
      </c>
      <c r="AY79" s="83">
        <f t="shared" si="42"/>
        <v>0</v>
      </c>
      <c r="AZ79" s="83"/>
      <c r="BA79" s="83"/>
      <c r="BB79" s="83">
        <f t="shared" si="43"/>
        <v>0</v>
      </c>
      <c r="BC79" s="83">
        <f t="shared" si="43"/>
        <v>0</v>
      </c>
      <c r="BD79" s="83">
        <f t="shared" si="43"/>
        <v>0</v>
      </c>
      <c r="BE79" s="83">
        <f t="shared" si="43"/>
        <v>0</v>
      </c>
      <c r="BF79" s="83">
        <f t="shared" si="44"/>
        <v>0</v>
      </c>
      <c r="BG79" s="83"/>
      <c r="BH79" s="83"/>
      <c r="BI79" s="83">
        <f t="shared" si="45"/>
        <v>0</v>
      </c>
      <c r="BJ79" s="83">
        <f t="shared" si="45"/>
        <v>0</v>
      </c>
      <c r="BK79" s="83">
        <f t="shared" si="45"/>
        <v>0</v>
      </c>
      <c r="BL79" s="83">
        <f t="shared" si="45"/>
        <v>0</v>
      </c>
      <c r="BM79" s="83">
        <f t="shared" si="46"/>
        <v>0</v>
      </c>
      <c r="BN79" s="83"/>
      <c r="BO79" s="83"/>
      <c r="BP79" s="83">
        <f t="shared" si="47"/>
        <v>130.983</v>
      </c>
      <c r="BQ79" s="83">
        <f t="shared" si="47"/>
        <v>0</v>
      </c>
      <c r="BR79" s="83">
        <f t="shared" si="47"/>
        <v>0</v>
      </c>
      <c r="BS79" s="83">
        <f t="shared" si="47"/>
        <v>0</v>
      </c>
      <c r="BT79" s="83">
        <f t="shared" si="48"/>
        <v>-130.983</v>
      </c>
      <c r="BV79" s="80"/>
      <c r="BW79" s="80"/>
      <c r="BX79" s="80">
        <f t="shared" si="49"/>
        <v>0</v>
      </c>
      <c r="BY79" s="80">
        <f t="shared" si="49"/>
        <v>0</v>
      </c>
      <c r="BZ79" s="80">
        <f t="shared" si="49"/>
        <v>0</v>
      </c>
      <c r="CA79" s="80">
        <f t="shared" si="49"/>
        <v>0</v>
      </c>
      <c r="CB79" s="80">
        <f t="shared" si="50"/>
        <v>0</v>
      </c>
      <c r="CC79" s="80"/>
      <c r="CD79" s="80"/>
      <c r="CE79" s="80">
        <f t="shared" si="51"/>
        <v>0</v>
      </c>
      <c r="CF79" s="80">
        <f t="shared" si="51"/>
        <v>0</v>
      </c>
      <c r="CG79" s="80">
        <f t="shared" si="51"/>
        <v>0</v>
      </c>
      <c r="CH79" s="80">
        <f t="shared" si="51"/>
        <v>0</v>
      </c>
      <c r="CI79" s="80">
        <f t="shared" si="52"/>
        <v>0</v>
      </c>
      <c r="CJ79" s="80"/>
      <c r="CK79" s="80"/>
      <c r="CL79" s="80">
        <f t="shared" si="53"/>
        <v>0</v>
      </c>
      <c r="CM79" s="80">
        <f t="shared" si="53"/>
        <v>0</v>
      </c>
      <c r="CN79" s="80">
        <f t="shared" si="53"/>
        <v>0</v>
      </c>
      <c r="CO79" s="80">
        <f t="shared" si="53"/>
        <v>0</v>
      </c>
      <c r="CP79" s="80">
        <f t="shared" si="54"/>
        <v>0</v>
      </c>
      <c r="CQ79" s="80"/>
      <c r="CR79" s="80"/>
      <c r="CS79" s="80">
        <f t="shared" si="55"/>
        <v>0</v>
      </c>
      <c r="CT79" s="80">
        <f t="shared" si="55"/>
        <v>0</v>
      </c>
      <c r="CU79" s="80">
        <f t="shared" si="55"/>
        <v>0</v>
      </c>
      <c r="CV79" s="80">
        <f t="shared" si="55"/>
        <v>0</v>
      </c>
      <c r="CW79" s="80">
        <f t="shared" si="56"/>
        <v>0</v>
      </c>
      <c r="CX79" s="80"/>
      <c r="CY79" s="80"/>
      <c r="CZ79" s="80">
        <f t="shared" si="57"/>
        <v>1309.83</v>
      </c>
      <c r="DA79" s="80">
        <f t="shared" si="57"/>
        <v>0</v>
      </c>
      <c r="DB79" s="80">
        <f t="shared" si="57"/>
        <v>0</v>
      </c>
      <c r="DC79" s="80">
        <f t="shared" si="57"/>
        <v>0</v>
      </c>
      <c r="DD79" s="80">
        <f t="shared" si="58"/>
        <v>1309.83</v>
      </c>
      <c r="DF79" s="81">
        <f t="shared" si="59"/>
        <v>130.983</v>
      </c>
      <c r="DG79" s="81">
        <f t="shared" si="60"/>
        <v>0</v>
      </c>
      <c r="DH79" s="81">
        <f t="shared" si="61"/>
        <v>0</v>
      </c>
      <c r="DI79" s="81">
        <f t="shared" si="62"/>
        <v>0</v>
      </c>
      <c r="DJ79" s="81">
        <f t="shared" si="63"/>
        <v>-130.983</v>
      </c>
      <c r="DK79" s="84">
        <f t="shared" si="37"/>
        <v>0</v>
      </c>
    </row>
    <row r="80" spans="1:115" ht="15.75" thickBot="1">
      <c r="A80" s="76"/>
      <c r="B80" s="31">
        <v>78</v>
      </c>
      <c r="C80" s="82">
        <v>0</v>
      </c>
      <c r="D80" s="82">
        <v>0</v>
      </c>
      <c r="E80" s="82">
        <v>0</v>
      </c>
      <c r="F80" s="82">
        <v>-124.54</v>
      </c>
      <c r="G80" s="82">
        <v>-124.54</v>
      </c>
      <c r="H80" s="76"/>
      <c r="I80" s="31">
        <v>78</v>
      </c>
      <c r="J80" s="82">
        <v>0</v>
      </c>
      <c r="K80" s="82">
        <v>0</v>
      </c>
      <c r="L80" s="82">
        <v>0</v>
      </c>
      <c r="M80" s="82">
        <v>0</v>
      </c>
      <c r="N80" s="82">
        <v>0</v>
      </c>
      <c r="O80" s="76"/>
      <c r="P80" s="31">
        <v>78</v>
      </c>
      <c r="Q80" s="82">
        <v>0</v>
      </c>
      <c r="R80" s="82">
        <v>0</v>
      </c>
      <c r="S80" s="82">
        <v>0</v>
      </c>
      <c r="T80" s="82">
        <v>0</v>
      </c>
      <c r="U80" s="82">
        <v>0</v>
      </c>
      <c r="V80" s="76"/>
      <c r="W80" s="31">
        <v>78</v>
      </c>
      <c r="X80" s="82">
        <v>0</v>
      </c>
      <c r="Y80" s="82">
        <v>0</v>
      </c>
      <c r="Z80" s="82">
        <v>0</v>
      </c>
      <c r="AA80" s="82">
        <v>0</v>
      </c>
      <c r="AB80" s="82">
        <v>0</v>
      </c>
      <c r="AC80" s="76"/>
      <c r="AD80" s="31">
        <v>78</v>
      </c>
      <c r="AE80" s="82">
        <v>124.54</v>
      </c>
      <c r="AF80" s="82">
        <v>0</v>
      </c>
      <c r="AG80" s="82">
        <v>0</v>
      </c>
      <c r="AH80" s="82">
        <v>0</v>
      </c>
      <c r="AI80" s="82">
        <v>124.54</v>
      </c>
      <c r="AJ80" s="31"/>
      <c r="AK80" s="31">
        <f t="shared" si="38"/>
        <v>10</v>
      </c>
      <c r="AM80" s="83"/>
      <c r="AN80" s="83">
        <f t="shared" si="39"/>
        <v>0</v>
      </c>
      <c r="AO80" s="83">
        <f t="shared" si="39"/>
        <v>0</v>
      </c>
      <c r="AP80" s="83">
        <f t="shared" si="39"/>
        <v>0</v>
      </c>
      <c r="AQ80" s="83">
        <f t="shared" si="36"/>
        <v>0</v>
      </c>
      <c r="AR80" s="83">
        <f t="shared" si="40"/>
        <v>0</v>
      </c>
      <c r="AS80" s="83"/>
      <c r="AT80" s="83"/>
      <c r="AU80" s="83">
        <f t="shared" si="41"/>
        <v>0</v>
      </c>
      <c r="AV80" s="83">
        <f t="shared" si="41"/>
        <v>0</v>
      </c>
      <c r="AW80" s="83">
        <f t="shared" si="41"/>
        <v>0</v>
      </c>
      <c r="AX80" s="83">
        <f t="shared" si="41"/>
        <v>0</v>
      </c>
      <c r="AY80" s="83">
        <f t="shared" si="42"/>
        <v>0</v>
      </c>
      <c r="AZ80" s="83"/>
      <c r="BA80" s="83"/>
      <c r="BB80" s="83">
        <f t="shared" si="43"/>
        <v>0</v>
      </c>
      <c r="BC80" s="83">
        <f t="shared" si="43"/>
        <v>0</v>
      </c>
      <c r="BD80" s="83">
        <f t="shared" si="43"/>
        <v>0</v>
      </c>
      <c r="BE80" s="83">
        <f t="shared" si="43"/>
        <v>0</v>
      </c>
      <c r="BF80" s="83">
        <f t="shared" si="44"/>
        <v>0</v>
      </c>
      <c r="BG80" s="83"/>
      <c r="BH80" s="83"/>
      <c r="BI80" s="83">
        <f t="shared" si="45"/>
        <v>0</v>
      </c>
      <c r="BJ80" s="83">
        <f t="shared" si="45"/>
        <v>0</v>
      </c>
      <c r="BK80" s="83">
        <f t="shared" si="45"/>
        <v>0</v>
      </c>
      <c r="BL80" s="83">
        <f t="shared" si="45"/>
        <v>0</v>
      </c>
      <c r="BM80" s="83">
        <f t="shared" si="46"/>
        <v>0</v>
      </c>
      <c r="BN80" s="83"/>
      <c r="BO80" s="83"/>
      <c r="BP80" s="83">
        <f t="shared" si="47"/>
        <v>124.54</v>
      </c>
      <c r="BQ80" s="83">
        <f t="shared" si="47"/>
        <v>0</v>
      </c>
      <c r="BR80" s="83">
        <f t="shared" si="47"/>
        <v>0</v>
      </c>
      <c r="BS80" s="83">
        <f t="shared" si="47"/>
        <v>0</v>
      </c>
      <c r="BT80" s="83">
        <f t="shared" si="48"/>
        <v>-124.54</v>
      </c>
      <c r="BV80" s="80"/>
      <c r="BW80" s="80"/>
      <c r="BX80" s="80">
        <f t="shared" si="49"/>
        <v>0</v>
      </c>
      <c r="BY80" s="80">
        <f t="shared" si="49"/>
        <v>0</v>
      </c>
      <c r="BZ80" s="80">
        <f t="shared" si="49"/>
        <v>0</v>
      </c>
      <c r="CA80" s="80">
        <f t="shared" si="49"/>
        <v>0</v>
      </c>
      <c r="CB80" s="80">
        <f t="shared" si="50"/>
        <v>0</v>
      </c>
      <c r="CC80" s="80"/>
      <c r="CD80" s="80"/>
      <c r="CE80" s="80">
        <f t="shared" si="51"/>
        <v>0</v>
      </c>
      <c r="CF80" s="80">
        <f t="shared" si="51"/>
        <v>0</v>
      </c>
      <c r="CG80" s="80">
        <f t="shared" si="51"/>
        <v>0</v>
      </c>
      <c r="CH80" s="80">
        <f t="shared" si="51"/>
        <v>0</v>
      </c>
      <c r="CI80" s="80">
        <f t="shared" si="52"/>
        <v>0</v>
      </c>
      <c r="CJ80" s="80"/>
      <c r="CK80" s="80"/>
      <c r="CL80" s="80">
        <f t="shared" si="53"/>
        <v>0</v>
      </c>
      <c r="CM80" s="80">
        <f t="shared" si="53"/>
        <v>0</v>
      </c>
      <c r="CN80" s="80">
        <f t="shared" si="53"/>
        <v>0</v>
      </c>
      <c r="CO80" s="80">
        <f t="shared" si="53"/>
        <v>0</v>
      </c>
      <c r="CP80" s="80">
        <f t="shared" si="54"/>
        <v>0</v>
      </c>
      <c r="CQ80" s="80"/>
      <c r="CR80" s="80"/>
      <c r="CS80" s="80">
        <f t="shared" si="55"/>
        <v>0</v>
      </c>
      <c r="CT80" s="80">
        <f t="shared" si="55"/>
        <v>0</v>
      </c>
      <c r="CU80" s="80">
        <f t="shared" si="55"/>
        <v>0</v>
      </c>
      <c r="CV80" s="80">
        <f t="shared" si="55"/>
        <v>0</v>
      </c>
      <c r="CW80" s="80">
        <f t="shared" si="56"/>
        <v>0</v>
      </c>
      <c r="CX80" s="80"/>
      <c r="CY80" s="80"/>
      <c r="CZ80" s="80">
        <f t="shared" si="57"/>
        <v>1245.4000000000001</v>
      </c>
      <c r="DA80" s="80">
        <f t="shared" si="57"/>
        <v>0</v>
      </c>
      <c r="DB80" s="80">
        <f t="shared" si="57"/>
        <v>0</v>
      </c>
      <c r="DC80" s="80">
        <f t="shared" si="57"/>
        <v>0</v>
      </c>
      <c r="DD80" s="80">
        <f t="shared" si="58"/>
        <v>1245.4000000000001</v>
      </c>
      <c r="DF80" s="81">
        <f t="shared" si="59"/>
        <v>124.54</v>
      </c>
      <c r="DG80" s="81">
        <f t="shared" si="60"/>
        <v>0</v>
      </c>
      <c r="DH80" s="81">
        <f t="shared" si="61"/>
        <v>0</v>
      </c>
      <c r="DI80" s="81">
        <f t="shared" si="62"/>
        <v>0</v>
      </c>
      <c r="DJ80" s="81">
        <f t="shared" si="63"/>
        <v>-124.54</v>
      </c>
      <c r="DK80" s="84">
        <f t="shared" si="37"/>
        <v>0</v>
      </c>
    </row>
    <row r="81" spans="1:115" ht="15.75" thickBot="1">
      <c r="A81" s="76"/>
      <c r="B81" s="31">
        <v>79</v>
      </c>
      <c r="C81" s="82">
        <v>0</v>
      </c>
      <c r="D81" s="82">
        <v>0</v>
      </c>
      <c r="E81" s="82">
        <v>0</v>
      </c>
      <c r="F81" s="82">
        <v>-109.952</v>
      </c>
      <c r="G81" s="82">
        <v>-109.952</v>
      </c>
      <c r="H81" s="76"/>
      <c r="I81" s="31">
        <v>79</v>
      </c>
      <c r="J81" s="82">
        <v>0</v>
      </c>
      <c r="K81" s="82">
        <v>0</v>
      </c>
      <c r="L81" s="82">
        <v>0</v>
      </c>
      <c r="M81" s="82">
        <v>0</v>
      </c>
      <c r="N81" s="82">
        <v>0</v>
      </c>
      <c r="O81" s="76"/>
      <c r="P81" s="31">
        <v>79</v>
      </c>
      <c r="Q81" s="82">
        <v>0</v>
      </c>
      <c r="R81" s="82">
        <v>0</v>
      </c>
      <c r="S81" s="82">
        <v>0</v>
      </c>
      <c r="T81" s="82">
        <v>0</v>
      </c>
      <c r="U81" s="82">
        <v>0</v>
      </c>
      <c r="V81" s="76"/>
      <c r="W81" s="31">
        <v>79</v>
      </c>
      <c r="X81" s="82">
        <v>0</v>
      </c>
      <c r="Y81" s="82">
        <v>0</v>
      </c>
      <c r="Z81" s="82">
        <v>0</v>
      </c>
      <c r="AA81" s="82">
        <v>0</v>
      </c>
      <c r="AB81" s="82">
        <v>0</v>
      </c>
      <c r="AC81" s="76"/>
      <c r="AD81" s="31">
        <v>79</v>
      </c>
      <c r="AE81" s="82">
        <v>109.952</v>
      </c>
      <c r="AF81" s="82">
        <v>0</v>
      </c>
      <c r="AG81" s="82">
        <v>0</v>
      </c>
      <c r="AH81" s="82">
        <v>0</v>
      </c>
      <c r="AI81" s="82">
        <v>109.952</v>
      </c>
      <c r="AJ81" s="31"/>
      <c r="AK81" s="31">
        <f t="shared" si="38"/>
        <v>10</v>
      </c>
      <c r="AM81" s="83"/>
      <c r="AN81" s="83">
        <f t="shared" si="39"/>
        <v>0</v>
      </c>
      <c r="AO81" s="83">
        <f t="shared" si="39"/>
        <v>0</v>
      </c>
      <c r="AP81" s="83">
        <f t="shared" si="39"/>
        <v>0</v>
      </c>
      <c r="AQ81" s="83">
        <f t="shared" si="36"/>
        <v>0</v>
      </c>
      <c r="AR81" s="83">
        <f t="shared" si="40"/>
        <v>0</v>
      </c>
      <c r="AS81" s="83"/>
      <c r="AT81" s="83"/>
      <c r="AU81" s="83">
        <f t="shared" si="41"/>
        <v>0</v>
      </c>
      <c r="AV81" s="83">
        <f t="shared" si="41"/>
        <v>0</v>
      </c>
      <c r="AW81" s="83">
        <f t="shared" si="41"/>
        <v>0</v>
      </c>
      <c r="AX81" s="83">
        <f t="shared" si="41"/>
        <v>0</v>
      </c>
      <c r="AY81" s="83">
        <f t="shared" si="42"/>
        <v>0</v>
      </c>
      <c r="AZ81" s="83"/>
      <c r="BA81" s="83"/>
      <c r="BB81" s="83">
        <f t="shared" si="43"/>
        <v>0</v>
      </c>
      <c r="BC81" s="83">
        <f t="shared" si="43"/>
        <v>0</v>
      </c>
      <c r="BD81" s="83">
        <f t="shared" si="43"/>
        <v>0</v>
      </c>
      <c r="BE81" s="83">
        <f t="shared" si="43"/>
        <v>0</v>
      </c>
      <c r="BF81" s="83">
        <f t="shared" si="44"/>
        <v>0</v>
      </c>
      <c r="BG81" s="83"/>
      <c r="BH81" s="83"/>
      <c r="BI81" s="83">
        <f t="shared" si="45"/>
        <v>0</v>
      </c>
      <c r="BJ81" s="83">
        <f t="shared" si="45"/>
        <v>0</v>
      </c>
      <c r="BK81" s="83">
        <f t="shared" si="45"/>
        <v>0</v>
      </c>
      <c r="BL81" s="83">
        <f t="shared" si="45"/>
        <v>0</v>
      </c>
      <c r="BM81" s="83">
        <f t="shared" si="46"/>
        <v>0</v>
      </c>
      <c r="BN81" s="83"/>
      <c r="BO81" s="83"/>
      <c r="BP81" s="83">
        <f t="shared" si="47"/>
        <v>109.952</v>
      </c>
      <c r="BQ81" s="83">
        <f t="shared" si="47"/>
        <v>0</v>
      </c>
      <c r="BR81" s="83">
        <f t="shared" si="47"/>
        <v>0</v>
      </c>
      <c r="BS81" s="83">
        <f t="shared" si="47"/>
        <v>0</v>
      </c>
      <c r="BT81" s="83">
        <f t="shared" si="48"/>
        <v>-109.952</v>
      </c>
      <c r="BV81" s="80"/>
      <c r="BW81" s="80"/>
      <c r="BX81" s="80">
        <f t="shared" si="49"/>
        <v>0</v>
      </c>
      <c r="BY81" s="80">
        <f t="shared" si="49"/>
        <v>0</v>
      </c>
      <c r="BZ81" s="80">
        <f t="shared" si="49"/>
        <v>0</v>
      </c>
      <c r="CA81" s="80">
        <f t="shared" si="49"/>
        <v>0</v>
      </c>
      <c r="CB81" s="80">
        <f t="shared" si="50"/>
        <v>0</v>
      </c>
      <c r="CC81" s="80"/>
      <c r="CD81" s="80"/>
      <c r="CE81" s="80">
        <f t="shared" si="51"/>
        <v>0</v>
      </c>
      <c r="CF81" s="80">
        <f t="shared" si="51"/>
        <v>0</v>
      </c>
      <c r="CG81" s="80">
        <f t="shared" si="51"/>
        <v>0</v>
      </c>
      <c r="CH81" s="80">
        <f t="shared" si="51"/>
        <v>0</v>
      </c>
      <c r="CI81" s="80">
        <f t="shared" si="52"/>
        <v>0</v>
      </c>
      <c r="CJ81" s="80"/>
      <c r="CK81" s="80"/>
      <c r="CL81" s="80">
        <f t="shared" si="53"/>
        <v>0</v>
      </c>
      <c r="CM81" s="80">
        <f t="shared" si="53"/>
        <v>0</v>
      </c>
      <c r="CN81" s="80">
        <f t="shared" si="53"/>
        <v>0</v>
      </c>
      <c r="CO81" s="80">
        <f t="shared" si="53"/>
        <v>0</v>
      </c>
      <c r="CP81" s="80">
        <f t="shared" si="54"/>
        <v>0</v>
      </c>
      <c r="CQ81" s="80"/>
      <c r="CR81" s="80"/>
      <c r="CS81" s="80">
        <f t="shared" si="55"/>
        <v>0</v>
      </c>
      <c r="CT81" s="80">
        <f t="shared" si="55"/>
        <v>0</v>
      </c>
      <c r="CU81" s="80">
        <f t="shared" si="55"/>
        <v>0</v>
      </c>
      <c r="CV81" s="80">
        <f t="shared" si="55"/>
        <v>0</v>
      </c>
      <c r="CW81" s="80">
        <f t="shared" si="56"/>
        <v>0</v>
      </c>
      <c r="CX81" s="80"/>
      <c r="CY81" s="80"/>
      <c r="CZ81" s="80">
        <f t="shared" si="57"/>
        <v>1099.52</v>
      </c>
      <c r="DA81" s="80">
        <f t="shared" si="57"/>
        <v>0</v>
      </c>
      <c r="DB81" s="80">
        <f t="shared" si="57"/>
        <v>0</v>
      </c>
      <c r="DC81" s="80">
        <f t="shared" si="57"/>
        <v>0</v>
      </c>
      <c r="DD81" s="80">
        <f t="shared" si="58"/>
        <v>1099.52</v>
      </c>
      <c r="DF81" s="81">
        <f t="shared" si="59"/>
        <v>109.952</v>
      </c>
      <c r="DG81" s="81">
        <f t="shared" si="60"/>
        <v>0</v>
      </c>
      <c r="DH81" s="81">
        <f t="shared" si="61"/>
        <v>0</v>
      </c>
      <c r="DI81" s="81">
        <f t="shared" si="62"/>
        <v>0</v>
      </c>
      <c r="DJ81" s="81">
        <f t="shared" si="63"/>
        <v>-109.952</v>
      </c>
      <c r="DK81" s="84">
        <f t="shared" si="37"/>
        <v>0</v>
      </c>
    </row>
    <row r="82" spans="1:115" ht="15.75" thickBot="1">
      <c r="A82" s="76"/>
      <c r="B82" s="31">
        <v>80</v>
      </c>
      <c r="C82" s="82">
        <v>0</v>
      </c>
      <c r="D82" s="82">
        <v>0</v>
      </c>
      <c r="E82" s="82">
        <v>0</v>
      </c>
      <c r="F82" s="82">
        <v>-93.087000000000003</v>
      </c>
      <c r="G82" s="82">
        <v>-93.087000000000003</v>
      </c>
      <c r="H82" s="76"/>
      <c r="I82" s="31">
        <v>80</v>
      </c>
      <c r="J82" s="82">
        <v>0</v>
      </c>
      <c r="K82" s="82">
        <v>0</v>
      </c>
      <c r="L82" s="82">
        <v>0</v>
      </c>
      <c r="M82" s="82">
        <v>0</v>
      </c>
      <c r="N82" s="82">
        <v>0</v>
      </c>
      <c r="O82" s="76"/>
      <c r="P82" s="31">
        <v>80</v>
      </c>
      <c r="Q82" s="82">
        <v>0</v>
      </c>
      <c r="R82" s="82">
        <v>0</v>
      </c>
      <c r="S82" s="82">
        <v>0</v>
      </c>
      <c r="T82" s="82">
        <v>0</v>
      </c>
      <c r="U82" s="82">
        <v>0</v>
      </c>
      <c r="V82" s="76"/>
      <c r="W82" s="31">
        <v>80</v>
      </c>
      <c r="X82" s="82">
        <v>0</v>
      </c>
      <c r="Y82" s="82">
        <v>0</v>
      </c>
      <c r="Z82" s="82">
        <v>0</v>
      </c>
      <c r="AA82" s="82">
        <v>0</v>
      </c>
      <c r="AB82" s="82">
        <v>0</v>
      </c>
      <c r="AC82" s="76"/>
      <c r="AD82" s="31">
        <v>80</v>
      </c>
      <c r="AE82" s="82">
        <v>93.087000000000003</v>
      </c>
      <c r="AF82" s="82">
        <v>0</v>
      </c>
      <c r="AG82" s="82">
        <v>0</v>
      </c>
      <c r="AH82" s="82">
        <v>0</v>
      </c>
      <c r="AI82" s="82">
        <v>93.087000000000003</v>
      </c>
      <c r="AJ82" s="31"/>
      <c r="AK82" s="31">
        <f t="shared" si="38"/>
        <v>10</v>
      </c>
      <c r="AM82" s="83"/>
      <c r="AN82" s="83">
        <f t="shared" si="39"/>
        <v>0</v>
      </c>
      <c r="AO82" s="83">
        <f t="shared" si="39"/>
        <v>0</v>
      </c>
      <c r="AP82" s="83">
        <f t="shared" si="39"/>
        <v>0</v>
      </c>
      <c r="AQ82" s="83">
        <f t="shared" si="36"/>
        <v>0</v>
      </c>
      <c r="AR82" s="83">
        <f t="shared" si="40"/>
        <v>0</v>
      </c>
      <c r="AS82" s="83"/>
      <c r="AT82" s="83"/>
      <c r="AU82" s="83">
        <f t="shared" si="41"/>
        <v>0</v>
      </c>
      <c r="AV82" s="83">
        <f t="shared" si="41"/>
        <v>0</v>
      </c>
      <c r="AW82" s="83">
        <f t="shared" si="41"/>
        <v>0</v>
      </c>
      <c r="AX82" s="83">
        <f t="shared" si="41"/>
        <v>0</v>
      </c>
      <c r="AY82" s="83">
        <f t="shared" si="42"/>
        <v>0</v>
      </c>
      <c r="AZ82" s="83"/>
      <c r="BA82" s="83"/>
      <c r="BB82" s="83">
        <f t="shared" si="43"/>
        <v>0</v>
      </c>
      <c r="BC82" s="83">
        <f t="shared" si="43"/>
        <v>0</v>
      </c>
      <c r="BD82" s="83">
        <f t="shared" si="43"/>
        <v>0</v>
      </c>
      <c r="BE82" s="83">
        <f t="shared" si="43"/>
        <v>0</v>
      </c>
      <c r="BF82" s="83">
        <f t="shared" si="44"/>
        <v>0</v>
      </c>
      <c r="BG82" s="83"/>
      <c r="BH82" s="83"/>
      <c r="BI82" s="83">
        <f t="shared" si="45"/>
        <v>0</v>
      </c>
      <c r="BJ82" s="83">
        <f t="shared" si="45"/>
        <v>0</v>
      </c>
      <c r="BK82" s="83">
        <f t="shared" si="45"/>
        <v>0</v>
      </c>
      <c r="BL82" s="83">
        <f t="shared" si="45"/>
        <v>0</v>
      </c>
      <c r="BM82" s="83">
        <f t="shared" si="46"/>
        <v>0</v>
      </c>
      <c r="BN82" s="83"/>
      <c r="BO82" s="83"/>
      <c r="BP82" s="83">
        <f t="shared" si="47"/>
        <v>93.087000000000003</v>
      </c>
      <c r="BQ82" s="83">
        <f t="shared" si="47"/>
        <v>0</v>
      </c>
      <c r="BR82" s="83">
        <f t="shared" si="47"/>
        <v>0</v>
      </c>
      <c r="BS82" s="83">
        <f t="shared" si="47"/>
        <v>0</v>
      </c>
      <c r="BT82" s="83">
        <f t="shared" si="48"/>
        <v>-93.087000000000003</v>
      </c>
      <c r="BV82" s="80"/>
      <c r="BW82" s="80"/>
      <c r="BX82" s="80">
        <f t="shared" si="49"/>
        <v>0</v>
      </c>
      <c r="BY82" s="80">
        <f t="shared" si="49"/>
        <v>0</v>
      </c>
      <c r="BZ82" s="80">
        <f t="shared" si="49"/>
        <v>0</v>
      </c>
      <c r="CA82" s="80">
        <f t="shared" si="49"/>
        <v>0</v>
      </c>
      <c r="CB82" s="80">
        <f t="shared" si="50"/>
        <v>0</v>
      </c>
      <c r="CC82" s="80"/>
      <c r="CD82" s="80"/>
      <c r="CE82" s="80">
        <f t="shared" si="51"/>
        <v>0</v>
      </c>
      <c r="CF82" s="80">
        <f t="shared" si="51"/>
        <v>0</v>
      </c>
      <c r="CG82" s="80">
        <f t="shared" si="51"/>
        <v>0</v>
      </c>
      <c r="CH82" s="80">
        <f t="shared" si="51"/>
        <v>0</v>
      </c>
      <c r="CI82" s="80">
        <f t="shared" si="52"/>
        <v>0</v>
      </c>
      <c r="CJ82" s="80"/>
      <c r="CK82" s="80"/>
      <c r="CL82" s="80">
        <f t="shared" si="53"/>
        <v>0</v>
      </c>
      <c r="CM82" s="80">
        <f t="shared" si="53"/>
        <v>0</v>
      </c>
      <c r="CN82" s="80">
        <f t="shared" si="53"/>
        <v>0</v>
      </c>
      <c r="CO82" s="80">
        <f t="shared" si="53"/>
        <v>0</v>
      </c>
      <c r="CP82" s="80">
        <f t="shared" si="54"/>
        <v>0</v>
      </c>
      <c r="CQ82" s="80"/>
      <c r="CR82" s="80"/>
      <c r="CS82" s="80">
        <f t="shared" si="55"/>
        <v>0</v>
      </c>
      <c r="CT82" s="80">
        <f t="shared" si="55"/>
        <v>0</v>
      </c>
      <c r="CU82" s="80">
        <f t="shared" si="55"/>
        <v>0</v>
      </c>
      <c r="CV82" s="80">
        <f t="shared" si="55"/>
        <v>0</v>
      </c>
      <c r="CW82" s="80">
        <f t="shared" si="56"/>
        <v>0</v>
      </c>
      <c r="CX82" s="80"/>
      <c r="CY82" s="80"/>
      <c r="CZ82" s="80">
        <f t="shared" si="57"/>
        <v>930.87</v>
      </c>
      <c r="DA82" s="80">
        <f t="shared" si="57"/>
        <v>0</v>
      </c>
      <c r="DB82" s="80">
        <f t="shared" si="57"/>
        <v>0</v>
      </c>
      <c r="DC82" s="80">
        <f t="shared" si="57"/>
        <v>0</v>
      </c>
      <c r="DD82" s="80">
        <f t="shared" si="58"/>
        <v>930.87</v>
      </c>
      <c r="DF82" s="81">
        <f t="shared" si="59"/>
        <v>93.087000000000003</v>
      </c>
      <c r="DG82" s="81">
        <f t="shared" si="60"/>
        <v>0</v>
      </c>
      <c r="DH82" s="81">
        <f t="shared" si="61"/>
        <v>0</v>
      </c>
      <c r="DI82" s="81">
        <f t="shared" si="62"/>
        <v>0</v>
      </c>
      <c r="DJ82" s="81">
        <f t="shared" si="63"/>
        <v>-93.087000000000003</v>
      </c>
      <c r="DK82" s="84">
        <f t="shared" si="37"/>
        <v>0</v>
      </c>
    </row>
    <row r="83" spans="1:115" ht="15.75" thickBot="1">
      <c r="A83" s="76"/>
      <c r="B83" s="31">
        <v>81</v>
      </c>
      <c r="C83" s="82">
        <v>-34</v>
      </c>
      <c r="D83" s="82">
        <v>0</v>
      </c>
      <c r="E83" s="82">
        <v>0</v>
      </c>
      <c r="F83" s="82">
        <v>-26.108000000000001</v>
      </c>
      <c r="G83" s="82">
        <v>-60.107999999999997</v>
      </c>
      <c r="H83" s="76"/>
      <c r="I83" s="31">
        <v>81</v>
      </c>
      <c r="J83" s="82">
        <v>34</v>
      </c>
      <c r="K83" s="82">
        <v>0</v>
      </c>
      <c r="L83" s="82">
        <v>0</v>
      </c>
      <c r="M83" s="82">
        <v>0</v>
      </c>
      <c r="N83" s="82">
        <v>34</v>
      </c>
      <c r="O83" s="76"/>
      <c r="P83" s="31">
        <v>81</v>
      </c>
      <c r="Q83" s="82">
        <v>0</v>
      </c>
      <c r="R83" s="82">
        <v>0</v>
      </c>
      <c r="S83" s="82">
        <v>0</v>
      </c>
      <c r="T83" s="82">
        <v>0</v>
      </c>
      <c r="U83" s="82">
        <v>0</v>
      </c>
      <c r="V83" s="76"/>
      <c r="W83" s="31">
        <v>81</v>
      </c>
      <c r="X83" s="82">
        <v>0</v>
      </c>
      <c r="Y83" s="82">
        <v>0</v>
      </c>
      <c r="Z83" s="82">
        <v>0</v>
      </c>
      <c r="AA83" s="82">
        <v>0</v>
      </c>
      <c r="AB83" s="82">
        <v>0</v>
      </c>
      <c r="AC83" s="76"/>
      <c r="AD83" s="31">
        <v>81</v>
      </c>
      <c r="AE83" s="82">
        <v>26.108000000000001</v>
      </c>
      <c r="AF83" s="82">
        <v>0</v>
      </c>
      <c r="AG83" s="82">
        <v>0</v>
      </c>
      <c r="AH83" s="82">
        <v>0</v>
      </c>
      <c r="AI83" s="82">
        <v>26.108000000000001</v>
      </c>
      <c r="AJ83" s="31"/>
      <c r="AK83" s="31">
        <f t="shared" si="38"/>
        <v>10</v>
      </c>
      <c r="AM83" s="83"/>
      <c r="AN83" s="83">
        <f t="shared" si="39"/>
        <v>0</v>
      </c>
      <c r="AO83" s="83">
        <f t="shared" si="39"/>
        <v>0</v>
      </c>
      <c r="AP83" s="83">
        <f t="shared" si="39"/>
        <v>0</v>
      </c>
      <c r="AQ83" s="83">
        <f t="shared" si="36"/>
        <v>0</v>
      </c>
      <c r="AR83" s="83">
        <f t="shared" si="40"/>
        <v>0</v>
      </c>
      <c r="AS83" s="83"/>
      <c r="AT83" s="83"/>
      <c r="AU83" s="83">
        <f t="shared" si="41"/>
        <v>34</v>
      </c>
      <c r="AV83" s="83">
        <f t="shared" si="41"/>
        <v>0</v>
      </c>
      <c r="AW83" s="83">
        <f t="shared" si="41"/>
        <v>0</v>
      </c>
      <c r="AX83" s="83">
        <f t="shared" si="41"/>
        <v>0</v>
      </c>
      <c r="AY83" s="83">
        <f t="shared" si="42"/>
        <v>-34</v>
      </c>
      <c r="AZ83" s="83"/>
      <c r="BA83" s="83"/>
      <c r="BB83" s="83">
        <f t="shared" si="43"/>
        <v>0</v>
      </c>
      <c r="BC83" s="83">
        <f t="shared" si="43"/>
        <v>0</v>
      </c>
      <c r="BD83" s="83">
        <f t="shared" si="43"/>
        <v>0</v>
      </c>
      <c r="BE83" s="83">
        <f t="shared" si="43"/>
        <v>0</v>
      </c>
      <c r="BF83" s="83">
        <f t="shared" si="44"/>
        <v>0</v>
      </c>
      <c r="BG83" s="83"/>
      <c r="BH83" s="83"/>
      <c r="BI83" s="83">
        <f t="shared" si="45"/>
        <v>0</v>
      </c>
      <c r="BJ83" s="83">
        <f t="shared" si="45"/>
        <v>0</v>
      </c>
      <c r="BK83" s="83">
        <f t="shared" si="45"/>
        <v>0</v>
      </c>
      <c r="BL83" s="83">
        <f t="shared" si="45"/>
        <v>0</v>
      </c>
      <c r="BM83" s="83">
        <f t="shared" si="46"/>
        <v>0</v>
      </c>
      <c r="BN83" s="83"/>
      <c r="BO83" s="83"/>
      <c r="BP83" s="83">
        <f t="shared" si="47"/>
        <v>26.108000000000001</v>
      </c>
      <c r="BQ83" s="83">
        <f t="shared" si="47"/>
        <v>0</v>
      </c>
      <c r="BR83" s="83">
        <f t="shared" si="47"/>
        <v>0</v>
      </c>
      <c r="BS83" s="83">
        <f t="shared" si="47"/>
        <v>0</v>
      </c>
      <c r="BT83" s="83">
        <f t="shared" si="48"/>
        <v>-26.108000000000001</v>
      </c>
      <c r="BV83" s="80"/>
      <c r="BW83" s="80"/>
      <c r="BX83" s="80">
        <f t="shared" si="49"/>
        <v>0</v>
      </c>
      <c r="BY83" s="80">
        <f t="shared" si="49"/>
        <v>0</v>
      </c>
      <c r="BZ83" s="80">
        <f t="shared" si="49"/>
        <v>0</v>
      </c>
      <c r="CA83" s="80">
        <f t="shared" si="49"/>
        <v>0</v>
      </c>
      <c r="CB83" s="80">
        <f t="shared" si="50"/>
        <v>0</v>
      </c>
      <c r="CC83" s="80"/>
      <c r="CD83" s="80"/>
      <c r="CE83" s="80">
        <f t="shared" si="51"/>
        <v>340</v>
      </c>
      <c r="CF83" s="80">
        <f t="shared" si="51"/>
        <v>0</v>
      </c>
      <c r="CG83" s="80">
        <f t="shared" si="51"/>
        <v>0</v>
      </c>
      <c r="CH83" s="80">
        <f t="shared" si="51"/>
        <v>0</v>
      </c>
      <c r="CI83" s="80">
        <f t="shared" si="52"/>
        <v>340</v>
      </c>
      <c r="CJ83" s="80"/>
      <c r="CK83" s="80"/>
      <c r="CL83" s="80">
        <f t="shared" si="53"/>
        <v>0</v>
      </c>
      <c r="CM83" s="80">
        <f t="shared" si="53"/>
        <v>0</v>
      </c>
      <c r="CN83" s="80">
        <f t="shared" si="53"/>
        <v>0</v>
      </c>
      <c r="CO83" s="80">
        <f t="shared" si="53"/>
        <v>0</v>
      </c>
      <c r="CP83" s="80">
        <f t="shared" si="54"/>
        <v>0</v>
      </c>
      <c r="CQ83" s="80"/>
      <c r="CR83" s="80"/>
      <c r="CS83" s="80">
        <f t="shared" si="55"/>
        <v>0</v>
      </c>
      <c r="CT83" s="80">
        <f t="shared" si="55"/>
        <v>0</v>
      </c>
      <c r="CU83" s="80">
        <f t="shared" si="55"/>
        <v>0</v>
      </c>
      <c r="CV83" s="80">
        <f t="shared" si="55"/>
        <v>0</v>
      </c>
      <c r="CW83" s="80">
        <f t="shared" si="56"/>
        <v>0</v>
      </c>
      <c r="CX83" s="80"/>
      <c r="CY83" s="80"/>
      <c r="CZ83" s="80">
        <f t="shared" si="57"/>
        <v>261.08</v>
      </c>
      <c r="DA83" s="80">
        <f t="shared" si="57"/>
        <v>0</v>
      </c>
      <c r="DB83" s="80">
        <f t="shared" si="57"/>
        <v>0</v>
      </c>
      <c r="DC83" s="80">
        <f t="shared" si="57"/>
        <v>0</v>
      </c>
      <c r="DD83" s="80">
        <f t="shared" si="58"/>
        <v>261.08</v>
      </c>
      <c r="DF83" s="81">
        <f t="shared" si="59"/>
        <v>60.108000000000004</v>
      </c>
      <c r="DG83" s="81">
        <f t="shared" si="60"/>
        <v>-34</v>
      </c>
      <c r="DH83" s="81">
        <f t="shared" si="61"/>
        <v>0</v>
      </c>
      <c r="DI83" s="81">
        <f t="shared" si="62"/>
        <v>0</v>
      </c>
      <c r="DJ83" s="81">
        <f t="shared" si="63"/>
        <v>-26.108000000000001</v>
      </c>
      <c r="DK83" s="84">
        <f t="shared" si="37"/>
        <v>0</v>
      </c>
    </row>
    <row r="84" spans="1:115" ht="15.75" thickBot="1">
      <c r="A84" s="76"/>
      <c r="B84" s="31">
        <v>82</v>
      </c>
      <c r="C84" s="82">
        <v>-35</v>
      </c>
      <c r="D84" s="82">
        <v>0</v>
      </c>
      <c r="E84" s="82">
        <v>0</v>
      </c>
      <c r="F84" s="82">
        <v>0</v>
      </c>
      <c r="G84" s="82">
        <v>-35</v>
      </c>
      <c r="H84" s="76"/>
      <c r="I84" s="31">
        <v>82</v>
      </c>
      <c r="J84" s="82">
        <v>35</v>
      </c>
      <c r="K84" s="82">
        <v>0</v>
      </c>
      <c r="L84" s="82">
        <v>0</v>
      </c>
      <c r="M84" s="82">
        <v>0</v>
      </c>
      <c r="N84" s="82">
        <v>35</v>
      </c>
      <c r="O84" s="76"/>
      <c r="P84" s="31">
        <v>82</v>
      </c>
      <c r="Q84" s="82">
        <v>0</v>
      </c>
      <c r="R84" s="82">
        <v>0</v>
      </c>
      <c r="S84" s="82">
        <v>0</v>
      </c>
      <c r="T84" s="82">
        <v>0</v>
      </c>
      <c r="U84" s="82">
        <v>0</v>
      </c>
      <c r="V84" s="76"/>
      <c r="W84" s="31">
        <v>82</v>
      </c>
      <c r="X84" s="82">
        <v>0</v>
      </c>
      <c r="Y84" s="82">
        <v>0</v>
      </c>
      <c r="Z84" s="82">
        <v>0</v>
      </c>
      <c r="AA84" s="82">
        <v>0</v>
      </c>
      <c r="AB84" s="82">
        <v>0</v>
      </c>
      <c r="AC84" s="76"/>
      <c r="AD84" s="31">
        <v>82</v>
      </c>
      <c r="AE84" s="82">
        <v>0</v>
      </c>
      <c r="AF84" s="82">
        <v>0</v>
      </c>
      <c r="AG84" s="82">
        <v>0</v>
      </c>
      <c r="AH84" s="82">
        <v>0</v>
      </c>
      <c r="AI84" s="82">
        <v>0</v>
      </c>
      <c r="AJ84" s="31"/>
      <c r="AK84" s="31">
        <f t="shared" si="38"/>
        <v>10</v>
      </c>
      <c r="AM84" s="83"/>
      <c r="AN84" s="83">
        <f t="shared" si="39"/>
        <v>0</v>
      </c>
      <c r="AO84" s="83">
        <f t="shared" si="39"/>
        <v>0</v>
      </c>
      <c r="AP84" s="83">
        <f t="shared" si="39"/>
        <v>0</v>
      </c>
      <c r="AQ84" s="83">
        <f t="shared" si="36"/>
        <v>0</v>
      </c>
      <c r="AR84" s="83">
        <f t="shared" si="40"/>
        <v>0</v>
      </c>
      <c r="AS84" s="83"/>
      <c r="AT84" s="83"/>
      <c r="AU84" s="83">
        <f t="shared" si="41"/>
        <v>35</v>
      </c>
      <c r="AV84" s="83">
        <f t="shared" si="41"/>
        <v>0</v>
      </c>
      <c r="AW84" s="83">
        <f t="shared" si="41"/>
        <v>0</v>
      </c>
      <c r="AX84" s="83">
        <f t="shared" si="41"/>
        <v>0</v>
      </c>
      <c r="AY84" s="83">
        <f t="shared" si="42"/>
        <v>-35</v>
      </c>
      <c r="AZ84" s="83"/>
      <c r="BA84" s="83"/>
      <c r="BB84" s="83">
        <f t="shared" si="43"/>
        <v>0</v>
      </c>
      <c r="BC84" s="83">
        <f t="shared" si="43"/>
        <v>0</v>
      </c>
      <c r="BD84" s="83">
        <f t="shared" si="43"/>
        <v>0</v>
      </c>
      <c r="BE84" s="83">
        <f t="shared" si="43"/>
        <v>0</v>
      </c>
      <c r="BF84" s="83">
        <f t="shared" si="44"/>
        <v>0</v>
      </c>
      <c r="BG84" s="83"/>
      <c r="BH84" s="83"/>
      <c r="BI84" s="83">
        <f t="shared" si="45"/>
        <v>0</v>
      </c>
      <c r="BJ84" s="83">
        <f t="shared" si="45"/>
        <v>0</v>
      </c>
      <c r="BK84" s="83">
        <f t="shared" si="45"/>
        <v>0</v>
      </c>
      <c r="BL84" s="83">
        <f t="shared" si="45"/>
        <v>0</v>
      </c>
      <c r="BM84" s="83">
        <f t="shared" si="46"/>
        <v>0</v>
      </c>
      <c r="BN84" s="83"/>
      <c r="BO84" s="83"/>
      <c r="BP84" s="83">
        <f t="shared" si="47"/>
        <v>0</v>
      </c>
      <c r="BQ84" s="83">
        <f t="shared" si="47"/>
        <v>0</v>
      </c>
      <c r="BR84" s="83">
        <f t="shared" si="47"/>
        <v>0</v>
      </c>
      <c r="BS84" s="83">
        <f t="shared" si="47"/>
        <v>0</v>
      </c>
      <c r="BT84" s="83">
        <f t="shared" si="48"/>
        <v>0</v>
      </c>
      <c r="BV84" s="80"/>
      <c r="BW84" s="80"/>
      <c r="BX84" s="80">
        <f t="shared" si="49"/>
        <v>0</v>
      </c>
      <c r="BY84" s="80">
        <f t="shared" si="49"/>
        <v>0</v>
      </c>
      <c r="BZ84" s="80">
        <f t="shared" si="49"/>
        <v>0</v>
      </c>
      <c r="CA84" s="80">
        <f t="shared" si="49"/>
        <v>0</v>
      </c>
      <c r="CB84" s="80">
        <f t="shared" si="50"/>
        <v>0</v>
      </c>
      <c r="CC84" s="80"/>
      <c r="CD84" s="80"/>
      <c r="CE84" s="80">
        <f t="shared" si="51"/>
        <v>350</v>
      </c>
      <c r="CF84" s="80">
        <f t="shared" si="51"/>
        <v>0</v>
      </c>
      <c r="CG84" s="80">
        <f t="shared" si="51"/>
        <v>0</v>
      </c>
      <c r="CH84" s="80">
        <f t="shared" si="51"/>
        <v>0</v>
      </c>
      <c r="CI84" s="80">
        <f t="shared" si="52"/>
        <v>350</v>
      </c>
      <c r="CJ84" s="80"/>
      <c r="CK84" s="80"/>
      <c r="CL84" s="80">
        <f t="shared" si="53"/>
        <v>0</v>
      </c>
      <c r="CM84" s="80">
        <f t="shared" si="53"/>
        <v>0</v>
      </c>
      <c r="CN84" s="80">
        <f t="shared" si="53"/>
        <v>0</v>
      </c>
      <c r="CO84" s="80">
        <f t="shared" si="53"/>
        <v>0</v>
      </c>
      <c r="CP84" s="80">
        <f t="shared" si="54"/>
        <v>0</v>
      </c>
      <c r="CQ84" s="80"/>
      <c r="CR84" s="80"/>
      <c r="CS84" s="80">
        <f t="shared" si="55"/>
        <v>0</v>
      </c>
      <c r="CT84" s="80">
        <f t="shared" si="55"/>
        <v>0</v>
      </c>
      <c r="CU84" s="80">
        <f t="shared" si="55"/>
        <v>0</v>
      </c>
      <c r="CV84" s="80">
        <f t="shared" si="55"/>
        <v>0</v>
      </c>
      <c r="CW84" s="80">
        <f t="shared" si="56"/>
        <v>0</v>
      </c>
      <c r="CX84" s="80"/>
      <c r="CY84" s="80"/>
      <c r="CZ84" s="80">
        <f t="shared" si="57"/>
        <v>0</v>
      </c>
      <c r="DA84" s="80">
        <f t="shared" si="57"/>
        <v>0</v>
      </c>
      <c r="DB84" s="80">
        <f t="shared" si="57"/>
        <v>0</v>
      </c>
      <c r="DC84" s="80">
        <f t="shared" si="57"/>
        <v>0</v>
      </c>
      <c r="DD84" s="80">
        <f t="shared" si="58"/>
        <v>0</v>
      </c>
      <c r="DF84" s="81">
        <f t="shared" si="59"/>
        <v>35</v>
      </c>
      <c r="DG84" s="81">
        <f t="shared" si="60"/>
        <v>-35</v>
      </c>
      <c r="DH84" s="81">
        <f t="shared" si="61"/>
        <v>0</v>
      </c>
      <c r="DI84" s="81">
        <f t="shared" si="62"/>
        <v>0</v>
      </c>
      <c r="DJ84" s="81">
        <f t="shared" si="63"/>
        <v>0</v>
      </c>
      <c r="DK84" s="84">
        <f t="shared" si="37"/>
        <v>0</v>
      </c>
    </row>
    <row r="85" spans="1:115" ht="15.75" thickBot="1">
      <c r="A85" s="76"/>
      <c r="B85" s="31">
        <v>83</v>
      </c>
      <c r="C85" s="82">
        <v>0</v>
      </c>
      <c r="D85" s="82">
        <v>0</v>
      </c>
      <c r="E85" s="82">
        <v>0</v>
      </c>
      <c r="F85" s="82">
        <v>0</v>
      </c>
      <c r="G85" s="82">
        <v>0</v>
      </c>
      <c r="H85" s="76"/>
      <c r="I85" s="31">
        <v>83</v>
      </c>
      <c r="J85" s="82">
        <v>0</v>
      </c>
      <c r="K85" s="82">
        <v>0</v>
      </c>
      <c r="L85" s="82">
        <v>0</v>
      </c>
      <c r="M85" s="82">
        <v>0</v>
      </c>
      <c r="N85" s="82">
        <v>0</v>
      </c>
      <c r="O85" s="76"/>
      <c r="P85" s="31">
        <v>83</v>
      </c>
      <c r="Q85" s="82">
        <v>0</v>
      </c>
      <c r="R85" s="82">
        <v>0</v>
      </c>
      <c r="S85" s="82">
        <v>0</v>
      </c>
      <c r="T85" s="82">
        <v>0</v>
      </c>
      <c r="U85" s="82">
        <v>0</v>
      </c>
      <c r="V85" s="76"/>
      <c r="W85" s="31">
        <v>83</v>
      </c>
      <c r="X85" s="82">
        <v>0</v>
      </c>
      <c r="Y85" s="82">
        <v>0</v>
      </c>
      <c r="Z85" s="82">
        <v>0</v>
      </c>
      <c r="AA85" s="82">
        <v>0</v>
      </c>
      <c r="AB85" s="82">
        <v>0</v>
      </c>
      <c r="AC85" s="76"/>
      <c r="AD85" s="31">
        <v>83</v>
      </c>
      <c r="AE85" s="82">
        <v>0</v>
      </c>
      <c r="AF85" s="82">
        <v>0</v>
      </c>
      <c r="AG85" s="82">
        <v>0</v>
      </c>
      <c r="AH85" s="82">
        <v>0</v>
      </c>
      <c r="AI85" s="82">
        <v>0</v>
      </c>
      <c r="AJ85" s="31"/>
      <c r="AK85" s="31">
        <f t="shared" si="38"/>
        <v>10</v>
      </c>
      <c r="AM85" s="83"/>
      <c r="AN85" s="83">
        <f t="shared" si="39"/>
        <v>0</v>
      </c>
      <c r="AO85" s="83">
        <f t="shared" si="39"/>
        <v>0</v>
      </c>
      <c r="AP85" s="83">
        <f t="shared" si="39"/>
        <v>0</v>
      </c>
      <c r="AQ85" s="83">
        <f t="shared" si="36"/>
        <v>0</v>
      </c>
      <c r="AR85" s="83">
        <f t="shared" si="40"/>
        <v>0</v>
      </c>
      <c r="AS85" s="83"/>
      <c r="AT85" s="83"/>
      <c r="AU85" s="83">
        <f t="shared" si="41"/>
        <v>0</v>
      </c>
      <c r="AV85" s="83">
        <f t="shared" si="41"/>
        <v>0</v>
      </c>
      <c r="AW85" s="83">
        <f t="shared" si="41"/>
        <v>0</v>
      </c>
      <c r="AX85" s="83">
        <f t="shared" si="41"/>
        <v>0</v>
      </c>
      <c r="AY85" s="83">
        <f t="shared" si="42"/>
        <v>0</v>
      </c>
      <c r="AZ85" s="83"/>
      <c r="BA85" s="83"/>
      <c r="BB85" s="83">
        <f t="shared" si="43"/>
        <v>0</v>
      </c>
      <c r="BC85" s="83">
        <f t="shared" si="43"/>
        <v>0</v>
      </c>
      <c r="BD85" s="83">
        <f t="shared" si="43"/>
        <v>0</v>
      </c>
      <c r="BE85" s="83">
        <f t="shared" si="43"/>
        <v>0</v>
      </c>
      <c r="BF85" s="83">
        <f t="shared" si="44"/>
        <v>0</v>
      </c>
      <c r="BG85" s="83"/>
      <c r="BH85" s="83"/>
      <c r="BI85" s="83">
        <f t="shared" si="45"/>
        <v>0</v>
      </c>
      <c r="BJ85" s="83">
        <f t="shared" si="45"/>
        <v>0</v>
      </c>
      <c r="BK85" s="83">
        <f t="shared" si="45"/>
        <v>0</v>
      </c>
      <c r="BL85" s="83">
        <f t="shared" si="45"/>
        <v>0</v>
      </c>
      <c r="BM85" s="83">
        <f t="shared" si="46"/>
        <v>0</v>
      </c>
      <c r="BN85" s="83"/>
      <c r="BO85" s="83"/>
      <c r="BP85" s="83">
        <f t="shared" si="47"/>
        <v>0</v>
      </c>
      <c r="BQ85" s="83">
        <f t="shared" si="47"/>
        <v>0</v>
      </c>
      <c r="BR85" s="83">
        <f t="shared" si="47"/>
        <v>0</v>
      </c>
      <c r="BS85" s="83">
        <f t="shared" si="47"/>
        <v>0</v>
      </c>
      <c r="BT85" s="83">
        <f t="shared" si="48"/>
        <v>0</v>
      </c>
      <c r="BV85" s="80"/>
      <c r="BW85" s="80"/>
      <c r="BX85" s="80">
        <f t="shared" si="49"/>
        <v>0</v>
      </c>
      <c r="BY85" s="80">
        <f t="shared" si="49"/>
        <v>0</v>
      </c>
      <c r="BZ85" s="80">
        <f t="shared" si="49"/>
        <v>0</v>
      </c>
      <c r="CA85" s="80">
        <f t="shared" si="49"/>
        <v>0</v>
      </c>
      <c r="CB85" s="80">
        <f t="shared" si="50"/>
        <v>0</v>
      </c>
      <c r="CC85" s="80"/>
      <c r="CD85" s="80"/>
      <c r="CE85" s="80">
        <f t="shared" si="51"/>
        <v>0</v>
      </c>
      <c r="CF85" s="80">
        <f t="shared" si="51"/>
        <v>0</v>
      </c>
      <c r="CG85" s="80">
        <f t="shared" si="51"/>
        <v>0</v>
      </c>
      <c r="CH85" s="80">
        <f t="shared" si="51"/>
        <v>0</v>
      </c>
      <c r="CI85" s="80">
        <f t="shared" si="52"/>
        <v>0</v>
      </c>
      <c r="CJ85" s="80"/>
      <c r="CK85" s="80"/>
      <c r="CL85" s="80">
        <f t="shared" si="53"/>
        <v>0</v>
      </c>
      <c r="CM85" s="80">
        <f t="shared" si="53"/>
        <v>0</v>
      </c>
      <c r="CN85" s="80">
        <f t="shared" si="53"/>
        <v>0</v>
      </c>
      <c r="CO85" s="80">
        <f t="shared" si="53"/>
        <v>0</v>
      </c>
      <c r="CP85" s="80">
        <f t="shared" si="54"/>
        <v>0</v>
      </c>
      <c r="CQ85" s="80"/>
      <c r="CR85" s="80"/>
      <c r="CS85" s="80">
        <f t="shared" si="55"/>
        <v>0</v>
      </c>
      <c r="CT85" s="80">
        <f t="shared" si="55"/>
        <v>0</v>
      </c>
      <c r="CU85" s="80">
        <f t="shared" si="55"/>
        <v>0</v>
      </c>
      <c r="CV85" s="80">
        <f t="shared" si="55"/>
        <v>0</v>
      </c>
      <c r="CW85" s="80">
        <f t="shared" si="56"/>
        <v>0</v>
      </c>
      <c r="CX85" s="80"/>
      <c r="CY85" s="80"/>
      <c r="CZ85" s="80">
        <f t="shared" si="57"/>
        <v>0</v>
      </c>
      <c r="DA85" s="80">
        <f t="shared" si="57"/>
        <v>0</v>
      </c>
      <c r="DB85" s="80">
        <f t="shared" si="57"/>
        <v>0</v>
      </c>
      <c r="DC85" s="80">
        <f t="shared" si="57"/>
        <v>0</v>
      </c>
      <c r="DD85" s="80">
        <f t="shared" si="58"/>
        <v>0</v>
      </c>
      <c r="DF85" s="81">
        <f t="shared" si="59"/>
        <v>0</v>
      </c>
      <c r="DG85" s="81">
        <f t="shared" si="60"/>
        <v>0</v>
      </c>
      <c r="DH85" s="81">
        <f t="shared" si="61"/>
        <v>0</v>
      </c>
      <c r="DI85" s="81">
        <f t="shared" si="62"/>
        <v>0</v>
      </c>
      <c r="DJ85" s="81">
        <f t="shared" si="63"/>
        <v>0</v>
      </c>
      <c r="DK85" s="84">
        <f t="shared" si="37"/>
        <v>0</v>
      </c>
    </row>
    <row r="86" spans="1:115" ht="15.75" thickBot="1">
      <c r="A86" s="76"/>
      <c r="B86" s="31">
        <v>84</v>
      </c>
      <c r="C86" s="82">
        <v>-11</v>
      </c>
      <c r="D86" s="82">
        <v>0</v>
      </c>
      <c r="E86" s="82">
        <v>0</v>
      </c>
      <c r="F86" s="82">
        <v>-7.7119999999999997</v>
      </c>
      <c r="G86" s="82">
        <v>-18.712</v>
      </c>
      <c r="H86" s="76"/>
      <c r="I86" s="31">
        <v>84</v>
      </c>
      <c r="J86" s="82">
        <v>11</v>
      </c>
      <c r="K86" s="82">
        <v>0</v>
      </c>
      <c r="L86" s="82">
        <v>0</v>
      </c>
      <c r="M86" s="82">
        <v>0</v>
      </c>
      <c r="N86" s="82">
        <v>11</v>
      </c>
      <c r="O86" s="76"/>
      <c r="P86" s="31">
        <v>84</v>
      </c>
      <c r="Q86" s="82">
        <v>0</v>
      </c>
      <c r="R86" s="82">
        <v>0</v>
      </c>
      <c r="S86" s="82">
        <v>0</v>
      </c>
      <c r="T86" s="82">
        <v>0</v>
      </c>
      <c r="U86" s="82">
        <v>0</v>
      </c>
      <c r="V86" s="76"/>
      <c r="W86" s="31">
        <v>84</v>
      </c>
      <c r="X86" s="82">
        <v>0</v>
      </c>
      <c r="Y86" s="82">
        <v>0</v>
      </c>
      <c r="Z86" s="82">
        <v>0</v>
      </c>
      <c r="AA86" s="82">
        <v>0</v>
      </c>
      <c r="AB86" s="82">
        <v>0</v>
      </c>
      <c r="AC86" s="76"/>
      <c r="AD86" s="31">
        <v>84</v>
      </c>
      <c r="AE86" s="82">
        <v>7.7119999999999997</v>
      </c>
      <c r="AF86" s="82">
        <v>0</v>
      </c>
      <c r="AG86" s="82">
        <v>0</v>
      </c>
      <c r="AH86" s="82">
        <v>0</v>
      </c>
      <c r="AI86" s="82">
        <v>7.7119999999999997</v>
      </c>
      <c r="AJ86" s="31"/>
      <c r="AK86" s="31">
        <f t="shared" si="38"/>
        <v>10</v>
      </c>
      <c r="AM86" s="83"/>
      <c r="AN86" s="83">
        <f t="shared" si="39"/>
        <v>0</v>
      </c>
      <c r="AO86" s="83">
        <f t="shared" si="39"/>
        <v>0</v>
      </c>
      <c r="AP86" s="83">
        <f t="shared" si="39"/>
        <v>0</v>
      </c>
      <c r="AQ86" s="83">
        <f t="shared" si="36"/>
        <v>0</v>
      </c>
      <c r="AR86" s="83">
        <f t="shared" si="40"/>
        <v>0</v>
      </c>
      <c r="AS86" s="83"/>
      <c r="AT86" s="83"/>
      <c r="AU86" s="83">
        <f t="shared" si="41"/>
        <v>11</v>
      </c>
      <c r="AV86" s="83">
        <f t="shared" si="41"/>
        <v>0</v>
      </c>
      <c r="AW86" s="83">
        <f t="shared" si="41"/>
        <v>0</v>
      </c>
      <c r="AX86" s="83">
        <f t="shared" si="41"/>
        <v>0</v>
      </c>
      <c r="AY86" s="83">
        <f t="shared" si="42"/>
        <v>-11</v>
      </c>
      <c r="AZ86" s="83"/>
      <c r="BA86" s="83"/>
      <c r="BB86" s="83">
        <f t="shared" si="43"/>
        <v>0</v>
      </c>
      <c r="BC86" s="83">
        <f t="shared" si="43"/>
        <v>0</v>
      </c>
      <c r="BD86" s="83">
        <f t="shared" si="43"/>
        <v>0</v>
      </c>
      <c r="BE86" s="83">
        <f t="shared" si="43"/>
        <v>0</v>
      </c>
      <c r="BF86" s="83">
        <f t="shared" si="44"/>
        <v>0</v>
      </c>
      <c r="BG86" s="83"/>
      <c r="BH86" s="83"/>
      <c r="BI86" s="83">
        <f t="shared" si="45"/>
        <v>0</v>
      </c>
      <c r="BJ86" s="83">
        <f t="shared" si="45"/>
        <v>0</v>
      </c>
      <c r="BK86" s="83">
        <f t="shared" si="45"/>
        <v>0</v>
      </c>
      <c r="BL86" s="83">
        <f t="shared" si="45"/>
        <v>0</v>
      </c>
      <c r="BM86" s="83">
        <f t="shared" si="46"/>
        <v>0</v>
      </c>
      <c r="BN86" s="83"/>
      <c r="BO86" s="83"/>
      <c r="BP86" s="83">
        <f t="shared" si="47"/>
        <v>7.7119999999999997</v>
      </c>
      <c r="BQ86" s="83">
        <f t="shared" si="47"/>
        <v>0</v>
      </c>
      <c r="BR86" s="83">
        <f t="shared" si="47"/>
        <v>0</v>
      </c>
      <c r="BS86" s="83">
        <f t="shared" si="47"/>
        <v>0</v>
      </c>
      <c r="BT86" s="83">
        <f t="shared" si="48"/>
        <v>-7.7119999999999997</v>
      </c>
      <c r="BV86" s="80"/>
      <c r="BW86" s="80"/>
      <c r="BX86" s="80">
        <f t="shared" si="49"/>
        <v>0</v>
      </c>
      <c r="BY86" s="80">
        <f t="shared" si="49"/>
        <v>0</v>
      </c>
      <c r="BZ86" s="80">
        <f t="shared" si="49"/>
        <v>0</v>
      </c>
      <c r="CA86" s="80">
        <f t="shared" si="49"/>
        <v>0</v>
      </c>
      <c r="CB86" s="80">
        <f t="shared" si="50"/>
        <v>0</v>
      </c>
      <c r="CC86" s="80"/>
      <c r="CD86" s="80"/>
      <c r="CE86" s="80">
        <f t="shared" si="51"/>
        <v>110</v>
      </c>
      <c r="CF86" s="80">
        <f t="shared" si="51"/>
        <v>0</v>
      </c>
      <c r="CG86" s="80">
        <f t="shared" si="51"/>
        <v>0</v>
      </c>
      <c r="CH86" s="80">
        <f t="shared" si="51"/>
        <v>0</v>
      </c>
      <c r="CI86" s="80">
        <f t="shared" si="52"/>
        <v>110</v>
      </c>
      <c r="CJ86" s="80"/>
      <c r="CK86" s="80"/>
      <c r="CL86" s="80">
        <f t="shared" si="53"/>
        <v>0</v>
      </c>
      <c r="CM86" s="80">
        <f t="shared" si="53"/>
        <v>0</v>
      </c>
      <c r="CN86" s="80">
        <f t="shared" si="53"/>
        <v>0</v>
      </c>
      <c r="CO86" s="80">
        <f t="shared" si="53"/>
        <v>0</v>
      </c>
      <c r="CP86" s="80">
        <f t="shared" si="54"/>
        <v>0</v>
      </c>
      <c r="CQ86" s="80"/>
      <c r="CR86" s="80"/>
      <c r="CS86" s="80">
        <f t="shared" si="55"/>
        <v>0</v>
      </c>
      <c r="CT86" s="80">
        <f t="shared" si="55"/>
        <v>0</v>
      </c>
      <c r="CU86" s="80">
        <f t="shared" si="55"/>
        <v>0</v>
      </c>
      <c r="CV86" s="80">
        <f t="shared" si="55"/>
        <v>0</v>
      </c>
      <c r="CW86" s="80">
        <f t="shared" si="56"/>
        <v>0</v>
      </c>
      <c r="CX86" s="80"/>
      <c r="CY86" s="80"/>
      <c r="CZ86" s="80">
        <f t="shared" si="57"/>
        <v>77.12</v>
      </c>
      <c r="DA86" s="80">
        <f t="shared" si="57"/>
        <v>0</v>
      </c>
      <c r="DB86" s="80">
        <f t="shared" si="57"/>
        <v>0</v>
      </c>
      <c r="DC86" s="80">
        <f t="shared" si="57"/>
        <v>0</v>
      </c>
      <c r="DD86" s="80">
        <f t="shared" si="58"/>
        <v>77.12</v>
      </c>
      <c r="DF86" s="81">
        <f t="shared" si="59"/>
        <v>18.712</v>
      </c>
      <c r="DG86" s="81">
        <f t="shared" si="60"/>
        <v>-11</v>
      </c>
      <c r="DH86" s="81">
        <f t="shared" si="61"/>
        <v>0</v>
      </c>
      <c r="DI86" s="81">
        <f t="shared" si="62"/>
        <v>0</v>
      </c>
      <c r="DJ86" s="81">
        <f t="shared" si="63"/>
        <v>-7.7119999999999997</v>
      </c>
      <c r="DK86" s="84">
        <f t="shared" si="37"/>
        <v>0</v>
      </c>
    </row>
    <row r="87" spans="1:115" ht="15.75" thickBot="1">
      <c r="A87" s="76"/>
      <c r="B87" s="31">
        <v>85</v>
      </c>
      <c r="C87" s="82">
        <v>0</v>
      </c>
      <c r="D87" s="82">
        <v>0</v>
      </c>
      <c r="E87" s="82">
        <v>0</v>
      </c>
      <c r="F87" s="82">
        <v>-15.629</v>
      </c>
      <c r="G87" s="82">
        <v>-15.629</v>
      </c>
      <c r="H87" s="76"/>
      <c r="I87" s="31">
        <v>85</v>
      </c>
      <c r="J87" s="82">
        <v>0</v>
      </c>
      <c r="K87" s="82">
        <v>0</v>
      </c>
      <c r="L87" s="82">
        <v>0</v>
      </c>
      <c r="M87" s="82">
        <v>0</v>
      </c>
      <c r="N87" s="82">
        <v>0</v>
      </c>
      <c r="O87" s="76"/>
      <c r="P87" s="31">
        <v>85</v>
      </c>
      <c r="Q87" s="82">
        <v>0</v>
      </c>
      <c r="R87" s="82">
        <v>0</v>
      </c>
      <c r="S87" s="82">
        <v>0</v>
      </c>
      <c r="T87" s="82">
        <v>0</v>
      </c>
      <c r="U87" s="82">
        <v>0</v>
      </c>
      <c r="V87" s="76"/>
      <c r="W87" s="31">
        <v>85</v>
      </c>
      <c r="X87" s="82">
        <v>0</v>
      </c>
      <c r="Y87" s="82">
        <v>0</v>
      </c>
      <c r="Z87" s="82">
        <v>0</v>
      </c>
      <c r="AA87" s="82">
        <v>0</v>
      </c>
      <c r="AB87" s="82">
        <v>0</v>
      </c>
      <c r="AC87" s="76"/>
      <c r="AD87" s="31">
        <v>85</v>
      </c>
      <c r="AE87" s="82">
        <v>15.629</v>
      </c>
      <c r="AF87" s="82">
        <v>0</v>
      </c>
      <c r="AG87" s="82">
        <v>0</v>
      </c>
      <c r="AH87" s="82">
        <v>0</v>
      </c>
      <c r="AI87" s="82">
        <v>15.629</v>
      </c>
      <c r="AJ87" s="31"/>
      <c r="AK87" s="31">
        <f t="shared" si="38"/>
        <v>10</v>
      </c>
      <c r="AM87" s="83"/>
      <c r="AN87" s="83">
        <f t="shared" si="39"/>
        <v>0</v>
      </c>
      <c r="AO87" s="83">
        <f t="shared" si="39"/>
        <v>0</v>
      </c>
      <c r="AP87" s="83">
        <f t="shared" si="39"/>
        <v>0</v>
      </c>
      <c r="AQ87" s="83">
        <f t="shared" si="36"/>
        <v>0</v>
      </c>
      <c r="AR87" s="83">
        <f t="shared" si="40"/>
        <v>0</v>
      </c>
      <c r="AS87" s="83"/>
      <c r="AT87" s="83"/>
      <c r="AU87" s="83">
        <f t="shared" si="41"/>
        <v>0</v>
      </c>
      <c r="AV87" s="83">
        <f t="shared" si="41"/>
        <v>0</v>
      </c>
      <c r="AW87" s="83">
        <f t="shared" si="41"/>
        <v>0</v>
      </c>
      <c r="AX87" s="83">
        <f t="shared" si="41"/>
        <v>0</v>
      </c>
      <c r="AY87" s="83">
        <f t="shared" si="42"/>
        <v>0</v>
      </c>
      <c r="AZ87" s="83"/>
      <c r="BA87" s="83"/>
      <c r="BB87" s="83">
        <f t="shared" si="43"/>
        <v>0</v>
      </c>
      <c r="BC87" s="83">
        <f t="shared" si="43"/>
        <v>0</v>
      </c>
      <c r="BD87" s="83">
        <f t="shared" si="43"/>
        <v>0</v>
      </c>
      <c r="BE87" s="83">
        <f t="shared" si="43"/>
        <v>0</v>
      </c>
      <c r="BF87" s="83">
        <f t="shared" si="44"/>
        <v>0</v>
      </c>
      <c r="BG87" s="83"/>
      <c r="BH87" s="83"/>
      <c r="BI87" s="83">
        <f t="shared" si="45"/>
        <v>0</v>
      </c>
      <c r="BJ87" s="83">
        <f t="shared" si="45"/>
        <v>0</v>
      </c>
      <c r="BK87" s="83">
        <f t="shared" si="45"/>
        <v>0</v>
      </c>
      <c r="BL87" s="83">
        <f t="shared" si="45"/>
        <v>0</v>
      </c>
      <c r="BM87" s="83">
        <f t="shared" si="46"/>
        <v>0</v>
      </c>
      <c r="BN87" s="83"/>
      <c r="BO87" s="83"/>
      <c r="BP87" s="83">
        <f t="shared" si="47"/>
        <v>15.629</v>
      </c>
      <c r="BQ87" s="83">
        <f t="shared" si="47"/>
        <v>0</v>
      </c>
      <c r="BR87" s="83">
        <f t="shared" si="47"/>
        <v>0</v>
      </c>
      <c r="BS87" s="83">
        <f t="shared" si="47"/>
        <v>0</v>
      </c>
      <c r="BT87" s="83">
        <f t="shared" si="48"/>
        <v>-15.629</v>
      </c>
      <c r="BV87" s="80"/>
      <c r="BW87" s="80"/>
      <c r="BX87" s="80">
        <f t="shared" si="49"/>
        <v>0</v>
      </c>
      <c r="BY87" s="80">
        <f t="shared" si="49"/>
        <v>0</v>
      </c>
      <c r="BZ87" s="80">
        <f t="shared" si="49"/>
        <v>0</v>
      </c>
      <c r="CA87" s="80">
        <f t="shared" si="49"/>
        <v>0</v>
      </c>
      <c r="CB87" s="80">
        <f t="shared" si="50"/>
        <v>0</v>
      </c>
      <c r="CC87" s="80"/>
      <c r="CD87" s="80"/>
      <c r="CE87" s="80">
        <f t="shared" si="51"/>
        <v>0</v>
      </c>
      <c r="CF87" s="80">
        <f t="shared" si="51"/>
        <v>0</v>
      </c>
      <c r="CG87" s="80">
        <f t="shared" si="51"/>
        <v>0</v>
      </c>
      <c r="CH87" s="80">
        <f t="shared" si="51"/>
        <v>0</v>
      </c>
      <c r="CI87" s="80">
        <f t="shared" si="52"/>
        <v>0</v>
      </c>
      <c r="CJ87" s="80"/>
      <c r="CK87" s="80"/>
      <c r="CL87" s="80">
        <f t="shared" si="53"/>
        <v>0</v>
      </c>
      <c r="CM87" s="80">
        <f t="shared" si="53"/>
        <v>0</v>
      </c>
      <c r="CN87" s="80">
        <f t="shared" si="53"/>
        <v>0</v>
      </c>
      <c r="CO87" s="80">
        <f t="shared" si="53"/>
        <v>0</v>
      </c>
      <c r="CP87" s="80">
        <f t="shared" si="54"/>
        <v>0</v>
      </c>
      <c r="CQ87" s="80"/>
      <c r="CR87" s="80"/>
      <c r="CS87" s="80">
        <f t="shared" si="55"/>
        <v>0</v>
      </c>
      <c r="CT87" s="80">
        <f t="shared" si="55"/>
        <v>0</v>
      </c>
      <c r="CU87" s="80">
        <f t="shared" si="55"/>
        <v>0</v>
      </c>
      <c r="CV87" s="80">
        <f t="shared" si="55"/>
        <v>0</v>
      </c>
      <c r="CW87" s="80">
        <f t="shared" si="56"/>
        <v>0</v>
      </c>
      <c r="CX87" s="80"/>
      <c r="CY87" s="80"/>
      <c r="CZ87" s="80">
        <f t="shared" si="57"/>
        <v>156.29</v>
      </c>
      <c r="DA87" s="80">
        <f t="shared" si="57"/>
        <v>0</v>
      </c>
      <c r="DB87" s="80">
        <f t="shared" si="57"/>
        <v>0</v>
      </c>
      <c r="DC87" s="80">
        <f t="shared" si="57"/>
        <v>0</v>
      </c>
      <c r="DD87" s="80">
        <f t="shared" si="58"/>
        <v>156.29</v>
      </c>
      <c r="DF87" s="81">
        <f t="shared" si="59"/>
        <v>15.629</v>
      </c>
      <c r="DG87" s="81">
        <f t="shared" si="60"/>
        <v>0</v>
      </c>
      <c r="DH87" s="81">
        <f t="shared" si="61"/>
        <v>0</v>
      </c>
      <c r="DI87" s="81">
        <f t="shared" si="62"/>
        <v>0</v>
      </c>
      <c r="DJ87" s="81">
        <f t="shared" si="63"/>
        <v>-15.629</v>
      </c>
      <c r="DK87" s="84">
        <f t="shared" si="37"/>
        <v>0</v>
      </c>
    </row>
    <row r="88" spans="1:115" ht="15.75" thickBot="1">
      <c r="A88" s="76"/>
      <c r="B88" s="31">
        <v>86</v>
      </c>
      <c r="C88" s="82">
        <v>-5</v>
      </c>
      <c r="D88" s="82">
        <v>0</v>
      </c>
      <c r="E88" s="82">
        <v>0</v>
      </c>
      <c r="F88" s="82">
        <v>-27.709</v>
      </c>
      <c r="G88" s="82">
        <v>-32.709000000000003</v>
      </c>
      <c r="H88" s="76"/>
      <c r="I88" s="31">
        <v>86</v>
      </c>
      <c r="J88" s="82">
        <v>5</v>
      </c>
      <c r="K88" s="82">
        <v>0</v>
      </c>
      <c r="L88" s="82">
        <v>0</v>
      </c>
      <c r="M88" s="82">
        <v>0</v>
      </c>
      <c r="N88" s="82">
        <v>5</v>
      </c>
      <c r="O88" s="76"/>
      <c r="P88" s="31">
        <v>86</v>
      </c>
      <c r="Q88" s="82">
        <v>0</v>
      </c>
      <c r="R88" s="82">
        <v>0</v>
      </c>
      <c r="S88" s="82">
        <v>0</v>
      </c>
      <c r="T88" s="82">
        <v>0</v>
      </c>
      <c r="U88" s="82">
        <v>0</v>
      </c>
      <c r="V88" s="76"/>
      <c r="W88" s="31">
        <v>86</v>
      </c>
      <c r="X88" s="82">
        <v>0</v>
      </c>
      <c r="Y88" s="82">
        <v>0</v>
      </c>
      <c r="Z88" s="82">
        <v>0</v>
      </c>
      <c r="AA88" s="82">
        <v>0</v>
      </c>
      <c r="AB88" s="82">
        <v>0</v>
      </c>
      <c r="AC88" s="76"/>
      <c r="AD88" s="31">
        <v>86</v>
      </c>
      <c r="AE88" s="82">
        <v>27.709</v>
      </c>
      <c r="AF88" s="82">
        <v>0</v>
      </c>
      <c r="AG88" s="82">
        <v>0</v>
      </c>
      <c r="AH88" s="82">
        <v>0</v>
      </c>
      <c r="AI88" s="82">
        <v>27.709</v>
      </c>
      <c r="AJ88" s="31"/>
      <c r="AK88" s="31">
        <f t="shared" si="38"/>
        <v>10</v>
      </c>
      <c r="AM88" s="83"/>
      <c r="AN88" s="83">
        <f t="shared" si="39"/>
        <v>0</v>
      </c>
      <c r="AO88" s="83">
        <f t="shared" si="39"/>
        <v>0</v>
      </c>
      <c r="AP88" s="83">
        <f t="shared" si="39"/>
        <v>0</v>
      </c>
      <c r="AQ88" s="83">
        <f t="shared" si="36"/>
        <v>0</v>
      </c>
      <c r="AR88" s="83">
        <f t="shared" si="40"/>
        <v>0</v>
      </c>
      <c r="AS88" s="83"/>
      <c r="AT88" s="83"/>
      <c r="AU88" s="83">
        <f t="shared" si="41"/>
        <v>5</v>
      </c>
      <c r="AV88" s="83">
        <f t="shared" si="41"/>
        <v>0</v>
      </c>
      <c r="AW88" s="83">
        <f t="shared" si="41"/>
        <v>0</v>
      </c>
      <c r="AX88" s="83">
        <f t="shared" si="41"/>
        <v>0</v>
      </c>
      <c r="AY88" s="83">
        <f t="shared" si="42"/>
        <v>-5</v>
      </c>
      <c r="AZ88" s="83"/>
      <c r="BA88" s="83"/>
      <c r="BB88" s="83">
        <f t="shared" si="43"/>
        <v>0</v>
      </c>
      <c r="BC88" s="83">
        <f t="shared" si="43"/>
        <v>0</v>
      </c>
      <c r="BD88" s="83">
        <f t="shared" si="43"/>
        <v>0</v>
      </c>
      <c r="BE88" s="83">
        <f t="shared" si="43"/>
        <v>0</v>
      </c>
      <c r="BF88" s="83">
        <f t="shared" si="44"/>
        <v>0</v>
      </c>
      <c r="BG88" s="83"/>
      <c r="BH88" s="83"/>
      <c r="BI88" s="83">
        <f t="shared" si="45"/>
        <v>0</v>
      </c>
      <c r="BJ88" s="83">
        <f t="shared" si="45"/>
        <v>0</v>
      </c>
      <c r="BK88" s="83">
        <f t="shared" si="45"/>
        <v>0</v>
      </c>
      <c r="BL88" s="83">
        <f t="shared" si="45"/>
        <v>0</v>
      </c>
      <c r="BM88" s="83">
        <f t="shared" si="46"/>
        <v>0</v>
      </c>
      <c r="BN88" s="83"/>
      <c r="BO88" s="83"/>
      <c r="BP88" s="83">
        <f t="shared" si="47"/>
        <v>27.709</v>
      </c>
      <c r="BQ88" s="83">
        <f t="shared" si="47"/>
        <v>0</v>
      </c>
      <c r="BR88" s="83">
        <f t="shared" si="47"/>
        <v>0</v>
      </c>
      <c r="BS88" s="83">
        <f t="shared" si="47"/>
        <v>0</v>
      </c>
      <c r="BT88" s="83">
        <f t="shared" si="48"/>
        <v>-27.709</v>
      </c>
      <c r="BV88" s="80"/>
      <c r="BW88" s="80"/>
      <c r="BX88" s="80">
        <f t="shared" si="49"/>
        <v>0</v>
      </c>
      <c r="BY88" s="80">
        <f t="shared" si="49"/>
        <v>0</v>
      </c>
      <c r="BZ88" s="80">
        <f t="shared" si="49"/>
        <v>0</v>
      </c>
      <c r="CA88" s="80">
        <f t="shared" si="49"/>
        <v>0</v>
      </c>
      <c r="CB88" s="80">
        <f t="shared" si="50"/>
        <v>0</v>
      </c>
      <c r="CC88" s="80"/>
      <c r="CD88" s="80"/>
      <c r="CE88" s="80">
        <f t="shared" si="51"/>
        <v>50</v>
      </c>
      <c r="CF88" s="80">
        <f t="shared" si="51"/>
        <v>0</v>
      </c>
      <c r="CG88" s="80">
        <f t="shared" si="51"/>
        <v>0</v>
      </c>
      <c r="CH88" s="80">
        <f t="shared" si="51"/>
        <v>0</v>
      </c>
      <c r="CI88" s="80">
        <f t="shared" si="52"/>
        <v>50</v>
      </c>
      <c r="CJ88" s="80"/>
      <c r="CK88" s="80"/>
      <c r="CL88" s="80">
        <f t="shared" si="53"/>
        <v>0</v>
      </c>
      <c r="CM88" s="80">
        <f t="shared" si="53"/>
        <v>0</v>
      </c>
      <c r="CN88" s="80">
        <f t="shared" si="53"/>
        <v>0</v>
      </c>
      <c r="CO88" s="80">
        <f t="shared" si="53"/>
        <v>0</v>
      </c>
      <c r="CP88" s="80">
        <f t="shared" si="54"/>
        <v>0</v>
      </c>
      <c r="CQ88" s="80"/>
      <c r="CR88" s="80"/>
      <c r="CS88" s="80">
        <f t="shared" si="55"/>
        <v>0</v>
      </c>
      <c r="CT88" s="80">
        <f t="shared" si="55"/>
        <v>0</v>
      </c>
      <c r="CU88" s="80">
        <f t="shared" si="55"/>
        <v>0</v>
      </c>
      <c r="CV88" s="80">
        <f t="shared" si="55"/>
        <v>0</v>
      </c>
      <c r="CW88" s="80">
        <f t="shared" si="56"/>
        <v>0</v>
      </c>
      <c r="CX88" s="80"/>
      <c r="CY88" s="80"/>
      <c r="CZ88" s="80">
        <f t="shared" si="57"/>
        <v>277.08999999999997</v>
      </c>
      <c r="DA88" s="80">
        <f t="shared" si="57"/>
        <v>0</v>
      </c>
      <c r="DB88" s="80">
        <f t="shared" si="57"/>
        <v>0</v>
      </c>
      <c r="DC88" s="80">
        <f t="shared" si="57"/>
        <v>0</v>
      </c>
      <c r="DD88" s="80">
        <f t="shared" si="58"/>
        <v>277.08999999999997</v>
      </c>
      <c r="DF88" s="81">
        <f t="shared" si="59"/>
        <v>32.709000000000003</v>
      </c>
      <c r="DG88" s="81">
        <f t="shared" si="60"/>
        <v>-5</v>
      </c>
      <c r="DH88" s="81">
        <f t="shared" si="61"/>
        <v>0</v>
      </c>
      <c r="DI88" s="81">
        <f t="shared" si="62"/>
        <v>0</v>
      </c>
      <c r="DJ88" s="81">
        <f t="shared" si="63"/>
        <v>-27.709</v>
      </c>
      <c r="DK88" s="84">
        <f t="shared" si="37"/>
        <v>0</v>
      </c>
    </row>
    <row r="89" spans="1:115" ht="15.75" thickBot="1">
      <c r="A89" s="76"/>
      <c r="B89" s="31">
        <v>87</v>
      </c>
      <c r="C89" s="82">
        <v>-3.81</v>
      </c>
      <c r="D89" s="82">
        <v>0</v>
      </c>
      <c r="E89" s="82">
        <v>0</v>
      </c>
      <c r="F89" s="82">
        <v>-5.19</v>
      </c>
      <c r="G89" s="82">
        <v>-9</v>
      </c>
      <c r="H89" s="76"/>
      <c r="I89" s="31">
        <v>87</v>
      </c>
      <c r="J89" s="82">
        <v>3.81</v>
      </c>
      <c r="K89" s="82">
        <v>0</v>
      </c>
      <c r="L89" s="82">
        <v>0</v>
      </c>
      <c r="M89" s="82">
        <v>0</v>
      </c>
      <c r="N89" s="82">
        <v>3.81</v>
      </c>
      <c r="O89" s="76"/>
      <c r="P89" s="31">
        <v>87</v>
      </c>
      <c r="Q89" s="82">
        <v>0</v>
      </c>
      <c r="R89" s="82">
        <v>0</v>
      </c>
      <c r="S89" s="82">
        <v>0</v>
      </c>
      <c r="T89" s="82">
        <v>0</v>
      </c>
      <c r="U89" s="82">
        <v>0</v>
      </c>
      <c r="V89" s="76"/>
      <c r="W89" s="31">
        <v>87</v>
      </c>
      <c r="X89" s="82">
        <v>0</v>
      </c>
      <c r="Y89" s="82">
        <v>0</v>
      </c>
      <c r="Z89" s="82">
        <v>0</v>
      </c>
      <c r="AA89" s="82">
        <v>0</v>
      </c>
      <c r="AB89" s="82">
        <v>0</v>
      </c>
      <c r="AC89" s="76"/>
      <c r="AD89" s="31">
        <v>87</v>
      </c>
      <c r="AE89" s="82">
        <v>5.19</v>
      </c>
      <c r="AF89" s="82">
        <v>0</v>
      </c>
      <c r="AG89" s="82">
        <v>0</v>
      </c>
      <c r="AH89" s="82">
        <v>0</v>
      </c>
      <c r="AI89" s="82">
        <v>5.19</v>
      </c>
      <c r="AJ89" s="31"/>
      <c r="AK89" s="31">
        <f t="shared" si="38"/>
        <v>10</v>
      </c>
      <c r="AM89" s="83"/>
      <c r="AN89" s="83">
        <f t="shared" si="39"/>
        <v>0</v>
      </c>
      <c r="AO89" s="83">
        <f t="shared" si="39"/>
        <v>0</v>
      </c>
      <c r="AP89" s="83">
        <f t="shared" si="39"/>
        <v>0</v>
      </c>
      <c r="AQ89" s="83">
        <f t="shared" si="36"/>
        <v>0</v>
      </c>
      <c r="AR89" s="83">
        <f t="shared" si="40"/>
        <v>0</v>
      </c>
      <c r="AS89" s="83"/>
      <c r="AT89" s="83"/>
      <c r="AU89" s="83">
        <f t="shared" si="41"/>
        <v>3.81</v>
      </c>
      <c r="AV89" s="83">
        <f t="shared" si="41"/>
        <v>0</v>
      </c>
      <c r="AW89" s="83">
        <f t="shared" si="41"/>
        <v>0</v>
      </c>
      <c r="AX89" s="83">
        <f t="shared" si="41"/>
        <v>0</v>
      </c>
      <c r="AY89" s="83">
        <f t="shared" si="42"/>
        <v>-3.81</v>
      </c>
      <c r="AZ89" s="83"/>
      <c r="BA89" s="83"/>
      <c r="BB89" s="83">
        <f t="shared" si="43"/>
        <v>0</v>
      </c>
      <c r="BC89" s="83">
        <f t="shared" si="43"/>
        <v>0</v>
      </c>
      <c r="BD89" s="83">
        <f t="shared" si="43"/>
        <v>0</v>
      </c>
      <c r="BE89" s="83">
        <f t="shared" si="43"/>
        <v>0</v>
      </c>
      <c r="BF89" s="83">
        <f t="shared" si="44"/>
        <v>0</v>
      </c>
      <c r="BG89" s="83"/>
      <c r="BH89" s="83"/>
      <c r="BI89" s="83">
        <f t="shared" si="45"/>
        <v>0</v>
      </c>
      <c r="BJ89" s="83">
        <f t="shared" si="45"/>
        <v>0</v>
      </c>
      <c r="BK89" s="83">
        <f t="shared" si="45"/>
        <v>0</v>
      </c>
      <c r="BL89" s="83">
        <f t="shared" si="45"/>
        <v>0</v>
      </c>
      <c r="BM89" s="83">
        <f t="shared" si="46"/>
        <v>0</v>
      </c>
      <c r="BN89" s="83"/>
      <c r="BO89" s="83"/>
      <c r="BP89" s="83">
        <f t="shared" si="47"/>
        <v>5.19</v>
      </c>
      <c r="BQ89" s="83">
        <f t="shared" si="47"/>
        <v>0</v>
      </c>
      <c r="BR89" s="83">
        <f t="shared" si="47"/>
        <v>0</v>
      </c>
      <c r="BS89" s="83">
        <f t="shared" si="47"/>
        <v>0</v>
      </c>
      <c r="BT89" s="83">
        <f t="shared" si="48"/>
        <v>-5.19</v>
      </c>
      <c r="BV89" s="80"/>
      <c r="BW89" s="80"/>
      <c r="BX89" s="80">
        <f t="shared" si="49"/>
        <v>0</v>
      </c>
      <c r="BY89" s="80">
        <f t="shared" si="49"/>
        <v>0</v>
      </c>
      <c r="BZ89" s="80">
        <f t="shared" si="49"/>
        <v>0</v>
      </c>
      <c r="CA89" s="80">
        <f t="shared" si="49"/>
        <v>0</v>
      </c>
      <c r="CB89" s="80">
        <f t="shared" si="50"/>
        <v>0</v>
      </c>
      <c r="CC89" s="80"/>
      <c r="CD89" s="80"/>
      <c r="CE89" s="80">
        <f t="shared" si="51"/>
        <v>38.1</v>
      </c>
      <c r="CF89" s="80">
        <f t="shared" si="51"/>
        <v>0</v>
      </c>
      <c r="CG89" s="80">
        <f t="shared" si="51"/>
        <v>0</v>
      </c>
      <c r="CH89" s="80">
        <f t="shared" si="51"/>
        <v>0</v>
      </c>
      <c r="CI89" s="80">
        <f t="shared" si="52"/>
        <v>38.1</v>
      </c>
      <c r="CJ89" s="80"/>
      <c r="CK89" s="80"/>
      <c r="CL89" s="80">
        <f t="shared" si="53"/>
        <v>0</v>
      </c>
      <c r="CM89" s="80">
        <f t="shared" si="53"/>
        <v>0</v>
      </c>
      <c r="CN89" s="80">
        <f t="shared" si="53"/>
        <v>0</v>
      </c>
      <c r="CO89" s="80">
        <f t="shared" si="53"/>
        <v>0</v>
      </c>
      <c r="CP89" s="80">
        <f t="shared" si="54"/>
        <v>0</v>
      </c>
      <c r="CQ89" s="80"/>
      <c r="CR89" s="80"/>
      <c r="CS89" s="80">
        <f t="shared" si="55"/>
        <v>0</v>
      </c>
      <c r="CT89" s="80">
        <f t="shared" si="55"/>
        <v>0</v>
      </c>
      <c r="CU89" s="80">
        <f t="shared" si="55"/>
        <v>0</v>
      </c>
      <c r="CV89" s="80">
        <f t="shared" si="55"/>
        <v>0</v>
      </c>
      <c r="CW89" s="80">
        <f t="shared" si="56"/>
        <v>0</v>
      </c>
      <c r="CX89" s="80"/>
      <c r="CY89" s="80"/>
      <c r="CZ89" s="80">
        <f t="shared" si="57"/>
        <v>51.900000000000006</v>
      </c>
      <c r="DA89" s="80">
        <f t="shared" si="57"/>
        <v>0</v>
      </c>
      <c r="DB89" s="80">
        <f t="shared" si="57"/>
        <v>0</v>
      </c>
      <c r="DC89" s="80">
        <f t="shared" si="57"/>
        <v>0</v>
      </c>
      <c r="DD89" s="80">
        <f t="shared" si="58"/>
        <v>51.900000000000006</v>
      </c>
      <c r="DF89" s="81">
        <f t="shared" si="59"/>
        <v>9</v>
      </c>
      <c r="DG89" s="81">
        <f t="shared" si="60"/>
        <v>-3.81</v>
      </c>
      <c r="DH89" s="81">
        <f t="shared" si="61"/>
        <v>0</v>
      </c>
      <c r="DI89" s="81">
        <f t="shared" si="62"/>
        <v>0</v>
      </c>
      <c r="DJ89" s="81">
        <f t="shared" si="63"/>
        <v>-5.19</v>
      </c>
      <c r="DK89" s="84">
        <f t="shared" si="37"/>
        <v>0</v>
      </c>
    </row>
    <row r="90" spans="1:115" ht="15.75" thickBot="1">
      <c r="A90" s="76"/>
      <c r="B90" s="31">
        <v>88</v>
      </c>
      <c r="C90" s="82">
        <v>0</v>
      </c>
      <c r="D90" s="82">
        <v>0</v>
      </c>
      <c r="E90" s="82">
        <v>0</v>
      </c>
      <c r="F90" s="82">
        <v>0</v>
      </c>
      <c r="G90" s="82">
        <v>0</v>
      </c>
      <c r="H90" s="76"/>
      <c r="I90" s="31">
        <v>88</v>
      </c>
      <c r="J90" s="82">
        <v>0</v>
      </c>
      <c r="K90" s="82">
        <v>0</v>
      </c>
      <c r="L90" s="82">
        <v>0</v>
      </c>
      <c r="M90" s="82">
        <v>0</v>
      </c>
      <c r="N90" s="82">
        <v>0</v>
      </c>
      <c r="O90" s="76"/>
      <c r="P90" s="31">
        <v>88</v>
      </c>
      <c r="Q90" s="82">
        <v>0</v>
      </c>
      <c r="R90" s="82">
        <v>0</v>
      </c>
      <c r="S90" s="82">
        <v>0</v>
      </c>
      <c r="T90" s="82">
        <v>0</v>
      </c>
      <c r="U90" s="82">
        <v>0</v>
      </c>
      <c r="V90" s="76"/>
      <c r="W90" s="31">
        <v>88</v>
      </c>
      <c r="X90" s="82">
        <v>0</v>
      </c>
      <c r="Y90" s="82">
        <v>0</v>
      </c>
      <c r="Z90" s="82">
        <v>0</v>
      </c>
      <c r="AA90" s="82">
        <v>0</v>
      </c>
      <c r="AB90" s="82">
        <v>0</v>
      </c>
      <c r="AC90" s="76"/>
      <c r="AD90" s="31">
        <v>88</v>
      </c>
      <c r="AE90" s="82">
        <v>0</v>
      </c>
      <c r="AF90" s="82">
        <v>0</v>
      </c>
      <c r="AG90" s="82">
        <v>0</v>
      </c>
      <c r="AH90" s="82">
        <v>0</v>
      </c>
      <c r="AI90" s="82">
        <v>0</v>
      </c>
      <c r="AJ90" s="31"/>
      <c r="AK90" s="31">
        <f t="shared" si="38"/>
        <v>10</v>
      </c>
      <c r="AM90" s="83"/>
      <c r="AN90" s="83">
        <f t="shared" si="39"/>
        <v>0</v>
      </c>
      <c r="AO90" s="83">
        <f t="shared" si="39"/>
        <v>0</v>
      </c>
      <c r="AP90" s="83">
        <f t="shared" si="39"/>
        <v>0</v>
      </c>
      <c r="AQ90" s="83">
        <f t="shared" si="36"/>
        <v>0</v>
      </c>
      <c r="AR90" s="83">
        <f t="shared" si="40"/>
        <v>0</v>
      </c>
      <c r="AS90" s="83"/>
      <c r="AT90" s="83"/>
      <c r="AU90" s="83">
        <f t="shared" si="41"/>
        <v>0</v>
      </c>
      <c r="AV90" s="83">
        <f t="shared" si="41"/>
        <v>0</v>
      </c>
      <c r="AW90" s="83">
        <f t="shared" si="41"/>
        <v>0</v>
      </c>
      <c r="AX90" s="83">
        <f t="shared" si="41"/>
        <v>0</v>
      </c>
      <c r="AY90" s="83">
        <f t="shared" si="42"/>
        <v>0</v>
      </c>
      <c r="AZ90" s="83"/>
      <c r="BA90" s="83"/>
      <c r="BB90" s="83">
        <f t="shared" si="43"/>
        <v>0</v>
      </c>
      <c r="BC90" s="83">
        <f t="shared" si="43"/>
        <v>0</v>
      </c>
      <c r="BD90" s="83">
        <f t="shared" si="43"/>
        <v>0</v>
      </c>
      <c r="BE90" s="83">
        <f t="shared" si="43"/>
        <v>0</v>
      </c>
      <c r="BF90" s="83">
        <f t="shared" si="44"/>
        <v>0</v>
      </c>
      <c r="BG90" s="83"/>
      <c r="BH90" s="83"/>
      <c r="BI90" s="83">
        <f t="shared" si="45"/>
        <v>0</v>
      </c>
      <c r="BJ90" s="83">
        <f t="shared" si="45"/>
        <v>0</v>
      </c>
      <c r="BK90" s="83">
        <f t="shared" si="45"/>
        <v>0</v>
      </c>
      <c r="BL90" s="83">
        <f t="shared" si="45"/>
        <v>0</v>
      </c>
      <c r="BM90" s="83">
        <f t="shared" si="46"/>
        <v>0</v>
      </c>
      <c r="BN90" s="83"/>
      <c r="BO90" s="83"/>
      <c r="BP90" s="83">
        <f t="shared" si="47"/>
        <v>0</v>
      </c>
      <c r="BQ90" s="83">
        <f t="shared" si="47"/>
        <v>0</v>
      </c>
      <c r="BR90" s="83">
        <f t="shared" si="47"/>
        <v>0</v>
      </c>
      <c r="BS90" s="83">
        <f t="shared" si="47"/>
        <v>0</v>
      </c>
      <c r="BT90" s="83">
        <f t="shared" si="48"/>
        <v>0</v>
      </c>
      <c r="BV90" s="80"/>
      <c r="BW90" s="80"/>
      <c r="BX90" s="80">
        <f t="shared" si="49"/>
        <v>0</v>
      </c>
      <c r="BY90" s="80">
        <f t="shared" si="49"/>
        <v>0</v>
      </c>
      <c r="BZ90" s="80">
        <f t="shared" si="49"/>
        <v>0</v>
      </c>
      <c r="CA90" s="80">
        <f t="shared" si="49"/>
        <v>0</v>
      </c>
      <c r="CB90" s="80">
        <f t="shared" si="50"/>
        <v>0</v>
      </c>
      <c r="CC90" s="80"/>
      <c r="CD90" s="80"/>
      <c r="CE90" s="80">
        <f t="shared" si="51"/>
        <v>0</v>
      </c>
      <c r="CF90" s="80">
        <f t="shared" si="51"/>
        <v>0</v>
      </c>
      <c r="CG90" s="80">
        <f t="shared" si="51"/>
        <v>0</v>
      </c>
      <c r="CH90" s="80">
        <f t="shared" si="51"/>
        <v>0</v>
      </c>
      <c r="CI90" s="80">
        <f t="shared" si="52"/>
        <v>0</v>
      </c>
      <c r="CJ90" s="80"/>
      <c r="CK90" s="80"/>
      <c r="CL90" s="80">
        <f t="shared" si="53"/>
        <v>0</v>
      </c>
      <c r="CM90" s="80">
        <f t="shared" si="53"/>
        <v>0</v>
      </c>
      <c r="CN90" s="80">
        <f t="shared" si="53"/>
        <v>0</v>
      </c>
      <c r="CO90" s="80">
        <f t="shared" si="53"/>
        <v>0</v>
      </c>
      <c r="CP90" s="80">
        <f t="shared" si="54"/>
        <v>0</v>
      </c>
      <c r="CQ90" s="80"/>
      <c r="CR90" s="80"/>
      <c r="CS90" s="80">
        <f t="shared" si="55"/>
        <v>0</v>
      </c>
      <c r="CT90" s="80">
        <f t="shared" si="55"/>
        <v>0</v>
      </c>
      <c r="CU90" s="80">
        <f t="shared" si="55"/>
        <v>0</v>
      </c>
      <c r="CV90" s="80">
        <f t="shared" si="55"/>
        <v>0</v>
      </c>
      <c r="CW90" s="80">
        <f t="shared" si="56"/>
        <v>0</v>
      </c>
      <c r="CX90" s="80"/>
      <c r="CY90" s="80"/>
      <c r="CZ90" s="80">
        <f t="shared" si="57"/>
        <v>0</v>
      </c>
      <c r="DA90" s="80">
        <f t="shared" si="57"/>
        <v>0</v>
      </c>
      <c r="DB90" s="80">
        <f t="shared" si="57"/>
        <v>0</v>
      </c>
      <c r="DC90" s="80">
        <f t="shared" si="57"/>
        <v>0</v>
      </c>
      <c r="DD90" s="80">
        <f t="shared" si="58"/>
        <v>0</v>
      </c>
      <c r="DF90" s="81">
        <f t="shared" si="59"/>
        <v>0</v>
      </c>
      <c r="DG90" s="81">
        <f t="shared" si="60"/>
        <v>0</v>
      </c>
      <c r="DH90" s="81">
        <f t="shared" si="61"/>
        <v>0</v>
      </c>
      <c r="DI90" s="81">
        <f t="shared" si="62"/>
        <v>0</v>
      </c>
      <c r="DJ90" s="81">
        <f t="shared" si="63"/>
        <v>0</v>
      </c>
      <c r="DK90" s="84">
        <f t="shared" si="37"/>
        <v>0</v>
      </c>
    </row>
    <row r="91" spans="1:115" ht="15.75" thickBot="1">
      <c r="A91" s="76"/>
      <c r="B91" s="31">
        <v>89</v>
      </c>
      <c r="C91" s="82">
        <v>0</v>
      </c>
      <c r="D91" s="82">
        <v>0</v>
      </c>
      <c r="E91" s="82">
        <v>0</v>
      </c>
      <c r="F91" s="82">
        <v>0</v>
      </c>
      <c r="G91" s="82">
        <v>0</v>
      </c>
      <c r="H91" s="76"/>
      <c r="I91" s="31">
        <v>89</v>
      </c>
      <c r="J91" s="82">
        <v>0</v>
      </c>
      <c r="K91" s="82">
        <v>0</v>
      </c>
      <c r="L91" s="82">
        <v>0</v>
      </c>
      <c r="M91" s="82">
        <v>0</v>
      </c>
      <c r="N91" s="82">
        <v>0</v>
      </c>
      <c r="O91" s="76"/>
      <c r="P91" s="31">
        <v>89</v>
      </c>
      <c r="Q91" s="82">
        <v>0</v>
      </c>
      <c r="R91" s="82">
        <v>0</v>
      </c>
      <c r="S91" s="82">
        <v>0</v>
      </c>
      <c r="T91" s="82">
        <v>0</v>
      </c>
      <c r="U91" s="82">
        <v>0</v>
      </c>
      <c r="V91" s="76"/>
      <c r="W91" s="31">
        <v>89</v>
      </c>
      <c r="X91" s="82">
        <v>0</v>
      </c>
      <c r="Y91" s="82">
        <v>0</v>
      </c>
      <c r="Z91" s="82">
        <v>0</v>
      </c>
      <c r="AA91" s="82">
        <v>0</v>
      </c>
      <c r="AB91" s="82">
        <v>0</v>
      </c>
      <c r="AC91" s="76"/>
      <c r="AD91" s="31">
        <v>89</v>
      </c>
      <c r="AE91" s="82">
        <v>0</v>
      </c>
      <c r="AF91" s="82">
        <v>0</v>
      </c>
      <c r="AG91" s="82">
        <v>0</v>
      </c>
      <c r="AH91" s="82">
        <v>0</v>
      </c>
      <c r="AI91" s="82">
        <v>0</v>
      </c>
      <c r="AJ91" s="31"/>
      <c r="AK91" s="31">
        <f t="shared" si="38"/>
        <v>10</v>
      </c>
      <c r="AM91" s="83"/>
      <c r="AN91" s="83">
        <f t="shared" si="39"/>
        <v>0</v>
      </c>
      <c r="AO91" s="83">
        <f t="shared" si="39"/>
        <v>0</v>
      </c>
      <c r="AP91" s="83">
        <f t="shared" si="39"/>
        <v>0</v>
      </c>
      <c r="AQ91" s="83">
        <f t="shared" si="36"/>
        <v>0</v>
      </c>
      <c r="AR91" s="83">
        <f t="shared" si="40"/>
        <v>0</v>
      </c>
      <c r="AS91" s="83"/>
      <c r="AT91" s="83"/>
      <c r="AU91" s="83">
        <f t="shared" si="41"/>
        <v>0</v>
      </c>
      <c r="AV91" s="83">
        <f t="shared" si="41"/>
        <v>0</v>
      </c>
      <c r="AW91" s="83">
        <f t="shared" si="41"/>
        <v>0</v>
      </c>
      <c r="AX91" s="83">
        <f t="shared" si="41"/>
        <v>0</v>
      </c>
      <c r="AY91" s="83">
        <f t="shared" si="42"/>
        <v>0</v>
      </c>
      <c r="AZ91" s="83"/>
      <c r="BA91" s="83"/>
      <c r="BB91" s="83">
        <f t="shared" si="43"/>
        <v>0</v>
      </c>
      <c r="BC91" s="83">
        <f t="shared" si="43"/>
        <v>0</v>
      </c>
      <c r="BD91" s="83">
        <f t="shared" si="43"/>
        <v>0</v>
      </c>
      <c r="BE91" s="83">
        <f t="shared" si="43"/>
        <v>0</v>
      </c>
      <c r="BF91" s="83">
        <f t="shared" si="44"/>
        <v>0</v>
      </c>
      <c r="BG91" s="83"/>
      <c r="BH91" s="83"/>
      <c r="BI91" s="83">
        <f t="shared" si="45"/>
        <v>0</v>
      </c>
      <c r="BJ91" s="83">
        <f t="shared" si="45"/>
        <v>0</v>
      </c>
      <c r="BK91" s="83">
        <f t="shared" si="45"/>
        <v>0</v>
      </c>
      <c r="BL91" s="83">
        <f t="shared" si="45"/>
        <v>0</v>
      </c>
      <c r="BM91" s="83">
        <f t="shared" si="46"/>
        <v>0</v>
      </c>
      <c r="BN91" s="83"/>
      <c r="BO91" s="83"/>
      <c r="BP91" s="83">
        <f t="shared" si="47"/>
        <v>0</v>
      </c>
      <c r="BQ91" s="83">
        <f t="shared" si="47"/>
        <v>0</v>
      </c>
      <c r="BR91" s="83">
        <f t="shared" si="47"/>
        <v>0</v>
      </c>
      <c r="BS91" s="83">
        <f t="shared" si="47"/>
        <v>0</v>
      </c>
      <c r="BT91" s="83">
        <f t="shared" si="48"/>
        <v>0</v>
      </c>
      <c r="BV91" s="80"/>
      <c r="BW91" s="80"/>
      <c r="BX91" s="80">
        <f t="shared" si="49"/>
        <v>0</v>
      </c>
      <c r="BY91" s="80">
        <f t="shared" si="49"/>
        <v>0</v>
      </c>
      <c r="BZ91" s="80">
        <f t="shared" si="49"/>
        <v>0</v>
      </c>
      <c r="CA91" s="80">
        <f t="shared" si="49"/>
        <v>0</v>
      </c>
      <c r="CB91" s="80">
        <f t="shared" si="50"/>
        <v>0</v>
      </c>
      <c r="CC91" s="80"/>
      <c r="CD91" s="80"/>
      <c r="CE91" s="80">
        <f t="shared" si="51"/>
        <v>0</v>
      </c>
      <c r="CF91" s="80">
        <f t="shared" si="51"/>
        <v>0</v>
      </c>
      <c r="CG91" s="80">
        <f t="shared" si="51"/>
        <v>0</v>
      </c>
      <c r="CH91" s="80">
        <f t="shared" si="51"/>
        <v>0</v>
      </c>
      <c r="CI91" s="80">
        <f t="shared" si="52"/>
        <v>0</v>
      </c>
      <c r="CJ91" s="80"/>
      <c r="CK91" s="80"/>
      <c r="CL91" s="80">
        <f t="shared" si="53"/>
        <v>0</v>
      </c>
      <c r="CM91" s="80">
        <f t="shared" si="53"/>
        <v>0</v>
      </c>
      <c r="CN91" s="80">
        <f t="shared" si="53"/>
        <v>0</v>
      </c>
      <c r="CO91" s="80">
        <f t="shared" si="53"/>
        <v>0</v>
      </c>
      <c r="CP91" s="80">
        <f t="shared" si="54"/>
        <v>0</v>
      </c>
      <c r="CQ91" s="80"/>
      <c r="CR91" s="80"/>
      <c r="CS91" s="80">
        <f t="shared" si="55"/>
        <v>0</v>
      </c>
      <c r="CT91" s="80">
        <f t="shared" si="55"/>
        <v>0</v>
      </c>
      <c r="CU91" s="80">
        <f t="shared" si="55"/>
        <v>0</v>
      </c>
      <c r="CV91" s="80">
        <f t="shared" si="55"/>
        <v>0</v>
      </c>
      <c r="CW91" s="80">
        <f t="shared" si="56"/>
        <v>0</v>
      </c>
      <c r="CX91" s="80"/>
      <c r="CY91" s="80"/>
      <c r="CZ91" s="80">
        <f t="shared" si="57"/>
        <v>0</v>
      </c>
      <c r="DA91" s="80">
        <f t="shared" si="57"/>
        <v>0</v>
      </c>
      <c r="DB91" s="80">
        <f t="shared" si="57"/>
        <v>0</v>
      </c>
      <c r="DC91" s="80">
        <f t="shared" si="57"/>
        <v>0</v>
      </c>
      <c r="DD91" s="80">
        <f t="shared" si="58"/>
        <v>0</v>
      </c>
      <c r="DF91" s="81">
        <f t="shared" si="59"/>
        <v>0</v>
      </c>
      <c r="DG91" s="81">
        <f t="shared" si="60"/>
        <v>0</v>
      </c>
      <c r="DH91" s="81">
        <f t="shared" si="61"/>
        <v>0</v>
      </c>
      <c r="DI91" s="81">
        <f t="shared" si="62"/>
        <v>0</v>
      </c>
      <c r="DJ91" s="81">
        <f t="shared" si="63"/>
        <v>0</v>
      </c>
      <c r="DK91" s="84">
        <f t="shared" si="37"/>
        <v>0</v>
      </c>
    </row>
    <row r="92" spans="1:115" ht="15.75" thickBot="1">
      <c r="A92" s="76"/>
      <c r="B92" s="31">
        <v>90</v>
      </c>
      <c r="C92" s="82">
        <v>0</v>
      </c>
      <c r="D92" s="82">
        <v>0</v>
      </c>
      <c r="E92" s="82">
        <v>0</v>
      </c>
      <c r="F92" s="82">
        <v>0</v>
      </c>
      <c r="G92" s="82">
        <v>0</v>
      </c>
      <c r="H92" s="76"/>
      <c r="I92" s="31">
        <v>90</v>
      </c>
      <c r="J92" s="82">
        <v>0</v>
      </c>
      <c r="K92" s="82">
        <v>0</v>
      </c>
      <c r="L92" s="82">
        <v>0</v>
      </c>
      <c r="M92" s="82">
        <v>0</v>
      </c>
      <c r="N92" s="82">
        <v>0</v>
      </c>
      <c r="O92" s="76"/>
      <c r="P92" s="31">
        <v>90</v>
      </c>
      <c r="Q92" s="82">
        <v>0</v>
      </c>
      <c r="R92" s="82">
        <v>0</v>
      </c>
      <c r="S92" s="82">
        <v>0</v>
      </c>
      <c r="T92" s="82">
        <v>0</v>
      </c>
      <c r="U92" s="82">
        <v>0</v>
      </c>
      <c r="V92" s="76"/>
      <c r="W92" s="31">
        <v>90</v>
      </c>
      <c r="X92" s="82">
        <v>0</v>
      </c>
      <c r="Y92" s="82">
        <v>0</v>
      </c>
      <c r="Z92" s="82">
        <v>0</v>
      </c>
      <c r="AA92" s="82">
        <v>0</v>
      </c>
      <c r="AB92" s="82">
        <v>0</v>
      </c>
      <c r="AC92" s="76"/>
      <c r="AD92" s="31">
        <v>90</v>
      </c>
      <c r="AE92" s="82">
        <v>0</v>
      </c>
      <c r="AF92" s="82">
        <v>0</v>
      </c>
      <c r="AG92" s="82">
        <v>0</v>
      </c>
      <c r="AH92" s="82">
        <v>0</v>
      </c>
      <c r="AI92" s="82">
        <v>0</v>
      </c>
      <c r="AJ92" s="31"/>
      <c r="AK92" s="31">
        <f t="shared" si="38"/>
        <v>10</v>
      </c>
      <c r="AM92" s="83"/>
      <c r="AN92" s="83">
        <f t="shared" si="39"/>
        <v>0</v>
      </c>
      <c r="AO92" s="83">
        <f t="shared" si="39"/>
        <v>0</v>
      </c>
      <c r="AP92" s="83">
        <f t="shared" si="39"/>
        <v>0</v>
      </c>
      <c r="AQ92" s="83">
        <f t="shared" si="36"/>
        <v>0</v>
      </c>
      <c r="AR92" s="83">
        <f t="shared" si="40"/>
        <v>0</v>
      </c>
      <c r="AS92" s="83"/>
      <c r="AT92" s="83"/>
      <c r="AU92" s="83">
        <f t="shared" si="41"/>
        <v>0</v>
      </c>
      <c r="AV92" s="83">
        <f t="shared" si="41"/>
        <v>0</v>
      </c>
      <c r="AW92" s="83">
        <f t="shared" si="41"/>
        <v>0</v>
      </c>
      <c r="AX92" s="83">
        <f t="shared" si="41"/>
        <v>0</v>
      </c>
      <c r="AY92" s="83">
        <f t="shared" si="42"/>
        <v>0</v>
      </c>
      <c r="AZ92" s="83"/>
      <c r="BA92" s="83"/>
      <c r="BB92" s="83">
        <f t="shared" si="43"/>
        <v>0</v>
      </c>
      <c r="BC92" s="83">
        <f t="shared" si="43"/>
        <v>0</v>
      </c>
      <c r="BD92" s="83">
        <f t="shared" si="43"/>
        <v>0</v>
      </c>
      <c r="BE92" s="83">
        <f t="shared" si="43"/>
        <v>0</v>
      </c>
      <c r="BF92" s="83">
        <f t="shared" si="44"/>
        <v>0</v>
      </c>
      <c r="BG92" s="83"/>
      <c r="BH92" s="83"/>
      <c r="BI92" s="83">
        <f t="shared" si="45"/>
        <v>0</v>
      </c>
      <c r="BJ92" s="83">
        <f t="shared" si="45"/>
        <v>0</v>
      </c>
      <c r="BK92" s="83">
        <f t="shared" si="45"/>
        <v>0</v>
      </c>
      <c r="BL92" s="83">
        <f t="shared" si="45"/>
        <v>0</v>
      </c>
      <c r="BM92" s="83">
        <f t="shared" si="46"/>
        <v>0</v>
      </c>
      <c r="BN92" s="83"/>
      <c r="BO92" s="83"/>
      <c r="BP92" s="83">
        <f t="shared" si="47"/>
        <v>0</v>
      </c>
      <c r="BQ92" s="83">
        <f t="shared" si="47"/>
        <v>0</v>
      </c>
      <c r="BR92" s="83">
        <f t="shared" si="47"/>
        <v>0</v>
      </c>
      <c r="BS92" s="83">
        <f t="shared" si="47"/>
        <v>0</v>
      </c>
      <c r="BT92" s="83">
        <f t="shared" si="48"/>
        <v>0</v>
      </c>
      <c r="BV92" s="80"/>
      <c r="BW92" s="80"/>
      <c r="BX92" s="80">
        <f t="shared" si="49"/>
        <v>0</v>
      </c>
      <c r="BY92" s="80">
        <f t="shared" si="49"/>
        <v>0</v>
      </c>
      <c r="BZ92" s="80">
        <f t="shared" si="49"/>
        <v>0</v>
      </c>
      <c r="CA92" s="80">
        <f t="shared" si="49"/>
        <v>0</v>
      </c>
      <c r="CB92" s="80">
        <f t="shared" si="50"/>
        <v>0</v>
      </c>
      <c r="CC92" s="80"/>
      <c r="CD92" s="80"/>
      <c r="CE92" s="80">
        <f t="shared" si="51"/>
        <v>0</v>
      </c>
      <c r="CF92" s="80">
        <f t="shared" si="51"/>
        <v>0</v>
      </c>
      <c r="CG92" s="80">
        <f t="shared" si="51"/>
        <v>0</v>
      </c>
      <c r="CH92" s="80">
        <f t="shared" si="51"/>
        <v>0</v>
      </c>
      <c r="CI92" s="80">
        <f t="shared" si="52"/>
        <v>0</v>
      </c>
      <c r="CJ92" s="80"/>
      <c r="CK92" s="80"/>
      <c r="CL92" s="80">
        <f t="shared" si="53"/>
        <v>0</v>
      </c>
      <c r="CM92" s="80">
        <f t="shared" si="53"/>
        <v>0</v>
      </c>
      <c r="CN92" s="80">
        <f t="shared" si="53"/>
        <v>0</v>
      </c>
      <c r="CO92" s="80">
        <f t="shared" si="53"/>
        <v>0</v>
      </c>
      <c r="CP92" s="80">
        <f t="shared" si="54"/>
        <v>0</v>
      </c>
      <c r="CQ92" s="80"/>
      <c r="CR92" s="80"/>
      <c r="CS92" s="80">
        <f t="shared" si="55"/>
        <v>0</v>
      </c>
      <c r="CT92" s="80">
        <f t="shared" si="55"/>
        <v>0</v>
      </c>
      <c r="CU92" s="80">
        <f t="shared" si="55"/>
        <v>0</v>
      </c>
      <c r="CV92" s="80">
        <f t="shared" si="55"/>
        <v>0</v>
      </c>
      <c r="CW92" s="80">
        <f t="shared" si="56"/>
        <v>0</v>
      </c>
      <c r="CX92" s="80"/>
      <c r="CY92" s="80"/>
      <c r="CZ92" s="80">
        <f t="shared" si="57"/>
        <v>0</v>
      </c>
      <c r="DA92" s="80">
        <f t="shared" si="57"/>
        <v>0</v>
      </c>
      <c r="DB92" s="80">
        <f t="shared" si="57"/>
        <v>0</v>
      </c>
      <c r="DC92" s="80">
        <f t="shared" si="57"/>
        <v>0</v>
      </c>
      <c r="DD92" s="80">
        <f t="shared" si="58"/>
        <v>0</v>
      </c>
      <c r="DF92" s="81">
        <f t="shared" si="59"/>
        <v>0</v>
      </c>
      <c r="DG92" s="81">
        <f t="shared" si="60"/>
        <v>0</v>
      </c>
      <c r="DH92" s="81">
        <f t="shared" si="61"/>
        <v>0</v>
      </c>
      <c r="DI92" s="81">
        <f t="shared" si="62"/>
        <v>0</v>
      </c>
      <c r="DJ92" s="81">
        <f t="shared" si="63"/>
        <v>0</v>
      </c>
      <c r="DK92" s="84">
        <f t="shared" si="37"/>
        <v>0</v>
      </c>
    </row>
    <row r="93" spans="1:115" ht="15.75" thickBot="1">
      <c r="A93" s="76"/>
      <c r="B93" s="31">
        <v>91</v>
      </c>
      <c r="C93" s="82">
        <v>0</v>
      </c>
      <c r="D93" s="82">
        <v>0</v>
      </c>
      <c r="E93" s="82">
        <v>0</v>
      </c>
      <c r="F93" s="82">
        <v>0</v>
      </c>
      <c r="G93" s="82">
        <v>0</v>
      </c>
      <c r="H93" s="76"/>
      <c r="I93" s="31">
        <v>91</v>
      </c>
      <c r="J93" s="82">
        <v>0</v>
      </c>
      <c r="K93" s="82">
        <v>0</v>
      </c>
      <c r="L93" s="82">
        <v>0</v>
      </c>
      <c r="M93" s="82">
        <v>0</v>
      </c>
      <c r="N93" s="82">
        <v>0</v>
      </c>
      <c r="O93" s="76"/>
      <c r="P93" s="31">
        <v>91</v>
      </c>
      <c r="Q93" s="82">
        <v>0</v>
      </c>
      <c r="R93" s="82">
        <v>0</v>
      </c>
      <c r="S93" s="82">
        <v>0</v>
      </c>
      <c r="T93" s="82">
        <v>0</v>
      </c>
      <c r="U93" s="82">
        <v>0</v>
      </c>
      <c r="V93" s="76"/>
      <c r="W93" s="31">
        <v>91</v>
      </c>
      <c r="X93" s="82">
        <v>0</v>
      </c>
      <c r="Y93" s="82">
        <v>0</v>
      </c>
      <c r="Z93" s="82">
        <v>0</v>
      </c>
      <c r="AA93" s="82">
        <v>0</v>
      </c>
      <c r="AB93" s="82">
        <v>0</v>
      </c>
      <c r="AC93" s="76"/>
      <c r="AD93" s="31">
        <v>91</v>
      </c>
      <c r="AE93" s="82">
        <v>0</v>
      </c>
      <c r="AF93" s="82">
        <v>0</v>
      </c>
      <c r="AG93" s="82">
        <v>0</v>
      </c>
      <c r="AH93" s="82">
        <v>0</v>
      </c>
      <c r="AI93" s="82">
        <v>0</v>
      </c>
      <c r="AJ93" s="31"/>
      <c r="AK93" s="31">
        <f t="shared" si="38"/>
        <v>10</v>
      </c>
      <c r="AM93" s="83"/>
      <c r="AN93" s="83">
        <f t="shared" si="39"/>
        <v>0</v>
      </c>
      <c r="AO93" s="83">
        <f t="shared" si="39"/>
        <v>0</v>
      </c>
      <c r="AP93" s="83">
        <f t="shared" si="39"/>
        <v>0</v>
      </c>
      <c r="AQ93" s="83">
        <f t="shared" si="36"/>
        <v>0</v>
      </c>
      <c r="AR93" s="83">
        <f t="shared" si="40"/>
        <v>0</v>
      </c>
      <c r="AS93" s="83"/>
      <c r="AT93" s="83"/>
      <c r="AU93" s="83">
        <f t="shared" si="41"/>
        <v>0</v>
      </c>
      <c r="AV93" s="83">
        <f t="shared" si="41"/>
        <v>0</v>
      </c>
      <c r="AW93" s="83">
        <f t="shared" si="41"/>
        <v>0</v>
      </c>
      <c r="AX93" s="83">
        <f t="shared" si="41"/>
        <v>0</v>
      </c>
      <c r="AY93" s="83">
        <f t="shared" si="42"/>
        <v>0</v>
      </c>
      <c r="AZ93" s="83"/>
      <c r="BA93" s="83"/>
      <c r="BB93" s="83">
        <f t="shared" si="43"/>
        <v>0</v>
      </c>
      <c r="BC93" s="83">
        <f t="shared" si="43"/>
        <v>0</v>
      </c>
      <c r="BD93" s="83">
        <f t="shared" si="43"/>
        <v>0</v>
      </c>
      <c r="BE93" s="83">
        <f t="shared" si="43"/>
        <v>0</v>
      </c>
      <c r="BF93" s="83">
        <f t="shared" si="44"/>
        <v>0</v>
      </c>
      <c r="BG93" s="83"/>
      <c r="BH93" s="83"/>
      <c r="BI93" s="83">
        <f t="shared" si="45"/>
        <v>0</v>
      </c>
      <c r="BJ93" s="83">
        <f t="shared" si="45"/>
        <v>0</v>
      </c>
      <c r="BK93" s="83">
        <f t="shared" si="45"/>
        <v>0</v>
      </c>
      <c r="BL93" s="83">
        <f t="shared" si="45"/>
        <v>0</v>
      </c>
      <c r="BM93" s="83">
        <f t="shared" si="46"/>
        <v>0</v>
      </c>
      <c r="BN93" s="83"/>
      <c r="BO93" s="83"/>
      <c r="BP93" s="83">
        <f t="shared" si="47"/>
        <v>0</v>
      </c>
      <c r="BQ93" s="83">
        <f t="shared" si="47"/>
        <v>0</v>
      </c>
      <c r="BR93" s="83">
        <f t="shared" si="47"/>
        <v>0</v>
      </c>
      <c r="BS93" s="83">
        <f t="shared" si="47"/>
        <v>0</v>
      </c>
      <c r="BT93" s="83">
        <f t="shared" si="48"/>
        <v>0</v>
      </c>
      <c r="BV93" s="80"/>
      <c r="BW93" s="80"/>
      <c r="BX93" s="80">
        <f t="shared" si="49"/>
        <v>0</v>
      </c>
      <c r="BY93" s="80">
        <f t="shared" si="49"/>
        <v>0</v>
      </c>
      <c r="BZ93" s="80">
        <f t="shared" si="49"/>
        <v>0</v>
      </c>
      <c r="CA93" s="80">
        <f t="shared" si="49"/>
        <v>0</v>
      </c>
      <c r="CB93" s="80">
        <f t="shared" si="50"/>
        <v>0</v>
      </c>
      <c r="CC93" s="80"/>
      <c r="CD93" s="80"/>
      <c r="CE93" s="80">
        <f t="shared" si="51"/>
        <v>0</v>
      </c>
      <c r="CF93" s="80">
        <f t="shared" si="51"/>
        <v>0</v>
      </c>
      <c r="CG93" s="80">
        <f t="shared" si="51"/>
        <v>0</v>
      </c>
      <c r="CH93" s="80">
        <f t="shared" si="51"/>
        <v>0</v>
      </c>
      <c r="CI93" s="80">
        <f t="shared" si="52"/>
        <v>0</v>
      </c>
      <c r="CJ93" s="80"/>
      <c r="CK93" s="80"/>
      <c r="CL93" s="80">
        <f t="shared" si="53"/>
        <v>0</v>
      </c>
      <c r="CM93" s="80">
        <f t="shared" si="53"/>
        <v>0</v>
      </c>
      <c r="CN93" s="80">
        <f t="shared" si="53"/>
        <v>0</v>
      </c>
      <c r="CO93" s="80">
        <f t="shared" si="53"/>
        <v>0</v>
      </c>
      <c r="CP93" s="80">
        <f t="shared" si="54"/>
        <v>0</v>
      </c>
      <c r="CQ93" s="80"/>
      <c r="CR93" s="80"/>
      <c r="CS93" s="80">
        <f t="shared" si="55"/>
        <v>0</v>
      </c>
      <c r="CT93" s="80">
        <f t="shared" si="55"/>
        <v>0</v>
      </c>
      <c r="CU93" s="80">
        <f t="shared" si="55"/>
        <v>0</v>
      </c>
      <c r="CV93" s="80">
        <f t="shared" si="55"/>
        <v>0</v>
      </c>
      <c r="CW93" s="80">
        <f t="shared" si="56"/>
        <v>0</v>
      </c>
      <c r="CX93" s="80"/>
      <c r="CY93" s="80"/>
      <c r="CZ93" s="80">
        <f t="shared" si="57"/>
        <v>0</v>
      </c>
      <c r="DA93" s="80">
        <f t="shared" si="57"/>
        <v>0</v>
      </c>
      <c r="DB93" s="80">
        <f t="shared" si="57"/>
        <v>0</v>
      </c>
      <c r="DC93" s="80">
        <f t="shared" si="57"/>
        <v>0</v>
      </c>
      <c r="DD93" s="80">
        <f t="shared" si="58"/>
        <v>0</v>
      </c>
      <c r="DF93" s="81">
        <f t="shared" si="59"/>
        <v>0</v>
      </c>
      <c r="DG93" s="81">
        <f t="shared" si="60"/>
        <v>0</v>
      </c>
      <c r="DH93" s="81">
        <f t="shared" si="61"/>
        <v>0</v>
      </c>
      <c r="DI93" s="81">
        <f t="shared" si="62"/>
        <v>0</v>
      </c>
      <c r="DJ93" s="81">
        <f t="shared" si="63"/>
        <v>0</v>
      </c>
      <c r="DK93" s="84">
        <f t="shared" si="37"/>
        <v>0</v>
      </c>
    </row>
    <row r="94" spans="1:115" ht="15.75" thickBot="1">
      <c r="A94" s="76"/>
      <c r="B94" s="31">
        <v>92</v>
      </c>
      <c r="C94" s="82">
        <v>0</v>
      </c>
      <c r="D94" s="82">
        <v>0</v>
      </c>
      <c r="E94" s="82">
        <v>0</v>
      </c>
      <c r="F94" s="82">
        <v>0</v>
      </c>
      <c r="G94" s="82">
        <v>0</v>
      </c>
      <c r="H94" s="76"/>
      <c r="I94" s="31">
        <v>92</v>
      </c>
      <c r="J94" s="82">
        <v>0</v>
      </c>
      <c r="K94" s="82">
        <v>0</v>
      </c>
      <c r="L94" s="82">
        <v>0</v>
      </c>
      <c r="M94" s="82">
        <v>0</v>
      </c>
      <c r="N94" s="82">
        <v>0</v>
      </c>
      <c r="O94" s="76"/>
      <c r="P94" s="31">
        <v>92</v>
      </c>
      <c r="Q94" s="82">
        <v>0</v>
      </c>
      <c r="R94" s="82">
        <v>0</v>
      </c>
      <c r="S94" s="82">
        <v>0</v>
      </c>
      <c r="T94" s="82">
        <v>0</v>
      </c>
      <c r="U94" s="82">
        <v>0</v>
      </c>
      <c r="V94" s="76"/>
      <c r="W94" s="31">
        <v>92</v>
      </c>
      <c r="X94" s="82">
        <v>0</v>
      </c>
      <c r="Y94" s="82">
        <v>0</v>
      </c>
      <c r="Z94" s="82">
        <v>0</v>
      </c>
      <c r="AA94" s="82">
        <v>0</v>
      </c>
      <c r="AB94" s="82">
        <v>0</v>
      </c>
      <c r="AC94" s="76"/>
      <c r="AD94" s="31">
        <v>92</v>
      </c>
      <c r="AE94" s="82">
        <v>0</v>
      </c>
      <c r="AF94" s="82">
        <v>0</v>
      </c>
      <c r="AG94" s="82">
        <v>0</v>
      </c>
      <c r="AH94" s="82">
        <v>0</v>
      </c>
      <c r="AI94" s="82">
        <v>0</v>
      </c>
      <c r="AJ94" s="31"/>
      <c r="AK94" s="31">
        <f t="shared" si="38"/>
        <v>10</v>
      </c>
      <c r="AM94" s="83"/>
      <c r="AN94" s="83">
        <f t="shared" si="39"/>
        <v>0</v>
      </c>
      <c r="AO94" s="83">
        <f t="shared" si="39"/>
        <v>0</v>
      </c>
      <c r="AP94" s="83">
        <f t="shared" si="39"/>
        <v>0</v>
      </c>
      <c r="AQ94" s="83">
        <f t="shared" si="36"/>
        <v>0</v>
      </c>
      <c r="AR94" s="83">
        <f t="shared" si="40"/>
        <v>0</v>
      </c>
      <c r="AS94" s="83"/>
      <c r="AT94" s="83"/>
      <c r="AU94" s="83">
        <f t="shared" si="41"/>
        <v>0</v>
      </c>
      <c r="AV94" s="83">
        <f t="shared" si="41"/>
        <v>0</v>
      </c>
      <c r="AW94" s="83">
        <f t="shared" si="41"/>
        <v>0</v>
      </c>
      <c r="AX94" s="83">
        <f t="shared" si="41"/>
        <v>0</v>
      </c>
      <c r="AY94" s="83">
        <f t="shared" si="42"/>
        <v>0</v>
      </c>
      <c r="AZ94" s="83"/>
      <c r="BA94" s="83"/>
      <c r="BB94" s="83">
        <f t="shared" si="43"/>
        <v>0</v>
      </c>
      <c r="BC94" s="83">
        <f t="shared" si="43"/>
        <v>0</v>
      </c>
      <c r="BD94" s="83">
        <f t="shared" si="43"/>
        <v>0</v>
      </c>
      <c r="BE94" s="83">
        <f t="shared" si="43"/>
        <v>0</v>
      </c>
      <c r="BF94" s="83">
        <f t="shared" si="44"/>
        <v>0</v>
      </c>
      <c r="BG94" s="83"/>
      <c r="BH94" s="83"/>
      <c r="BI94" s="83">
        <f t="shared" si="45"/>
        <v>0</v>
      </c>
      <c r="BJ94" s="83">
        <f t="shared" si="45"/>
        <v>0</v>
      </c>
      <c r="BK94" s="83">
        <f t="shared" si="45"/>
        <v>0</v>
      </c>
      <c r="BL94" s="83">
        <f t="shared" si="45"/>
        <v>0</v>
      </c>
      <c r="BM94" s="83">
        <f t="shared" si="46"/>
        <v>0</v>
      </c>
      <c r="BN94" s="83"/>
      <c r="BO94" s="83"/>
      <c r="BP94" s="83">
        <f t="shared" si="47"/>
        <v>0</v>
      </c>
      <c r="BQ94" s="83">
        <f t="shared" si="47"/>
        <v>0</v>
      </c>
      <c r="BR94" s="83">
        <f t="shared" si="47"/>
        <v>0</v>
      </c>
      <c r="BS94" s="83">
        <f t="shared" si="47"/>
        <v>0</v>
      </c>
      <c r="BT94" s="83">
        <f t="shared" si="48"/>
        <v>0</v>
      </c>
      <c r="BV94" s="80"/>
      <c r="BW94" s="80"/>
      <c r="BX94" s="80">
        <f t="shared" si="49"/>
        <v>0</v>
      </c>
      <c r="BY94" s="80">
        <f t="shared" si="49"/>
        <v>0</v>
      </c>
      <c r="BZ94" s="80">
        <f t="shared" si="49"/>
        <v>0</v>
      </c>
      <c r="CA94" s="80">
        <f t="shared" si="49"/>
        <v>0</v>
      </c>
      <c r="CB94" s="80">
        <f t="shared" si="50"/>
        <v>0</v>
      </c>
      <c r="CC94" s="80"/>
      <c r="CD94" s="80"/>
      <c r="CE94" s="80">
        <f t="shared" si="51"/>
        <v>0</v>
      </c>
      <c r="CF94" s="80">
        <f t="shared" si="51"/>
        <v>0</v>
      </c>
      <c r="CG94" s="80">
        <f t="shared" si="51"/>
        <v>0</v>
      </c>
      <c r="CH94" s="80">
        <f t="shared" si="51"/>
        <v>0</v>
      </c>
      <c r="CI94" s="80">
        <f t="shared" si="52"/>
        <v>0</v>
      </c>
      <c r="CJ94" s="80"/>
      <c r="CK94" s="80"/>
      <c r="CL94" s="80">
        <f t="shared" si="53"/>
        <v>0</v>
      </c>
      <c r="CM94" s="80">
        <f t="shared" si="53"/>
        <v>0</v>
      </c>
      <c r="CN94" s="80">
        <f t="shared" si="53"/>
        <v>0</v>
      </c>
      <c r="CO94" s="80">
        <f t="shared" si="53"/>
        <v>0</v>
      </c>
      <c r="CP94" s="80">
        <f t="shared" si="54"/>
        <v>0</v>
      </c>
      <c r="CQ94" s="80"/>
      <c r="CR94" s="80"/>
      <c r="CS94" s="80">
        <f t="shared" si="55"/>
        <v>0</v>
      </c>
      <c r="CT94" s="80">
        <f t="shared" si="55"/>
        <v>0</v>
      </c>
      <c r="CU94" s="80">
        <f t="shared" si="55"/>
        <v>0</v>
      </c>
      <c r="CV94" s="80">
        <f t="shared" si="55"/>
        <v>0</v>
      </c>
      <c r="CW94" s="80">
        <f t="shared" si="56"/>
        <v>0</v>
      </c>
      <c r="CX94" s="80"/>
      <c r="CY94" s="80"/>
      <c r="CZ94" s="80">
        <f t="shared" si="57"/>
        <v>0</v>
      </c>
      <c r="DA94" s="80">
        <f t="shared" si="57"/>
        <v>0</v>
      </c>
      <c r="DB94" s="80">
        <f t="shared" si="57"/>
        <v>0</v>
      </c>
      <c r="DC94" s="80">
        <f t="shared" si="57"/>
        <v>0</v>
      </c>
      <c r="DD94" s="80">
        <f t="shared" si="58"/>
        <v>0</v>
      </c>
      <c r="DF94" s="81">
        <f t="shared" si="59"/>
        <v>0</v>
      </c>
      <c r="DG94" s="81">
        <f t="shared" si="60"/>
        <v>0</v>
      </c>
      <c r="DH94" s="81">
        <f t="shared" si="61"/>
        <v>0</v>
      </c>
      <c r="DI94" s="81">
        <f t="shared" si="62"/>
        <v>0</v>
      </c>
      <c r="DJ94" s="81">
        <f t="shared" si="63"/>
        <v>0</v>
      </c>
      <c r="DK94" s="84">
        <f t="shared" si="37"/>
        <v>0</v>
      </c>
    </row>
    <row r="95" spans="1:115" ht="15.75" thickBot="1">
      <c r="A95" s="76"/>
      <c r="B95" s="31">
        <v>93</v>
      </c>
      <c r="C95" s="82">
        <v>0</v>
      </c>
      <c r="D95" s="82">
        <v>0</v>
      </c>
      <c r="E95" s="82">
        <v>0</v>
      </c>
      <c r="F95" s="82">
        <v>0</v>
      </c>
      <c r="G95" s="82">
        <v>0</v>
      </c>
      <c r="H95" s="76"/>
      <c r="I95" s="31">
        <v>93</v>
      </c>
      <c r="J95" s="82">
        <v>0</v>
      </c>
      <c r="K95" s="82">
        <v>0</v>
      </c>
      <c r="L95" s="82">
        <v>0</v>
      </c>
      <c r="M95" s="82">
        <v>0</v>
      </c>
      <c r="N95" s="82">
        <v>0</v>
      </c>
      <c r="O95" s="76"/>
      <c r="P95" s="31">
        <v>93</v>
      </c>
      <c r="Q95" s="82">
        <v>0</v>
      </c>
      <c r="R95" s="82">
        <v>0</v>
      </c>
      <c r="S95" s="82">
        <v>0</v>
      </c>
      <c r="T95" s="82">
        <v>0</v>
      </c>
      <c r="U95" s="82">
        <v>0</v>
      </c>
      <c r="V95" s="76"/>
      <c r="W95" s="31">
        <v>93</v>
      </c>
      <c r="X95" s="82">
        <v>0</v>
      </c>
      <c r="Y95" s="82">
        <v>0</v>
      </c>
      <c r="Z95" s="82">
        <v>0</v>
      </c>
      <c r="AA95" s="82">
        <v>0</v>
      </c>
      <c r="AB95" s="82">
        <v>0</v>
      </c>
      <c r="AC95" s="76"/>
      <c r="AD95" s="31">
        <v>93</v>
      </c>
      <c r="AE95" s="82">
        <v>0</v>
      </c>
      <c r="AF95" s="82">
        <v>0</v>
      </c>
      <c r="AG95" s="82">
        <v>0</v>
      </c>
      <c r="AH95" s="82">
        <v>0</v>
      </c>
      <c r="AI95" s="82">
        <v>0</v>
      </c>
      <c r="AJ95" s="31"/>
      <c r="AK95" s="31">
        <f t="shared" si="38"/>
        <v>10</v>
      </c>
      <c r="AM95" s="83"/>
      <c r="AN95" s="83">
        <f t="shared" si="39"/>
        <v>0</v>
      </c>
      <c r="AO95" s="83">
        <f t="shared" si="39"/>
        <v>0</v>
      </c>
      <c r="AP95" s="83">
        <f t="shared" si="39"/>
        <v>0</v>
      </c>
      <c r="AQ95" s="83">
        <f t="shared" si="36"/>
        <v>0</v>
      </c>
      <c r="AR95" s="83">
        <f t="shared" si="40"/>
        <v>0</v>
      </c>
      <c r="AS95" s="83"/>
      <c r="AT95" s="83"/>
      <c r="AU95" s="83">
        <f t="shared" si="41"/>
        <v>0</v>
      </c>
      <c r="AV95" s="83">
        <f t="shared" si="41"/>
        <v>0</v>
      </c>
      <c r="AW95" s="83">
        <f t="shared" si="41"/>
        <v>0</v>
      </c>
      <c r="AX95" s="83">
        <f t="shared" si="41"/>
        <v>0</v>
      </c>
      <c r="AY95" s="83">
        <f t="shared" si="42"/>
        <v>0</v>
      </c>
      <c r="AZ95" s="83"/>
      <c r="BA95" s="83"/>
      <c r="BB95" s="83">
        <f t="shared" si="43"/>
        <v>0</v>
      </c>
      <c r="BC95" s="83">
        <f t="shared" si="43"/>
        <v>0</v>
      </c>
      <c r="BD95" s="83">
        <f t="shared" si="43"/>
        <v>0</v>
      </c>
      <c r="BE95" s="83">
        <f t="shared" si="43"/>
        <v>0</v>
      </c>
      <c r="BF95" s="83">
        <f t="shared" si="44"/>
        <v>0</v>
      </c>
      <c r="BG95" s="83"/>
      <c r="BH95" s="83"/>
      <c r="BI95" s="83">
        <f t="shared" si="45"/>
        <v>0</v>
      </c>
      <c r="BJ95" s="83">
        <f t="shared" si="45"/>
        <v>0</v>
      </c>
      <c r="BK95" s="83">
        <f t="shared" si="45"/>
        <v>0</v>
      </c>
      <c r="BL95" s="83">
        <f t="shared" si="45"/>
        <v>0</v>
      </c>
      <c r="BM95" s="83">
        <f t="shared" si="46"/>
        <v>0</v>
      </c>
      <c r="BN95" s="83"/>
      <c r="BO95" s="83"/>
      <c r="BP95" s="83">
        <f t="shared" si="47"/>
        <v>0</v>
      </c>
      <c r="BQ95" s="83">
        <f t="shared" si="47"/>
        <v>0</v>
      </c>
      <c r="BR95" s="83">
        <f t="shared" si="47"/>
        <v>0</v>
      </c>
      <c r="BS95" s="83">
        <f t="shared" si="47"/>
        <v>0</v>
      </c>
      <c r="BT95" s="83">
        <f t="shared" si="48"/>
        <v>0</v>
      </c>
      <c r="BV95" s="80"/>
      <c r="BW95" s="80"/>
      <c r="BX95" s="80">
        <f t="shared" si="49"/>
        <v>0</v>
      </c>
      <c r="BY95" s="80">
        <f t="shared" si="49"/>
        <v>0</v>
      </c>
      <c r="BZ95" s="80">
        <f t="shared" si="49"/>
        <v>0</v>
      </c>
      <c r="CA95" s="80">
        <f t="shared" si="49"/>
        <v>0</v>
      </c>
      <c r="CB95" s="80">
        <f t="shared" si="50"/>
        <v>0</v>
      </c>
      <c r="CC95" s="80"/>
      <c r="CD95" s="80"/>
      <c r="CE95" s="80">
        <f t="shared" si="51"/>
        <v>0</v>
      </c>
      <c r="CF95" s="80">
        <f t="shared" si="51"/>
        <v>0</v>
      </c>
      <c r="CG95" s="80">
        <f t="shared" si="51"/>
        <v>0</v>
      </c>
      <c r="CH95" s="80">
        <f t="shared" si="51"/>
        <v>0</v>
      </c>
      <c r="CI95" s="80">
        <f t="shared" si="52"/>
        <v>0</v>
      </c>
      <c r="CJ95" s="80"/>
      <c r="CK95" s="80"/>
      <c r="CL95" s="80">
        <f t="shared" si="53"/>
        <v>0</v>
      </c>
      <c r="CM95" s="80">
        <f t="shared" si="53"/>
        <v>0</v>
      </c>
      <c r="CN95" s="80">
        <f t="shared" si="53"/>
        <v>0</v>
      </c>
      <c r="CO95" s="80">
        <f t="shared" si="53"/>
        <v>0</v>
      </c>
      <c r="CP95" s="80">
        <f t="shared" si="54"/>
        <v>0</v>
      </c>
      <c r="CQ95" s="80"/>
      <c r="CR95" s="80"/>
      <c r="CS95" s="80">
        <f t="shared" si="55"/>
        <v>0</v>
      </c>
      <c r="CT95" s="80">
        <f t="shared" si="55"/>
        <v>0</v>
      </c>
      <c r="CU95" s="80">
        <f t="shared" si="55"/>
        <v>0</v>
      </c>
      <c r="CV95" s="80">
        <f t="shared" si="55"/>
        <v>0</v>
      </c>
      <c r="CW95" s="80">
        <f t="shared" si="56"/>
        <v>0</v>
      </c>
      <c r="CX95" s="80"/>
      <c r="CY95" s="80"/>
      <c r="CZ95" s="80">
        <f t="shared" si="57"/>
        <v>0</v>
      </c>
      <c r="DA95" s="80">
        <f t="shared" si="57"/>
        <v>0</v>
      </c>
      <c r="DB95" s="80">
        <f t="shared" si="57"/>
        <v>0</v>
      </c>
      <c r="DC95" s="80">
        <f t="shared" si="57"/>
        <v>0</v>
      </c>
      <c r="DD95" s="80">
        <f t="shared" si="58"/>
        <v>0</v>
      </c>
      <c r="DF95" s="81">
        <f t="shared" si="59"/>
        <v>0</v>
      </c>
      <c r="DG95" s="81">
        <f t="shared" si="60"/>
        <v>0</v>
      </c>
      <c r="DH95" s="81">
        <f t="shared" si="61"/>
        <v>0</v>
      </c>
      <c r="DI95" s="81">
        <f t="shared" si="62"/>
        <v>0</v>
      </c>
      <c r="DJ95" s="81">
        <f t="shared" si="63"/>
        <v>0</v>
      </c>
      <c r="DK95" s="84">
        <f t="shared" si="37"/>
        <v>0</v>
      </c>
    </row>
    <row r="96" spans="1:115" ht="15.75" thickBot="1">
      <c r="A96" s="76"/>
      <c r="B96" s="31">
        <v>94</v>
      </c>
      <c r="C96" s="82">
        <v>0</v>
      </c>
      <c r="D96" s="82">
        <v>0</v>
      </c>
      <c r="E96" s="82">
        <v>0</v>
      </c>
      <c r="F96" s="82">
        <v>0</v>
      </c>
      <c r="G96" s="82">
        <v>0</v>
      </c>
      <c r="H96" s="76"/>
      <c r="I96" s="31">
        <v>94</v>
      </c>
      <c r="J96" s="82">
        <v>0</v>
      </c>
      <c r="K96" s="82">
        <v>0</v>
      </c>
      <c r="L96" s="82">
        <v>0</v>
      </c>
      <c r="M96" s="82">
        <v>0</v>
      </c>
      <c r="N96" s="82">
        <v>0</v>
      </c>
      <c r="O96" s="76"/>
      <c r="P96" s="31">
        <v>94</v>
      </c>
      <c r="Q96" s="82">
        <v>0</v>
      </c>
      <c r="R96" s="82">
        <v>0</v>
      </c>
      <c r="S96" s="82">
        <v>0</v>
      </c>
      <c r="T96" s="82">
        <v>0</v>
      </c>
      <c r="U96" s="82">
        <v>0</v>
      </c>
      <c r="V96" s="76"/>
      <c r="W96" s="31">
        <v>94</v>
      </c>
      <c r="X96" s="82">
        <v>0</v>
      </c>
      <c r="Y96" s="82">
        <v>0</v>
      </c>
      <c r="Z96" s="82">
        <v>0</v>
      </c>
      <c r="AA96" s="82">
        <v>0</v>
      </c>
      <c r="AB96" s="82">
        <v>0</v>
      </c>
      <c r="AC96" s="76"/>
      <c r="AD96" s="31">
        <v>94</v>
      </c>
      <c r="AE96" s="82">
        <v>0</v>
      </c>
      <c r="AF96" s="82">
        <v>0</v>
      </c>
      <c r="AG96" s="82">
        <v>0</v>
      </c>
      <c r="AH96" s="82">
        <v>0</v>
      </c>
      <c r="AI96" s="82">
        <v>0</v>
      </c>
      <c r="AJ96" s="31"/>
      <c r="AK96" s="31">
        <f t="shared" si="38"/>
        <v>10</v>
      </c>
      <c r="AM96" s="83"/>
      <c r="AN96" s="83">
        <f t="shared" si="39"/>
        <v>0</v>
      </c>
      <c r="AO96" s="83">
        <f t="shared" si="39"/>
        <v>0</v>
      </c>
      <c r="AP96" s="83">
        <f t="shared" si="39"/>
        <v>0</v>
      </c>
      <c r="AQ96" s="83">
        <f t="shared" si="36"/>
        <v>0</v>
      </c>
      <c r="AR96" s="83">
        <f t="shared" si="40"/>
        <v>0</v>
      </c>
      <c r="AS96" s="83"/>
      <c r="AT96" s="83"/>
      <c r="AU96" s="83">
        <f t="shared" si="41"/>
        <v>0</v>
      </c>
      <c r="AV96" s="83">
        <f t="shared" si="41"/>
        <v>0</v>
      </c>
      <c r="AW96" s="83">
        <f t="shared" si="41"/>
        <v>0</v>
      </c>
      <c r="AX96" s="83">
        <f t="shared" si="41"/>
        <v>0</v>
      </c>
      <c r="AY96" s="83">
        <f t="shared" si="42"/>
        <v>0</v>
      </c>
      <c r="AZ96" s="83"/>
      <c r="BA96" s="83"/>
      <c r="BB96" s="83">
        <f t="shared" si="43"/>
        <v>0</v>
      </c>
      <c r="BC96" s="83">
        <f t="shared" si="43"/>
        <v>0</v>
      </c>
      <c r="BD96" s="83">
        <f t="shared" si="43"/>
        <v>0</v>
      </c>
      <c r="BE96" s="83">
        <f t="shared" si="43"/>
        <v>0</v>
      </c>
      <c r="BF96" s="83">
        <f t="shared" si="44"/>
        <v>0</v>
      </c>
      <c r="BG96" s="83"/>
      <c r="BH96" s="83"/>
      <c r="BI96" s="83">
        <f t="shared" si="45"/>
        <v>0</v>
      </c>
      <c r="BJ96" s="83">
        <f t="shared" si="45"/>
        <v>0</v>
      </c>
      <c r="BK96" s="83">
        <f t="shared" si="45"/>
        <v>0</v>
      </c>
      <c r="BL96" s="83">
        <f t="shared" si="45"/>
        <v>0</v>
      </c>
      <c r="BM96" s="83">
        <f t="shared" si="46"/>
        <v>0</v>
      </c>
      <c r="BN96" s="83"/>
      <c r="BO96" s="83"/>
      <c r="BP96" s="83">
        <f t="shared" si="47"/>
        <v>0</v>
      </c>
      <c r="BQ96" s="83">
        <f t="shared" si="47"/>
        <v>0</v>
      </c>
      <c r="BR96" s="83">
        <f t="shared" si="47"/>
        <v>0</v>
      </c>
      <c r="BS96" s="83">
        <f t="shared" si="47"/>
        <v>0</v>
      </c>
      <c r="BT96" s="83">
        <f t="shared" si="48"/>
        <v>0</v>
      </c>
      <c r="BV96" s="80"/>
      <c r="BW96" s="80"/>
      <c r="BX96" s="80">
        <f t="shared" si="49"/>
        <v>0</v>
      </c>
      <c r="BY96" s="80">
        <f t="shared" si="49"/>
        <v>0</v>
      </c>
      <c r="BZ96" s="80">
        <f t="shared" si="49"/>
        <v>0</v>
      </c>
      <c r="CA96" s="80">
        <f t="shared" si="49"/>
        <v>0</v>
      </c>
      <c r="CB96" s="80">
        <f t="shared" si="50"/>
        <v>0</v>
      </c>
      <c r="CC96" s="80"/>
      <c r="CD96" s="80"/>
      <c r="CE96" s="80">
        <f t="shared" si="51"/>
        <v>0</v>
      </c>
      <c r="CF96" s="80">
        <f t="shared" si="51"/>
        <v>0</v>
      </c>
      <c r="CG96" s="80">
        <f t="shared" si="51"/>
        <v>0</v>
      </c>
      <c r="CH96" s="80">
        <f t="shared" si="51"/>
        <v>0</v>
      </c>
      <c r="CI96" s="80">
        <f t="shared" si="52"/>
        <v>0</v>
      </c>
      <c r="CJ96" s="80"/>
      <c r="CK96" s="80"/>
      <c r="CL96" s="80">
        <f t="shared" si="53"/>
        <v>0</v>
      </c>
      <c r="CM96" s="80">
        <f t="shared" si="53"/>
        <v>0</v>
      </c>
      <c r="CN96" s="80">
        <f t="shared" si="53"/>
        <v>0</v>
      </c>
      <c r="CO96" s="80">
        <f t="shared" si="53"/>
        <v>0</v>
      </c>
      <c r="CP96" s="80">
        <f t="shared" si="54"/>
        <v>0</v>
      </c>
      <c r="CQ96" s="80"/>
      <c r="CR96" s="80"/>
      <c r="CS96" s="80">
        <f t="shared" si="55"/>
        <v>0</v>
      </c>
      <c r="CT96" s="80">
        <f t="shared" si="55"/>
        <v>0</v>
      </c>
      <c r="CU96" s="80">
        <f t="shared" si="55"/>
        <v>0</v>
      </c>
      <c r="CV96" s="80">
        <f t="shared" si="55"/>
        <v>0</v>
      </c>
      <c r="CW96" s="80">
        <f t="shared" si="56"/>
        <v>0</v>
      </c>
      <c r="CX96" s="80"/>
      <c r="CY96" s="80"/>
      <c r="CZ96" s="80">
        <f t="shared" si="57"/>
        <v>0</v>
      </c>
      <c r="DA96" s="80">
        <f t="shared" si="57"/>
        <v>0</v>
      </c>
      <c r="DB96" s="80">
        <f t="shared" si="57"/>
        <v>0</v>
      </c>
      <c r="DC96" s="80">
        <f t="shared" si="57"/>
        <v>0</v>
      </c>
      <c r="DD96" s="80">
        <f t="shared" si="58"/>
        <v>0</v>
      </c>
      <c r="DF96" s="81">
        <f t="shared" si="59"/>
        <v>0</v>
      </c>
      <c r="DG96" s="81">
        <f t="shared" si="60"/>
        <v>0</v>
      </c>
      <c r="DH96" s="81">
        <f t="shared" si="61"/>
        <v>0</v>
      </c>
      <c r="DI96" s="81">
        <f t="shared" si="62"/>
        <v>0</v>
      </c>
      <c r="DJ96" s="81">
        <f t="shared" si="63"/>
        <v>0</v>
      </c>
      <c r="DK96" s="84">
        <f t="shared" si="37"/>
        <v>0</v>
      </c>
    </row>
    <row r="97" spans="1:120" ht="15.75" thickBot="1">
      <c r="A97" s="76"/>
      <c r="B97" s="31">
        <v>95</v>
      </c>
      <c r="C97" s="82">
        <v>0</v>
      </c>
      <c r="D97" s="82">
        <v>0</v>
      </c>
      <c r="E97" s="82">
        <v>0</v>
      </c>
      <c r="F97" s="82">
        <v>0</v>
      </c>
      <c r="G97" s="82">
        <v>0</v>
      </c>
      <c r="H97" s="76"/>
      <c r="I97" s="31">
        <v>95</v>
      </c>
      <c r="J97" s="82">
        <v>0</v>
      </c>
      <c r="K97" s="82">
        <v>0</v>
      </c>
      <c r="L97" s="82">
        <v>0</v>
      </c>
      <c r="M97" s="82">
        <v>0</v>
      </c>
      <c r="N97" s="82">
        <v>0</v>
      </c>
      <c r="O97" s="76"/>
      <c r="P97" s="31">
        <v>95</v>
      </c>
      <c r="Q97" s="82">
        <v>0</v>
      </c>
      <c r="R97" s="82">
        <v>0</v>
      </c>
      <c r="S97" s="82">
        <v>0</v>
      </c>
      <c r="T97" s="82">
        <v>0</v>
      </c>
      <c r="U97" s="82">
        <v>0</v>
      </c>
      <c r="V97" s="76"/>
      <c r="W97" s="31">
        <v>95</v>
      </c>
      <c r="X97" s="82">
        <v>0</v>
      </c>
      <c r="Y97" s="82">
        <v>0</v>
      </c>
      <c r="Z97" s="82">
        <v>0</v>
      </c>
      <c r="AA97" s="82">
        <v>0</v>
      </c>
      <c r="AB97" s="82">
        <v>0</v>
      </c>
      <c r="AC97" s="76"/>
      <c r="AD97" s="31">
        <v>95</v>
      </c>
      <c r="AE97" s="82">
        <v>0</v>
      </c>
      <c r="AF97" s="82">
        <v>0</v>
      </c>
      <c r="AG97" s="82">
        <v>0</v>
      </c>
      <c r="AH97" s="82">
        <v>0</v>
      </c>
      <c r="AI97" s="82">
        <v>0</v>
      </c>
      <c r="AJ97" s="31"/>
      <c r="AK97" s="31">
        <f t="shared" si="38"/>
        <v>10</v>
      </c>
      <c r="AM97" s="83"/>
      <c r="AN97" s="83">
        <f t="shared" si="39"/>
        <v>0</v>
      </c>
      <c r="AO97" s="83">
        <f t="shared" si="39"/>
        <v>0</v>
      </c>
      <c r="AP97" s="83">
        <f t="shared" si="39"/>
        <v>0</v>
      </c>
      <c r="AQ97" s="83">
        <f t="shared" si="36"/>
        <v>0</v>
      </c>
      <c r="AR97" s="83">
        <f t="shared" si="40"/>
        <v>0</v>
      </c>
      <c r="AS97" s="83"/>
      <c r="AT97" s="83"/>
      <c r="AU97" s="83">
        <f t="shared" si="41"/>
        <v>0</v>
      </c>
      <c r="AV97" s="83">
        <f t="shared" si="41"/>
        <v>0</v>
      </c>
      <c r="AW97" s="83">
        <f t="shared" si="41"/>
        <v>0</v>
      </c>
      <c r="AX97" s="83">
        <f t="shared" si="41"/>
        <v>0</v>
      </c>
      <c r="AY97" s="83">
        <f t="shared" si="42"/>
        <v>0</v>
      </c>
      <c r="AZ97" s="83"/>
      <c r="BA97" s="83"/>
      <c r="BB97" s="83">
        <f t="shared" si="43"/>
        <v>0</v>
      </c>
      <c r="BC97" s="83">
        <f t="shared" si="43"/>
        <v>0</v>
      </c>
      <c r="BD97" s="83">
        <f t="shared" si="43"/>
        <v>0</v>
      </c>
      <c r="BE97" s="83">
        <f t="shared" si="43"/>
        <v>0</v>
      </c>
      <c r="BF97" s="83">
        <f t="shared" si="44"/>
        <v>0</v>
      </c>
      <c r="BG97" s="83"/>
      <c r="BH97" s="83"/>
      <c r="BI97" s="83">
        <f t="shared" si="45"/>
        <v>0</v>
      </c>
      <c r="BJ97" s="83">
        <f t="shared" si="45"/>
        <v>0</v>
      </c>
      <c r="BK97" s="83">
        <f t="shared" si="45"/>
        <v>0</v>
      </c>
      <c r="BL97" s="83">
        <f t="shared" si="45"/>
        <v>0</v>
      </c>
      <c r="BM97" s="83">
        <f t="shared" si="46"/>
        <v>0</v>
      </c>
      <c r="BN97" s="83"/>
      <c r="BO97" s="83"/>
      <c r="BP97" s="83">
        <f t="shared" si="47"/>
        <v>0</v>
      </c>
      <c r="BQ97" s="83">
        <f t="shared" si="47"/>
        <v>0</v>
      </c>
      <c r="BR97" s="83">
        <f t="shared" si="47"/>
        <v>0</v>
      </c>
      <c r="BS97" s="83">
        <f t="shared" si="47"/>
        <v>0</v>
      </c>
      <c r="BT97" s="83">
        <f t="shared" si="48"/>
        <v>0</v>
      </c>
      <c r="BV97" s="80"/>
      <c r="BW97" s="80"/>
      <c r="BX97" s="80">
        <f t="shared" si="49"/>
        <v>0</v>
      </c>
      <c r="BY97" s="80">
        <f t="shared" si="49"/>
        <v>0</v>
      </c>
      <c r="BZ97" s="80">
        <f t="shared" si="49"/>
        <v>0</v>
      </c>
      <c r="CA97" s="80">
        <f t="shared" si="49"/>
        <v>0</v>
      </c>
      <c r="CB97" s="80">
        <f t="shared" si="50"/>
        <v>0</v>
      </c>
      <c r="CC97" s="80"/>
      <c r="CD97" s="80"/>
      <c r="CE97" s="80">
        <f t="shared" si="51"/>
        <v>0</v>
      </c>
      <c r="CF97" s="80">
        <f t="shared" si="51"/>
        <v>0</v>
      </c>
      <c r="CG97" s="80">
        <f t="shared" si="51"/>
        <v>0</v>
      </c>
      <c r="CH97" s="80">
        <f t="shared" si="51"/>
        <v>0</v>
      </c>
      <c r="CI97" s="80">
        <f t="shared" si="52"/>
        <v>0</v>
      </c>
      <c r="CJ97" s="80"/>
      <c r="CK97" s="80"/>
      <c r="CL97" s="80">
        <f t="shared" si="53"/>
        <v>0</v>
      </c>
      <c r="CM97" s="80">
        <f t="shared" si="53"/>
        <v>0</v>
      </c>
      <c r="CN97" s="80">
        <f t="shared" si="53"/>
        <v>0</v>
      </c>
      <c r="CO97" s="80">
        <f t="shared" si="53"/>
        <v>0</v>
      </c>
      <c r="CP97" s="80">
        <f t="shared" si="54"/>
        <v>0</v>
      </c>
      <c r="CQ97" s="80"/>
      <c r="CR97" s="80"/>
      <c r="CS97" s="80">
        <f t="shared" si="55"/>
        <v>0</v>
      </c>
      <c r="CT97" s="80">
        <f t="shared" si="55"/>
        <v>0</v>
      </c>
      <c r="CU97" s="80">
        <f t="shared" si="55"/>
        <v>0</v>
      </c>
      <c r="CV97" s="80">
        <f t="shared" si="55"/>
        <v>0</v>
      </c>
      <c r="CW97" s="80">
        <f t="shared" si="56"/>
        <v>0</v>
      </c>
      <c r="CX97" s="80"/>
      <c r="CY97" s="80"/>
      <c r="CZ97" s="80">
        <f t="shared" si="57"/>
        <v>0</v>
      </c>
      <c r="DA97" s="80">
        <f t="shared" si="57"/>
        <v>0</v>
      </c>
      <c r="DB97" s="80">
        <f t="shared" si="57"/>
        <v>0</v>
      </c>
      <c r="DC97" s="80">
        <f t="shared" si="57"/>
        <v>0</v>
      </c>
      <c r="DD97" s="80">
        <f t="shared" si="58"/>
        <v>0</v>
      </c>
      <c r="DF97" s="81">
        <f t="shared" si="59"/>
        <v>0</v>
      </c>
      <c r="DG97" s="81">
        <f t="shared" si="60"/>
        <v>0</v>
      </c>
      <c r="DH97" s="81">
        <f t="shared" si="61"/>
        <v>0</v>
      </c>
      <c r="DI97" s="81">
        <f t="shared" si="62"/>
        <v>0</v>
      </c>
      <c r="DJ97" s="81">
        <f t="shared" si="63"/>
        <v>0</v>
      </c>
      <c r="DK97" s="84">
        <f t="shared" si="37"/>
        <v>0</v>
      </c>
    </row>
    <row r="98" spans="1:120" ht="15.75" thickBot="1">
      <c r="A98" s="76"/>
      <c r="B98" s="31">
        <v>96</v>
      </c>
      <c r="C98" s="82">
        <v>0</v>
      </c>
      <c r="D98" s="82">
        <v>0</v>
      </c>
      <c r="E98" s="82">
        <v>0</v>
      </c>
      <c r="F98" s="82">
        <v>0</v>
      </c>
      <c r="G98" s="82">
        <v>0</v>
      </c>
      <c r="H98" s="76"/>
      <c r="I98" s="31">
        <v>96</v>
      </c>
      <c r="J98" s="82">
        <v>0</v>
      </c>
      <c r="K98" s="82">
        <v>0</v>
      </c>
      <c r="L98" s="82">
        <v>0</v>
      </c>
      <c r="M98" s="82">
        <v>0</v>
      </c>
      <c r="N98" s="82">
        <v>0</v>
      </c>
      <c r="O98" s="76"/>
      <c r="P98" s="31">
        <v>96</v>
      </c>
      <c r="Q98" s="82">
        <v>0</v>
      </c>
      <c r="R98" s="82">
        <v>0</v>
      </c>
      <c r="S98" s="82">
        <v>0</v>
      </c>
      <c r="T98" s="82">
        <v>0</v>
      </c>
      <c r="U98" s="82">
        <v>0</v>
      </c>
      <c r="V98" s="76"/>
      <c r="W98" s="31">
        <v>96</v>
      </c>
      <c r="X98" s="82">
        <v>0</v>
      </c>
      <c r="Y98" s="82">
        <v>0</v>
      </c>
      <c r="Z98" s="82">
        <v>0</v>
      </c>
      <c r="AA98" s="82">
        <v>0</v>
      </c>
      <c r="AB98" s="82">
        <v>0</v>
      </c>
      <c r="AC98" s="76"/>
      <c r="AD98" s="31">
        <v>96</v>
      </c>
      <c r="AE98" s="82">
        <v>0</v>
      </c>
      <c r="AF98" s="82">
        <v>0</v>
      </c>
      <c r="AG98" s="82">
        <v>0</v>
      </c>
      <c r="AH98" s="82">
        <v>0</v>
      </c>
      <c r="AI98" s="82">
        <v>0</v>
      </c>
      <c r="AJ98" s="31">
        <v>242.08200000000002</v>
      </c>
      <c r="AK98" s="31">
        <f t="shared" si="38"/>
        <v>252.08200000000002</v>
      </c>
      <c r="AM98" s="83"/>
      <c r="AN98" s="83">
        <f t="shared" si="39"/>
        <v>0</v>
      </c>
      <c r="AO98" s="83">
        <f t="shared" si="39"/>
        <v>0</v>
      </c>
      <c r="AP98" s="83">
        <f t="shared" si="39"/>
        <v>0</v>
      </c>
      <c r="AQ98" s="83">
        <f t="shared" si="36"/>
        <v>0</v>
      </c>
      <c r="AR98" s="83">
        <f t="shared" si="40"/>
        <v>0</v>
      </c>
      <c r="AS98" s="83"/>
      <c r="AT98" s="83"/>
      <c r="AU98" s="83">
        <f t="shared" si="41"/>
        <v>0</v>
      </c>
      <c r="AV98" s="83">
        <f t="shared" si="41"/>
        <v>0</v>
      </c>
      <c r="AW98" s="83">
        <f t="shared" si="41"/>
        <v>0</v>
      </c>
      <c r="AX98" s="83">
        <f t="shared" si="41"/>
        <v>0</v>
      </c>
      <c r="AY98" s="83">
        <f t="shared" si="42"/>
        <v>0</v>
      </c>
      <c r="AZ98" s="83"/>
      <c r="BA98" s="83"/>
      <c r="BB98" s="83">
        <f t="shared" si="43"/>
        <v>0</v>
      </c>
      <c r="BC98" s="83">
        <f t="shared" si="43"/>
        <v>0</v>
      </c>
      <c r="BD98" s="83">
        <f t="shared" si="43"/>
        <v>0</v>
      </c>
      <c r="BE98" s="83">
        <f t="shared" si="43"/>
        <v>0</v>
      </c>
      <c r="BF98" s="83">
        <f t="shared" si="44"/>
        <v>0</v>
      </c>
      <c r="BG98" s="83"/>
      <c r="BH98" s="83"/>
      <c r="BI98" s="83">
        <f t="shared" si="45"/>
        <v>0</v>
      </c>
      <c r="BJ98" s="83">
        <f t="shared" si="45"/>
        <v>0</v>
      </c>
      <c r="BK98" s="83">
        <f t="shared" si="45"/>
        <v>0</v>
      </c>
      <c r="BL98" s="83">
        <f t="shared" si="45"/>
        <v>0</v>
      </c>
      <c r="BM98" s="83">
        <f t="shared" si="46"/>
        <v>0</v>
      </c>
      <c r="BN98" s="83"/>
      <c r="BO98" s="83"/>
      <c r="BP98" s="83">
        <f t="shared" si="47"/>
        <v>0</v>
      </c>
      <c r="BQ98" s="83">
        <f t="shared" si="47"/>
        <v>0</v>
      </c>
      <c r="BR98" s="83">
        <f t="shared" si="47"/>
        <v>0</v>
      </c>
      <c r="BS98" s="83">
        <f t="shared" si="47"/>
        <v>0</v>
      </c>
      <c r="BT98" s="83">
        <f t="shared" si="48"/>
        <v>0</v>
      </c>
      <c r="BV98" s="80"/>
      <c r="BW98" s="80"/>
      <c r="BX98" s="80">
        <f t="shared" si="49"/>
        <v>0</v>
      </c>
      <c r="BY98" s="80">
        <f t="shared" si="49"/>
        <v>0</v>
      </c>
      <c r="BZ98" s="80">
        <f t="shared" si="49"/>
        <v>0</v>
      </c>
      <c r="CA98" s="80">
        <f t="shared" si="49"/>
        <v>0</v>
      </c>
      <c r="CB98" s="80">
        <f t="shared" si="50"/>
        <v>0</v>
      </c>
      <c r="CC98" s="80"/>
      <c r="CD98" s="80"/>
      <c r="CE98" s="80">
        <f t="shared" si="51"/>
        <v>0</v>
      </c>
      <c r="CF98" s="80">
        <f t="shared" si="51"/>
        <v>0</v>
      </c>
      <c r="CG98" s="80">
        <f t="shared" si="51"/>
        <v>0</v>
      </c>
      <c r="CH98" s="80">
        <f t="shared" si="51"/>
        <v>0</v>
      </c>
      <c r="CI98" s="80">
        <f t="shared" si="52"/>
        <v>0</v>
      </c>
      <c r="CJ98" s="80"/>
      <c r="CK98" s="80"/>
      <c r="CL98" s="80">
        <f t="shared" si="53"/>
        <v>0</v>
      </c>
      <c r="CM98" s="80">
        <f t="shared" si="53"/>
        <v>0</v>
      </c>
      <c r="CN98" s="80">
        <f t="shared" si="53"/>
        <v>0</v>
      </c>
      <c r="CO98" s="80">
        <f t="shared" si="53"/>
        <v>0</v>
      </c>
      <c r="CP98" s="80">
        <f t="shared" si="54"/>
        <v>0</v>
      </c>
      <c r="CQ98" s="80"/>
      <c r="CR98" s="80"/>
      <c r="CS98" s="80">
        <f t="shared" si="55"/>
        <v>0</v>
      </c>
      <c r="CT98" s="80">
        <f t="shared" si="55"/>
        <v>0</v>
      </c>
      <c r="CU98" s="80">
        <f t="shared" si="55"/>
        <v>0</v>
      </c>
      <c r="CV98" s="80">
        <f t="shared" si="55"/>
        <v>0</v>
      </c>
      <c r="CW98" s="80">
        <f t="shared" si="56"/>
        <v>0</v>
      </c>
      <c r="CX98" s="80"/>
      <c r="CY98" s="80"/>
      <c r="CZ98" s="80">
        <f t="shared" si="57"/>
        <v>0</v>
      </c>
      <c r="DA98" s="80">
        <f t="shared" si="57"/>
        <v>0</v>
      </c>
      <c r="DB98" s="80">
        <f t="shared" si="57"/>
        <v>0</v>
      </c>
      <c r="DC98" s="80">
        <f t="shared" si="57"/>
        <v>0</v>
      </c>
      <c r="DD98" s="80">
        <f t="shared" si="58"/>
        <v>0</v>
      </c>
      <c r="DF98" s="81">
        <f t="shared" si="59"/>
        <v>0</v>
      </c>
      <c r="DG98" s="81">
        <f t="shared" si="60"/>
        <v>0</v>
      </c>
      <c r="DH98" s="81">
        <f t="shared" si="61"/>
        <v>0</v>
      </c>
      <c r="DI98" s="81">
        <f t="shared" si="62"/>
        <v>0</v>
      </c>
      <c r="DJ98" s="81">
        <f t="shared" si="63"/>
        <v>0</v>
      </c>
      <c r="DK98" s="84">
        <f t="shared" si="37"/>
        <v>0</v>
      </c>
    </row>
    <row r="99" spans="1:120" ht="15.75" thickBot="1">
      <c r="A99" s="76"/>
      <c r="B99" s="31"/>
      <c r="C99" s="31"/>
      <c r="D99" s="31"/>
      <c r="E99" s="31"/>
      <c r="F99" s="31"/>
      <c r="G99" s="31"/>
      <c r="H99" s="76"/>
      <c r="I99" s="31"/>
      <c r="J99" s="31"/>
      <c r="K99" s="31"/>
      <c r="L99" s="31"/>
      <c r="M99" s="31"/>
      <c r="N99" s="31"/>
      <c r="O99" s="76"/>
      <c r="P99" s="31"/>
      <c r="Q99" s="31"/>
      <c r="R99" s="31"/>
      <c r="S99" s="31"/>
      <c r="T99" s="31"/>
      <c r="U99" s="31"/>
      <c r="V99" s="76"/>
      <c r="W99" s="31"/>
      <c r="X99" s="31"/>
      <c r="Y99" s="31"/>
      <c r="Z99" s="31"/>
      <c r="AA99" s="31"/>
      <c r="AB99" s="31"/>
      <c r="AC99" s="76"/>
      <c r="AD99" s="31"/>
      <c r="AE99" s="31"/>
      <c r="AF99" s="31"/>
      <c r="AG99" s="31"/>
      <c r="AH99" s="31"/>
      <c r="AI99" s="31"/>
      <c r="AJ99" s="85"/>
      <c r="AK99" s="85"/>
      <c r="AL99" s="86"/>
      <c r="AM99" s="87"/>
      <c r="AN99" s="87">
        <f>SUM(AN3:AN98)/4000</f>
        <v>0</v>
      </c>
      <c r="AO99" s="87">
        <f t="shared" ref="AO99:AR99" si="64">SUM(AO3:AO98)/4000</f>
        <v>0</v>
      </c>
      <c r="AP99" s="87">
        <f t="shared" si="64"/>
        <v>0</v>
      </c>
      <c r="AQ99" s="87">
        <f t="shared" si="64"/>
        <v>0</v>
      </c>
      <c r="AR99" s="87">
        <f t="shared" si="64"/>
        <v>0</v>
      </c>
      <c r="AS99" s="87"/>
      <c r="AT99" s="87"/>
      <c r="AU99" s="87">
        <f>SUM(AU3:AU98)/4000</f>
        <v>0.19064924999999999</v>
      </c>
      <c r="AV99" s="87">
        <f t="shared" ref="AV99:AY99" si="65">SUM(AV3:AV98)/4000</f>
        <v>0</v>
      </c>
      <c r="AW99" s="87">
        <f t="shared" si="65"/>
        <v>0</v>
      </c>
      <c r="AX99" s="87">
        <f t="shared" si="65"/>
        <v>0</v>
      </c>
      <c r="AY99" s="87">
        <f t="shared" si="65"/>
        <v>-0.19064924999999999</v>
      </c>
      <c r="AZ99" s="87"/>
      <c r="BA99" s="87"/>
      <c r="BB99" s="87">
        <f>SUM(BB3:BB98)/4000</f>
        <v>0</v>
      </c>
      <c r="BC99" s="87">
        <f t="shared" ref="BC99:BF99" si="66">SUM(BC3:BC98)/4000</f>
        <v>0</v>
      </c>
      <c r="BD99" s="87">
        <f t="shared" si="66"/>
        <v>0</v>
      </c>
      <c r="BE99" s="87">
        <f t="shared" si="66"/>
        <v>0</v>
      </c>
      <c r="BF99" s="87">
        <f t="shared" si="66"/>
        <v>0</v>
      </c>
      <c r="BG99" s="87"/>
      <c r="BH99" s="87"/>
      <c r="BI99" s="87">
        <f>SUM(BI3:BI98)/4000</f>
        <v>0</v>
      </c>
      <c r="BJ99" s="87">
        <f t="shared" ref="BJ99:BM99" si="67">SUM(BJ3:BJ98)/4000</f>
        <v>0</v>
      </c>
      <c r="BK99" s="87">
        <f t="shared" si="67"/>
        <v>0</v>
      </c>
      <c r="BL99" s="87">
        <f t="shared" si="67"/>
        <v>0</v>
      </c>
      <c r="BM99" s="87">
        <f t="shared" si="67"/>
        <v>0</v>
      </c>
      <c r="BN99" s="87"/>
      <c r="BO99" s="87"/>
      <c r="BP99" s="87">
        <f>SUM(BP3:BP98)/4000</f>
        <v>0.55489274999999993</v>
      </c>
      <c r="BQ99" s="87">
        <f t="shared" ref="BQ99:BT99" si="68">SUM(BQ3:BQ98)/4000</f>
        <v>0</v>
      </c>
      <c r="BR99" s="87">
        <f t="shared" si="68"/>
        <v>0</v>
      </c>
      <c r="BS99" s="87">
        <f t="shared" si="68"/>
        <v>0</v>
      </c>
      <c r="BT99" s="87">
        <f t="shared" si="68"/>
        <v>-0.55489274999999993</v>
      </c>
      <c r="BU99" s="86"/>
      <c r="BV99" s="88"/>
      <c r="BW99" s="88"/>
      <c r="BX99" s="89">
        <f>SUM(BX3:BX98)/40000</f>
        <v>0</v>
      </c>
      <c r="BY99" s="89">
        <f t="shared" ref="BY99:CB99" si="69">SUM(BY3:BY98)/40000</f>
        <v>0</v>
      </c>
      <c r="BZ99" s="89">
        <f t="shared" si="69"/>
        <v>0</v>
      </c>
      <c r="CA99" s="89">
        <f t="shared" si="69"/>
        <v>0</v>
      </c>
      <c r="CB99" s="89">
        <f t="shared" si="69"/>
        <v>0</v>
      </c>
      <c r="CC99" s="88"/>
      <c r="CD99" s="88"/>
      <c r="CE99" s="89">
        <f>SUM(CE3:CE98)/40000</f>
        <v>0.19064925000000002</v>
      </c>
      <c r="CF99" s="89">
        <f t="shared" ref="CF99:CI99" si="70">SUM(CF3:CF98)/40000</f>
        <v>0</v>
      </c>
      <c r="CG99" s="89">
        <f t="shared" si="70"/>
        <v>0</v>
      </c>
      <c r="CH99" s="89">
        <f t="shared" si="70"/>
        <v>0</v>
      </c>
      <c r="CI99" s="89">
        <f t="shared" si="70"/>
        <v>0.19064925000000002</v>
      </c>
      <c r="CJ99" s="88"/>
      <c r="CK99" s="88"/>
      <c r="CL99" s="89">
        <f>SUM(CL3:CL98)/40000</f>
        <v>0</v>
      </c>
      <c r="CM99" s="89">
        <f t="shared" ref="CM99:CP99" si="71">SUM(CM3:CM98)/40000</f>
        <v>0</v>
      </c>
      <c r="CN99" s="89">
        <f t="shared" si="71"/>
        <v>0</v>
      </c>
      <c r="CO99" s="89">
        <f t="shared" si="71"/>
        <v>0</v>
      </c>
      <c r="CP99" s="89">
        <f t="shared" si="71"/>
        <v>0</v>
      </c>
      <c r="CQ99" s="88"/>
      <c r="CR99" s="88"/>
      <c r="CS99" s="89">
        <f>SUM(CS3:CS98)/40000</f>
        <v>0</v>
      </c>
      <c r="CT99" s="89">
        <f t="shared" ref="CT99:CW99" si="72">SUM(CT3:CT98)/40000</f>
        <v>0</v>
      </c>
      <c r="CU99" s="89">
        <f t="shared" si="72"/>
        <v>0</v>
      </c>
      <c r="CV99" s="89">
        <f t="shared" si="72"/>
        <v>0</v>
      </c>
      <c r="CW99" s="89">
        <f t="shared" si="72"/>
        <v>0</v>
      </c>
      <c r="CX99" s="88"/>
      <c r="CY99" s="88"/>
      <c r="CZ99" s="89">
        <f>SUM(CZ3:CZ98)/40000</f>
        <v>0.55489275000000016</v>
      </c>
      <c r="DA99" s="89">
        <f t="shared" ref="DA99:DD99" si="73">SUM(DA3:DA98)/40000</f>
        <v>0</v>
      </c>
      <c r="DB99" s="89">
        <f t="shared" si="73"/>
        <v>0</v>
      </c>
      <c r="DC99" s="89">
        <f t="shared" si="73"/>
        <v>0</v>
      </c>
      <c r="DD99" s="89">
        <f t="shared" si="73"/>
        <v>0.55489275000000016</v>
      </c>
      <c r="DE99" s="86"/>
      <c r="DF99" s="81">
        <f t="shared" si="59"/>
        <v>0.74554199999999993</v>
      </c>
      <c r="DG99" s="81">
        <f t="shared" si="60"/>
        <v>-0.19064924999999999</v>
      </c>
      <c r="DH99" s="81">
        <f t="shared" si="61"/>
        <v>0</v>
      </c>
      <c r="DI99" s="81">
        <f t="shared" si="62"/>
        <v>0</v>
      </c>
      <c r="DJ99" s="81">
        <f t="shared" si="63"/>
        <v>-0.55489274999999993</v>
      </c>
      <c r="DK99" s="84">
        <f>SUM(DF99:DJ99)</f>
        <v>0</v>
      </c>
      <c r="DL99" s="86"/>
      <c r="DM99" s="86"/>
      <c r="DN99" s="86"/>
      <c r="DO99" s="86"/>
      <c r="DP99" s="86"/>
    </row>
    <row r="100" spans="1:120">
      <c r="AM100" s="83"/>
      <c r="AN100" s="83"/>
      <c r="AO100" s="83"/>
      <c r="AP100" s="83"/>
      <c r="AQ100" s="83"/>
      <c r="AR100" s="83"/>
      <c r="AS100" s="83"/>
      <c r="AT100" s="83"/>
      <c r="AU100" s="83"/>
      <c r="AV100" s="83"/>
      <c r="AW100" s="83"/>
      <c r="AX100" s="83"/>
      <c r="AY100" s="83"/>
      <c r="AZ100" s="83"/>
      <c r="BA100" s="83"/>
      <c r="BB100" s="83"/>
      <c r="BC100" s="83"/>
      <c r="BD100" s="83"/>
      <c r="BE100" s="83"/>
      <c r="BF100" s="83"/>
      <c r="BG100" s="83"/>
      <c r="BH100" s="83"/>
      <c r="BI100" s="83"/>
      <c r="BJ100" s="83"/>
      <c r="BK100" s="83"/>
      <c r="BL100" s="83"/>
      <c r="BM100" s="83"/>
      <c r="BN100" s="83"/>
      <c r="BO100" s="83"/>
      <c r="BP100" s="83"/>
      <c r="BQ100" s="83"/>
      <c r="BR100" s="83"/>
      <c r="BS100" s="83"/>
      <c r="BT100" s="83"/>
      <c r="BV100" s="80"/>
      <c r="BW100" s="80"/>
      <c r="BX100" s="80"/>
      <c r="BY100" s="80"/>
      <c r="BZ100" s="80"/>
      <c r="CA100" s="80"/>
      <c r="CB100" s="80"/>
      <c r="CC100" s="80"/>
      <c r="CD100" s="80"/>
      <c r="CE100" s="80"/>
      <c r="CF100" s="80"/>
      <c r="CG100" s="80"/>
      <c r="CH100" s="80"/>
      <c r="CI100" s="80"/>
      <c r="CJ100" s="80"/>
      <c r="CK100" s="80"/>
      <c r="CL100" s="80"/>
      <c r="CM100" s="80"/>
      <c r="CN100" s="80"/>
      <c r="CO100" s="80"/>
      <c r="CP100" s="80"/>
      <c r="CQ100" s="80"/>
      <c r="CR100" s="80"/>
      <c r="CS100" s="80"/>
      <c r="CT100" s="80"/>
      <c r="CU100" s="80"/>
      <c r="CV100" s="80"/>
      <c r="CW100" s="80"/>
      <c r="CX100" s="80"/>
      <c r="CY100" s="80"/>
      <c r="CZ100" s="80"/>
      <c r="DA100" s="80"/>
      <c r="DB100" s="80"/>
      <c r="DC100" s="80"/>
      <c r="DD100" s="80"/>
    </row>
    <row r="101" spans="1:120" s="90" customFormat="1">
      <c r="B101" s="90" t="s">
        <v>44</v>
      </c>
      <c r="C101" s="90" t="s">
        <v>146</v>
      </c>
      <c r="D101" s="90" t="s">
        <v>147</v>
      </c>
      <c r="E101" s="90" t="s">
        <v>148</v>
      </c>
      <c r="F101" s="90" t="s">
        <v>149</v>
      </c>
      <c r="G101" s="90" t="s">
        <v>142</v>
      </c>
      <c r="I101" s="90" t="s">
        <v>44</v>
      </c>
      <c r="J101" s="90" t="s">
        <v>145</v>
      </c>
      <c r="K101" s="90" t="s">
        <v>147</v>
      </c>
      <c r="L101" s="90" t="s">
        <v>148</v>
      </c>
      <c r="M101" s="90" t="s">
        <v>149</v>
      </c>
      <c r="N101" s="90" t="s">
        <v>142</v>
      </c>
      <c r="P101" s="90" t="s">
        <v>44</v>
      </c>
      <c r="Q101" s="90" t="s">
        <v>145</v>
      </c>
      <c r="R101" s="90" t="s">
        <v>146</v>
      </c>
      <c r="S101" s="90" t="s">
        <v>148</v>
      </c>
      <c r="T101" s="90" t="s">
        <v>149</v>
      </c>
      <c r="U101" s="90" t="s">
        <v>142</v>
      </c>
      <c r="W101" s="90" t="s">
        <v>44</v>
      </c>
      <c r="X101" s="90" t="s">
        <v>145</v>
      </c>
      <c r="Y101" s="90" t="s">
        <v>146</v>
      </c>
      <c r="Z101" s="90" t="s">
        <v>147</v>
      </c>
      <c r="AA101" s="90" t="s">
        <v>149</v>
      </c>
      <c r="AB101" s="90" t="s">
        <v>142</v>
      </c>
      <c r="AD101" s="90" t="s">
        <v>44</v>
      </c>
      <c r="AE101" s="90" t="s">
        <v>145</v>
      </c>
      <c r="AF101" s="90" t="s">
        <v>146</v>
      </c>
      <c r="AG101" s="90" t="s">
        <v>147</v>
      </c>
      <c r="AH101" s="90" t="s">
        <v>148</v>
      </c>
      <c r="AI101" s="90" t="s">
        <v>142</v>
      </c>
      <c r="AJ101" s="90" t="s">
        <v>307</v>
      </c>
      <c r="AK101" s="90" t="s">
        <v>308</v>
      </c>
      <c r="AL101" s="90" t="s">
        <v>145</v>
      </c>
      <c r="AM101" s="91" t="s">
        <v>44</v>
      </c>
      <c r="AN101" s="91" t="s">
        <v>146</v>
      </c>
      <c r="AO101" s="91" t="s">
        <v>147</v>
      </c>
      <c r="AP101" s="91" t="s">
        <v>148</v>
      </c>
      <c r="AQ101" s="91" t="s">
        <v>149</v>
      </c>
      <c r="AR101" s="91" t="s">
        <v>142</v>
      </c>
      <c r="AS101" s="91" t="s">
        <v>146</v>
      </c>
      <c r="AT101" s="91" t="s">
        <v>44</v>
      </c>
      <c r="AU101" s="91" t="s">
        <v>145</v>
      </c>
      <c r="AV101" s="91" t="s">
        <v>147</v>
      </c>
      <c r="AW101" s="91" t="s">
        <v>148</v>
      </c>
      <c r="AX101" s="91" t="s">
        <v>149</v>
      </c>
      <c r="AY101" s="91" t="s">
        <v>142</v>
      </c>
      <c r="AZ101" s="91" t="s">
        <v>147</v>
      </c>
      <c r="BA101" s="91" t="s">
        <v>44</v>
      </c>
      <c r="BB101" s="91" t="s">
        <v>145</v>
      </c>
      <c r="BC101" s="91" t="s">
        <v>146</v>
      </c>
      <c r="BD101" s="91" t="s">
        <v>148</v>
      </c>
      <c r="BE101" s="91" t="s">
        <v>149</v>
      </c>
      <c r="BF101" s="91" t="s">
        <v>142</v>
      </c>
      <c r="BG101" s="91" t="s">
        <v>148</v>
      </c>
      <c r="BH101" s="91" t="s">
        <v>44</v>
      </c>
      <c r="BI101" s="91" t="s">
        <v>145</v>
      </c>
      <c r="BJ101" s="91" t="s">
        <v>146</v>
      </c>
      <c r="BK101" s="91" t="s">
        <v>147</v>
      </c>
      <c r="BL101" s="91" t="s">
        <v>149</v>
      </c>
      <c r="BM101" s="91" t="s">
        <v>142</v>
      </c>
      <c r="BN101" s="91" t="s">
        <v>149</v>
      </c>
      <c r="BO101" s="91" t="s">
        <v>44</v>
      </c>
      <c r="BP101" s="91" t="s">
        <v>145</v>
      </c>
      <c r="BQ101" s="91" t="s">
        <v>146</v>
      </c>
      <c r="BR101" s="91" t="s">
        <v>147</v>
      </c>
      <c r="BS101" s="91" t="s">
        <v>148</v>
      </c>
      <c r="BT101" s="91" t="s">
        <v>142</v>
      </c>
      <c r="BV101" s="92" t="s">
        <v>145</v>
      </c>
      <c r="BW101" s="92" t="s">
        <v>44</v>
      </c>
      <c r="BX101" s="92" t="s">
        <v>146</v>
      </c>
      <c r="BY101" s="92" t="s">
        <v>147</v>
      </c>
      <c r="BZ101" s="92" t="s">
        <v>148</v>
      </c>
      <c r="CA101" s="92" t="s">
        <v>149</v>
      </c>
      <c r="CB101" s="92" t="s">
        <v>142</v>
      </c>
      <c r="CC101" s="92" t="s">
        <v>146</v>
      </c>
      <c r="CD101" s="92" t="s">
        <v>44</v>
      </c>
      <c r="CE101" s="92" t="s">
        <v>145</v>
      </c>
      <c r="CF101" s="92" t="s">
        <v>147</v>
      </c>
      <c r="CG101" s="92" t="s">
        <v>148</v>
      </c>
      <c r="CH101" s="92" t="s">
        <v>149</v>
      </c>
      <c r="CI101" s="92" t="s">
        <v>142</v>
      </c>
      <c r="CJ101" s="92" t="s">
        <v>147</v>
      </c>
      <c r="CK101" s="92" t="s">
        <v>44</v>
      </c>
      <c r="CL101" s="92" t="s">
        <v>145</v>
      </c>
      <c r="CM101" s="92" t="s">
        <v>146</v>
      </c>
      <c r="CN101" s="92" t="s">
        <v>148</v>
      </c>
      <c r="CO101" s="92" t="s">
        <v>149</v>
      </c>
      <c r="CP101" s="92" t="s">
        <v>142</v>
      </c>
      <c r="CQ101" s="92" t="s">
        <v>148</v>
      </c>
      <c r="CR101" s="92" t="s">
        <v>44</v>
      </c>
      <c r="CS101" s="92" t="s">
        <v>145</v>
      </c>
      <c r="CT101" s="92" t="s">
        <v>146</v>
      </c>
      <c r="CU101" s="92" t="s">
        <v>147</v>
      </c>
      <c r="CV101" s="92" t="s">
        <v>149</v>
      </c>
      <c r="CW101" s="92" t="s">
        <v>142</v>
      </c>
      <c r="CX101" s="92" t="s">
        <v>149</v>
      </c>
      <c r="CY101" s="92" t="s">
        <v>44</v>
      </c>
      <c r="CZ101" s="92" t="s">
        <v>145</v>
      </c>
      <c r="DA101" s="92" t="s">
        <v>146</v>
      </c>
      <c r="DB101" s="92" t="s">
        <v>147</v>
      </c>
      <c r="DC101" s="92" t="s">
        <v>148</v>
      </c>
      <c r="DD101" s="92" t="s">
        <v>142</v>
      </c>
      <c r="DF101" s="90" t="s">
        <v>145</v>
      </c>
      <c r="DG101" s="90" t="s">
        <v>146</v>
      </c>
      <c r="DH101" s="90" t="s">
        <v>147</v>
      </c>
      <c r="DI101" s="90" t="s">
        <v>148</v>
      </c>
      <c r="DJ101" s="90" t="s">
        <v>149</v>
      </c>
    </row>
    <row r="102" spans="1:120">
      <c r="AM102" s="83"/>
      <c r="AN102" s="83"/>
      <c r="AO102" s="83"/>
      <c r="AP102" s="83"/>
      <c r="AQ102" s="83"/>
      <c r="AR102" s="83"/>
      <c r="AS102" s="83"/>
      <c r="AT102" s="83"/>
      <c r="AU102" s="83"/>
      <c r="AV102" s="83"/>
      <c r="AW102" s="83"/>
      <c r="AX102" s="83"/>
      <c r="AY102" s="83"/>
      <c r="AZ102" s="83"/>
      <c r="BA102" s="83"/>
      <c r="BB102" s="83"/>
      <c r="BC102" s="83"/>
      <c r="BD102" s="83"/>
      <c r="BE102" s="83"/>
      <c r="BF102" s="83"/>
      <c r="BG102" s="83"/>
      <c r="BH102" s="83"/>
      <c r="BI102" s="83"/>
      <c r="BJ102" s="83"/>
      <c r="BK102" s="83"/>
      <c r="BL102" s="83"/>
      <c r="BM102" s="83"/>
      <c r="BN102" s="83"/>
      <c r="BO102" s="83"/>
      <c r="BP102" s="83"/>
      <c r="BQ102" s="83"/>
      <c r="BR102" s="83"/>
      <c r="BS102" s="83"/>
      <c r="BT102" s="83"/>
      <c r="BV102" s="80"/>
      <c r="BW102" s="80"/>
      <c r="BX102" s="80"/>
      <c r="BY102" s="80"/>
      <c r="BZ102" s="80"/>
      <c r="CA102" s="80"/>
      <c r="CB102" s="80"/>
      <c r="CC102" s="80"/>
      <c r="CD102" s="80"/>
      <c r="CE102" s="80"/>
      <c r="CF102" s="80"/>
      <c r="CG102" s="80"/>
      <c r="CH102" s="80"/>
      <c r="CI102" s="80"/>
      <c r="CJ102" s="80"/>
      <c r="CK102" s="80"/>
      <c r="CL102" s="80"/>
      <c r="CM102" s="80"/>
      <c r="CN102" s="80"/>
      <c r="CO102" s="80"/>
      <c r="CP102" s="80"/>
      <c r="CQ102" s="80"/>
      <c r="CR102" s="80"/>
      <c r="CS102" s="80"/>
      <c r="CT102" s="80"/>
      <c r="CU102" s="80"/>
      <c r="CV102" s="80"/>
      <c r="CW102" s="80"/>
      <c r="CX102" s="80"/>
      <c r="CY102" s="80"/>
      <c r="CZ102" s="80"/>
      <c r="DA102" s="80"/>
      <c r="DB102" s="80"/>
      <c r="DC102" s="80"/>
      <c r="DD102" s="80"/>
    </row>
    <row r="103" spans="1:120">
      <c r="AM103" s="83"/>
      <c r="AN103" s="83"/>
      <c r="AO103" s="83"/>
      <c r="AP103" s="83"/>
      <c r="AQ103" s="83"/>
      <c r="AR103" s="83"/>
      <c r="AS103" s="83"/>
      <c r="AT103" s="83"/>
      <c r="AU103" s="83"/>
      <c r="AV103" s="83"/>
      <c r="AW103" s="83"/>
      <c r="AX103" s="83"/>
      <c r="AY103" s="83"/>
      <c r="AZ103" s="83"/>
      <c r="BA103" s="83"/>
      <c r="BB103" s="83"/>
      <c r="BC103" s="83"/>
      <c r="BD103" s="83"/>
      <c r="BE103" s="83"/>
      <c r="BF103" s="83"/>
      <c r="BG103" s="83"/>
      <c r="BH103" s="83"/>
      <c r="BI103" s="83"/>
      <c r="BJ103" s="83"/>
      <c r="BK103" s="83"/>
      <c r="BL103" s="83"/>
      <c r="BM103" s="83"/>
      <c r="BN103" s="83"/>
      <c r="BO103" s="83"/>
      <c r="BP103" s="83"/>
      <c r="BQ103" s="83"/>
      <c r="BR103" s="83"/>
      <c r="BS103" s="83"/>
      <c r="BT103" s="83"/>
      <c r="BV103" s="80"/>
      <c r="BW103" s="80"/>
      <c r="BX103" s="80"/>
      <c r="BY103" s="80"/>
      <c r="BZ103" s="80"/>
      <c r="CA103" s="80"/>
      <c r="CB103" s="80"/>
      <c r="CC103" s="80"/>
      <c r="CD103" s="80"/>
      <c r="CE103" s="80"/>
      <c r="CF103" s="80"/>
      <c r="CG103" s="80"/>
      <c r="CH103" s="80"/>
      <c r="CI103" s="80"/>
      <c r="CJ103" s="80"/>
      <c r="CK103" s="80"/>
      <c r="CL103" s="80"/>
      <c r="CM103" s="80"/>
      <c r="CN103" s="80"/>
      <c r="CO103" s="80"/>
      <c r="CP103" s="80"/>
      <c r="CQ103" s="80"/>
      <c r="CR103" s="80"/>
      <c r="CS103" s="80"/>
      <c r="CT103" s="80"/>
      <c r="CU103" s="80"/>
      <c r="CV103" s="80"/>
      <c r="CW103" s="80"/>
      <c r="CX103" s="80"/>
      <c r="CY103" s="80"/>
      <c r="CZ103" s="80"/>
      <c r="DA103" s="80"/>
      <c r="DB103" s="80"/>
      <c r="DC103" s="80"/>
      <c r="DD103" s="80"/>
    </row>
  </sheetData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>
  <dimension ref="A1:X99"/>
  <sheetViews>
    <sheetView workbookViewId="0">
      <selection activeCell="O16" sqref="O16"/>
    </sheetView>
  </sheetViews>
  <sheetFormatPr defaultRowHeight="15"/>
  <cols>
    <col min="1" max="1" width="11.7109375" bestFit="1" customWidth="1"/>
    <col min="3" max="4" width="9.5703125" bestFit="1" customWidth="1"/>
    <col min="5" max="6" width="9.28515625" bestFit="1" customWidth="1"/>
    <col min="7" max="7" width="9.5703125" customWidth="1"/>
    <col min="8" max="8" width="11.28515625" customWidth="1"/>
    <col min="22" max="22" width="19.5703125" bestFit="1" customWidth="1"/>
    <col min="23" max="23" width="4.28515625" customWidth="1"/>
    <col min="24" max="24" width="3.85546875" customWidth="1"/>
  </cols>
  <sheetData>
    <row r="1" spans="1:24" ht="15.75" thickBot="1">
      <c r="A1" s="232" t="s">
        <v>44</v>
      </c>
      <c r="B1" s="168" t="s">
        <v>475</v>
      </c>
      <c r="C1" s="173">
        <f ca="1">INDIRECT("Allocation!B" &amp; $V$6)</f>
        <v>74.599999999999994</v>
      </c>
      <c r="D1" s="173">
        <f ca="1">INDIRECT("Allocation!C" &amp; $V$6)</f>
        <v>24.030000000000005</v>
      </c>
      <c r="E1" s="173">
        <f ca="1">INDIRECT("Allocation!D" &amp; $V$6)</f>
        <v>1.37</v>
      </c>
      <c r="F1" s="173">
        <f ca="1">INDIRECT("Allocation!E" &amp; $V$6)</f>
        <v>0</v>
      </c>
      <c r="G1" s="168" t="s">
        <v>480</v>
      </c>
      <c r="H1" s="168" t="s">
        <v>476</v>
      </c>
      <c r="I1" s="234" t="s">
        <v>325</v>
      </c>
      <c r="J1" s="235"/>
      <c r="K1" s="235"/>
      <c r="L1" s="235"/>
      <c r="M1" s="236"/>
      <c r="N1" s="235" t="s">
        <v>477</v>
      </c>
      <c r="O1" s="235"/>
      <c r="P1" s="235"/>
      <c r="Q1" s="235"/>
      <c r="R1" s="236"/>
      <c r="W1" s="46"/>
      <c r="X1" s="46">
        <v>1</v>
      </c>
    </row>
    <row r="2" spans="1:24" ht="15.75" thickBot="1">
      <c r="A2" s="233"/>
      <c r="B2" s="62" t="str">
        <f ca="1">INDIRECT("Entt_ISGS!" &amp; $V$3 &amp; X2)</f>
        <v>DADRT2</v>
      </c>
      <c r="C2" s="169" t="s">
        <v>145</v>
      </c>
      <c r="D2" s="69" t="s">
        <v>146</v>
      </c>
      <c r="E2" s="69" t="s">
        <v>149</v>
      </c>
      <c r="F2" s="70" t="s">
        <v>148</v>
      </c>
      <c r="G2" s="62" t="str">
        <f ca="1">INDIRECT("ISGS_exbus!" &amp; $V$3 &amp; X2)</f>
        <v>DADRT2</v>
      </c>
      <c r="H2" s="62" t="str">
        <f ca="1">INDIRECT("ISGS_Delhi_pp!" &amp; $V$3 &amp; X2)</f>
        <v>DADRT2</v>
      </c>
      <c r="I2" s="68" t="s">
        <v>145</v>
      </c>
      <c r="J2" s="69" t="s">
        <v>146</v>
      </c>
      <c r="K2" s="69" t="s">
        <v>149</v>
      </c>
      <c r="L2" s="69" t="s">
        <v>148</v>
      </c>
      <c r="M2" s="70" t="s">
        <v>142</v>
      </c>
      <c r="N2" s="169" t="s">
        <v>145</v>
      </c>
      <c r="O2" s="69" t="s">
        <v>146</v>
      </c>
      <c r="P2" s="69" t="s">
        <v>149</v>
      </c>
      <c r="Q2" s="69" t="s">
        <v>148</v>
      </c>
      <c r="R2" s="70" t="s">
        <v>142</v>
      </c>
      <c r="V2" s="168" t="s">
        <v>481</v>
      </c>
      <c r="W2" s="58"/>
      <c r="X2" s="46">
        <v>2</v>
      </c>
    </row>
    <row r="3" spans="1:24" ht="15.75" thickBot="1">
      <c r="A3" s="60" t="s">
        <v>45</v>
      </c>
      <c r="B3" s="174">
        <f ca="1">INDIRECT("Entt_ISGS!" &amp; $V$3 &amp; X3)</f>
        <v>683.12912700000004</v>
      </c>
      <c r="C3" s="175">
        <f ca="1">$B3*C$1/100</f>
        <v>509.614328742</v>
      </c>
      <c r="D3" s="176">
        <f t="shared" ref="D3:F18" ca="1" si="0">$B3*D$1/100</f>
        <v>164.15592921810003</v>
      </c>
      <c r="E3" s="176">
        <f t="shared" ca="1" si="0"/>
        <v>9.3588690399000019</v>
      </c>
      <c r="F3" s="177">
        <f t="shared" ca="1" si="0"/>
        <v>0</v>
      </c>
      <c r="G3" s="174">
        <f t="shared" ref="G3:G66" ca="1" si="1">INDIRECT("ISGS_exbus!" &amp; $V$3 &amp; X3)</f>
        <v>351</v>
      </c>
      <c r="H3" s="174">
        <f t="shared" ref="H3:H66" ca="1" si="2">INDIRECT("ISGS_Delhi_pp!" &amp; $V$3 &amp; X3)</f>
        <v>337.41629999999998</v>
      </c>
      <c r="I3" s="178">
        <f ca="1">INDIRECT("BRPL_EOD!" &amp; $V$3 &amp; X3)</f>
        <v>259.55</v>
      </c>
      <c r="J3" s="176">
        <f ca="1">INDIRECT("BYPL_EOD!" &amp; $V$3 &amp; X3)</f>
        <v>76.900000000000006</v>
      </c>
      <c r="K3" s="176">
        <f ca="1">INDIRECT("TPDDL_EOD!" &amp; $V$3 &amp; X3)</f>
        <v>0.96</v>
      </c>
      <c r="L3" s="176">
        <f ca="1">INDIRECT("NDMC_EOD!" &amp; $V$3 &amp; X3)</f>
        <v>0</v>
      </c>
      <c r="M3" s="177">
        <f ca="1">SUM(I3:L3)</f>
        <v>337.41</v>
      </c>
      <c r="N3" s="175">
        <f ca="1">INDIRECT("BRPL_ISGS_exbus!" &amp; $V$3 &amp; X3)</f>
        <v>270.00400106695116</v>
      </c>
      <c r="O3" s="176">
        <f ca="1">INDIRECT("BYPL_ISGS_exbus!" &amp; $V$3 &amp; X3)</f>
        <v>79.997332622032559</v>
      </c>
      <c r="P3" s="176">
        <f ca="1">INDIRECT("TPDDL_ISGS_exbus!" &amp; $V$3 &amp; X3)</f>
        <v>0.99866631101627112</v>
      </c>
      <c r="Q3" s="176">
        <f ca="1">INDIRECT("NDMC_ISGS_exbus!" &amp; $V$3 &amp; X3)</f>
        <v>0</v>
      </c>
      <c r="R3" s="177">
        <f ca="1">SUM(N3:Q3)</f>
        <v>351</v>
      </c>
      <c r="U3" s="172"/>
      <c r="V3" s="62" t="s">
        <v>478</v>
      </c>
      <c r="W3" s="58" t="s">
        <v>479</v>
      </c>
      <c r="X3" s="46">
        <v>3</v>
      </c>
    </row>
    <row r="4" spans="1:24">
      <c r="A4" s="61" t="s">
        <v>46</v>
      </c>
      <c r="B4" s="174">
        <f t="shared" ref="B4:B67" ca="1" si="3">INDIRECT("Entt_ISGS!" &amp; $V$3 &amp; X4)</f>
        <v>683.12912700000004</v>
      </c>
      <c r="C4" s="179">
        <f t="shared" ref="C4:F35" ca="1" si="4">$B4*C$1/100</f>
        <v>509.614328742</v>
      </c>
      <c r="D4" s="180">
        <f t="shared" ca="1" si="0"/>
        <v>164.15592921810003</v>
      </c>
      <c r="E4" s="180">
        <f t="shared" ca="1" si="0"/>
        <v>9.3588690399000019</v>
      </c>
      <c r="F4" s="181">
        <f t="shared" ca="1" si="0"/>
        <v>0</v>
      </c>
      <c r="G4" s="182">
        <f t="shared" ca="1" si="1"/>
        <v>351</v>
      </c>
      <c r="H4" s="182">
        <f t="shared" ca="1" si="2"/>
        <v>337.41629999999998</v>
      </c>
      <c r="I4" s="183">
        <f t="shared" ref="I4:I67" ca="1" si="5">INDIRECT("BRPL_EOD!" &amp; $V$3 &amp; X4)</f>
        <v>259.55</v>
      </c>
      <c r="J4" s="180">
        <f t="shared" ref="J4:J67" ca="1" si="6">INDIRECT("BYPL_EOD!" &amp; $V$3 &amp; X4)</f>
        <v>76.900000000000006</v>
      </c>
      <c r="K4" s="180">
        <f t="shared" ref="K4:K67" ca="1" si="7">INDIRECT("TPDDL_EOD!" &amp; $V$3 &amp; X4)</f>
        <v>0.96</v>
      </c>
      <c r="L4" s="180">
        <f t="shared" ref="L4:L67" ca="1" si="8">INDIRECT("NDMC_EOD!" &amp; $V$3 &amp; X4)</f>
        <v>0</v>
      </c>
      <c r="M4" s="181">
        <f t="shared" ref="M4:M67" ca="1" si="9">SUM(I4:L4)</f>
        <v>337.41</v>
      </c>
      <c r="N4" s="179">
        <f t="shared" ref="N4:N67" ca="1" si="10">INDIRECT("BRPL_ISGS_exbus!" &amp; $V$3 &amp; X4)</f>
        <v>270.00400106695116</v>
      </c>
      <c r="O4" s="180">
        <f t="shared" ref="O4:O67" ca="1" si="11">INDIRECT("BYPL_ISGS_exbus!" &amp; $V$3 &amp; X4)</f>
        <v>79.997332622032559</v>
      </c>
      <c r="P4" s="180">
        <f t="shared" ref="P4:P67" ca="1" si="12">INDIRECT("TPDDL_ISGS_exbus!" &amp; $V$3 &amp; X4)</f>
        <v>0.99866631101627112</v>
      </c>
      <c r="Q4" s="180">
        <f t="shared" ref="Q4:Q67" ca="1" si="13">INDIRECT("NDMC_ISGS_exbus!" &amp; $V$3 &amp; X4)</f>
        <v>0</v>
      </c>
      <c r="R4" s="181">
        <f t="shared" ref="R4:R67" ca="1" si="14">SUM(N4:Q4)</f>
        <v>351</v>
      </c>
      <c r="W4" s="46"/>
      <c r="X4" s="46">
        <v>4</v>
      </c>
    </row>
    <row r="5" spans="1:24">
      <c r="A5" s="61" t="s">
        <v>47</v>
      </c>
      <c r="B5" s="174">
        <f t="shared" ca="1" si="3"/>
        <v>683.12912700000004</v>
      </c>
      <c r="C5" s="179">
        <f t="shared" ca="1" si="4"/>
        <v>509.614328742</v>
      </c>
      <c r="D5" s="180">
        <f t="shared" ca="1" si="0"/>
        <v>164.15592921810003</v>
      </c>
      <c r="E5" s="180">
        <f t="shared" ca="1" si="0"/>
        <v>9.3588690399000019</v>
      </c>
      <c r="F5" s="181">
        <f t="shared" ca="1" si="0"/>
        <v>0</v>
      </c>
      <c r="G5" s="182">
        <f t="shared" ca="1" si="1"/>
        <v>351</v>
      </c>
      <c r="H5" s="182">
        <f t="shared" ca="1" si="2"/>
        <v>337.41629999999998</v>
      </c>
      <c r="I5" s="183">
        <f t="shared" ca="1" si="5"/>
        <v>259.55</v>
      </c>
      <c r="J5" s="180">
        <f t="shared" ca="1" si="6"/>
        <v>76.900000000000006</v>
      </c>
      <c r="K5" s="180">
        <f t="shared" ca="1" si="7"/>
        <v>0.96</v>
      </c>
      <c r="L5" s="180">
        <f t="shared" ca="1" si="8"/>
        <v>0</v>
      </c>
      <c r="M5" s="181">
        <f t="shared" ca="1" si="9"/>
        <v>337.41</v>
      </c>
      <c r="N5" s="179">
        <f t="shared" ca="1" si="10"/>
        <v>270.00400106695116</v>
      </c>
      <c r="O5" s="180">
        <f t="shared" ca="1" si="11"/>
        <v>79.997332622032559</v>
      </c>
      <c r="P5" s="180">
        <f t="shared" ca="1" si="12"/>
        <v>0.99866631101627112</v>
      </c>
      <c r="Q5" s="180">
        <f t="shared" ca="1" si="13"/>
        <v>0</v>
      </c>
      <c r="R5" s="181">
        <f t="shared" ca="1" si="14"/>
        <v>351</v>
      </c>
      <c r="V5" s="46" t="s">
        <v>482</v>
      </c>
      <c r="W5" s="46"/>
      <c r="X5" s="46">
        <v>5</v>
      </c>
    </row>
    <row r="6" spans="1:24">
      <c r="A6" s="61" t="s">
        <v>48</v>
      </c>
      <c r="B6" s="174">
        <f t="shared" ca="1" si="3"/>
        <v>683.12912700000004</v>
      </c>
      <c r="C6" s="179">
        <f t="shared" ca="1" si="4"/>
        <v>509.614328742</v>
      </c>
      <c r="D6" s="180">
        <f t="shared" ca="1" si="0"/>
        <v>164.15592921810003</v>
      </c>
      <c r="E6" s="180">
        <f t="shared" ca="1" si="0"/>
        <v>9.3588690399000019</v>
      </c>
      <c r="F6" s="181">
        <f t="shared" ca="1" si="0"/>
        <v>0</v>
      </c>
      <c r="G6" s="182">
        <f t="shared" ca="1" si="1"/>
        <v>351</v>
      </c>
      <c r="H6" s="182">
        <f t="shared" ca="1" si="2"/>
        <v>337.41629999999998</v>
      </c>
      <c r="I6" s="183">
        <f t="shared" ca="1" si="5"/>
        <v>259.55</v>
      </c>
      <c r="J6" s="180">
        <f t="shared" ca="1" si="6"/>
        <v>76.900000000000006</v>
      </c>
      <c r="K6" s="180">
        <f t="shared" ca="1" si="7"/>
        <v>0.96</v>
      </c>
      <c r="L6" s="180">
        <f t="shared" ca="1" si="8"/>
        <v>0</v>
      </c>
      <c r="M6" s="181">
        <f t="shared" ca="1" si="9"/>
        <v>337.41</v>
      </c>
      <c r="N6" s="179">
        <f t="shared" ca="1" si="10"/>
        <v>270.00400106695116</v>
      </c>
      <c r="O6" s="180">
        <f t="shared" ca="1" si="11"/>
        <v>79.997332622032559</v>
      </c>
      <c r="P6" s="180">
        <f t="shared" ca="1" si="12"/>
        <v>0.99866631101627112</v>
      </c>
      <c r="Q6" s="180">
        <f t="shared" ca="1" si="13"/>
        <v>0</v>
      </c>
      <c r="R6" s="181">
        <f t="shared" ca="1" si="14"/>
        <v>351</v>
      </c>
      <c r="V6" s="46">
        <v>11</v>
      </c>
      <c r="W6" s="46"/>
      <c r="X6" s="46">
        <v>6</v>
      </c>
    </row>
    <row r="7" spans="1:24">
      <c r="A7" s="61" t="s">
        <v>49</v>
      </c>
      <c r="B7" s="174">
        <f t="shared" ca="1" si="3"/>
        <v>683.12912700000004</v>
      </c>
      <c r="C7" s="179">
        <f t="shared" ca="1" si="4"/>
        <v>509.614328742</v>
      </c>
      <c r="D7" s="180">
        <f t="shared" ca="1" si="0"/>
        <v>164.15592921810003</v>
      </c>
      <c r="E7" s="180">
        <f t="shared" ca="1" si="0"/>
        <v>9.3588690399000019</v>
      </c>
      <c r="F7" s="181">
        <f t="shared" ca="1" si="0"/>
        <v>0</v>
      </c>
      <c r="G7" s="182">
        <f t="shared" ca="1" si="1"/>
        <v>351</v>
      </c>
      <c r="H7" s="182">
        <f t="shared" ca="1" si="2"/>
        <v>337.41629999999998</v>
      </c>
      <c r="I7" s="183">
        <f t="shared" ca="1" si="5"/>
        <v>259.55</v>
      </c>
      <c r="J7" s="180">
        <f t="shared" ca="1" si="6"/>
        <v>76.900000000000006</v>
      </c>
      <c r="K7" s="180">
        <f t="shared" ca="1" si="7"/>
        <v>0.96</v>
      </c>
      <c r="L7" s="180">
        <f t="shared" ca="1" si="8"/>
        <v>0</v>
      </c>
      <c r="M7" s="181">
        <f t="shared" ca="1" si="9"/>
        <v>337.41</v>
      </c>
      <c r="N7" s="179">
        <f t="shared" ca="1" si="10"/>
        <v>270.00400106695116</v>
      </c>
      <c r="O7" s="180">
        <f t="shared" ca="1" si="11"/>
        <v>79.997332622032559</v>
      </c>
      <c r="P7" s="180">
        <f t="shared" ca="1" si="12"/>
        <v>0.99866631101627112</v>
      </c>
      <c r="Q7" s="180">
        <f t="shared" ca="1" si="13"/>
        <v>0</v>
      </c>
      <c r="R7" s="181">
        <f t="shared" ca="1" si="14"/>
        <v>351</v>
      </c>
      <c r="W7" s="46"/>
      <c r="X7" s="46">
        <v>7</v>
      </c>
    </row>
    <row r="8" spans="1:24">
      <c r="A8" s="61" t="s">
        <v>50</v>
      </c>
      <c r="B8" s="174">
        <f t="shared" ca="1" si="3"/>
        <v>683.12912700000004</v>
      </c>
      <c r="C8" s="179">
        <f t="shared" ca="1" si="4"/>
        <v>509.614328742</v>
      </c>
      <c r="D8" s="180">
        <f t="shared" ca="1" si="0"/>
        <v>164.15592921810003</v>
      </c>
      <c r="E8" s="180">
        <f t="shared" ca="1" si="0"/>
        <v>9.3588690399000019</v>
      </c>
      <c r="F8" s="181">
        <f t="shared" ca="1" si="0"/>
        <v>0</v>
      </c>
      <c r="G8" s="182">
        <f t="shared" ca="1" si="1"/>
        <v>351</v>
      </c>
      <c r="H8" s="182">
        <f t="shared" ca="1" si="2"/>
        <v>337.41629999999998</v>
      </c>
      <c r="I8" s="183">
        <f t="shared" ca="1" si="5"/>
        <v>259.55</v>
      </c>
      <c r="J8" s="180">
        <f t="shared" ca="1" si="6"/>
        <v>76.900000000000006</v>
      </c>
      <c r="K8" s="180">
        <f t="shared" ca="1" si="7"/>
        <v>0.96</v>
      </c>
      <c r="L8" s="180">
        <f t="shared" ca="1" si="8"/>
        <v>0</v>
      </c>
      <c r="M8" s="181">
        <f t="shared" ca="1" si="9"/>
        <v>337.41</v>
      </c>
      <c r="N8" s="179">
        <f t="shared" ca="1" si="10"/>
        <v>270.00400106695116</v>
      </c>
      <c r="O8" s="180">
        <f t="shared" ca="1" si="11"/>
        <v>79.997332622032559</v>
      </c>
      <c r="P8" s="180">
        <f t="shared" ca="1" si="12"/>
        <v>0.99866631101627112</v>
      </c>
      <c r="Q8" s="180">
        <f t="shared" ca="1" si="13"/>
        <v>0</v>
      </c>
      <c r="R8" s="181">
        <f t="shared" ca="1" si="14"/>
        <v>351</v>
      </c>
      <c r="W8" s="46"/>
      <c r="X8" s="46">
        <v>8</v>
      </c>
    </row>
    <row r="9" spans="1:24">
      <c r="A9" s="61" t="s">
        <v>51</v>
      </c>
      <c r="B9" s="174">
        <f t="shared" ca="1" si="3"/>
        <v>683.12912700000004</v>
      </c>
      <c r="C9" s="179">
        <f t="shared" ca="1" si="4"/>
        <v>509.614328742</v>
      </c>
      <c r="D9" s="180">
        <f t="shared" ca="1" si="0"/>
        <v>164.15592921810003</v>
      </c>
      <c r="E9" s="180">
        <f t="shared" ca="1" si="0"/>
        <v>9.3588690399000019</v>
      </c>
      <c r="F9" s="181">
        <f t="shared" ca="1" si="0"/>
        <v>0</v>
      </c>
      <c r="G9" s="182">
        <f t="shared" ca="1" si="1"/>
        <v>351</v>
      </c>
      <c r="H9" s="182">
        <f t="shared" ca="1" si="2"/>
        <v>337.41629999999998</v>
      </c>
      <c r="I9" s="183">
        <f t="shared" ca="1" si="5"/>
        <v>259.55</v>
      </c>
      <c r="J9" s="180">
        <f t="shared" ca="1" si="6"/>
        <v>76.900000000000006</v>
      </c>
      <c r="K9" s="180">
        <f t="shared" ca="1" si="7"/>
        <v>0.96</v>
      </c>
      <c r="L9" s="180">
        <f t="shared" ca="1" si="8"/>
        <v>0</v>
      </c>
      <c r="M9" s="181">
        <f t="shared" ca="1" si="9"/>
        <v>337.41</v>
      </c>
      <c r="N9" s="179">
        <f t="shared" ca="1" si="10"/>
        <v>270.00400106695116</v>
      </c>
      <c r="O9" s="180">
        <f t="shared" ca="1" si="11"/>
        <v>79.997332622032559</v>
      </c>
      <c r="P9" s="180">
        <f t="shared" ca="1" si="12"/>
        <v>0.99866631101627112</v>
      </c>
      <c r="Q9" s="180">
        <f t="shared" ca="1" si="13"/>
        <v>0</v>
      </c>
      <c r="R9" s="181">
        <f t="shared" ca="1" si="14"/>
        <v>351</v>
      </c>
      <c r="W9" s="46"/>
      <c r="X9" s="46">
        <v>9</v>
      </c>
    </row>
    <row r="10" spans="1:24">
      <c r="A10" s="61" t="s">
        <v>52</v>
      </c>
      <c r="B10" s="174">
        <f t="shared" ca="1" si="3"/>
        <v>683.12912700000004</v>
      </c>
      <c r="C10" s="179">
        <f t="shared" ca="1" si="4"/>
        <v>509.614328742</v>
      </c>
      <c r="D10" s="180">
        <f t="shared" ca="1" si="0"/>
        <v>164.15592921810003</v>
      </c>
      <c r="E10" s="180">
        <f t="shared" ca="1" si="0"/>
        <v>9.3588690399000019</v>
      </c>
      <c r="F10" s="181">
        <f t="shared" ca="1" si="0"/>
        <v>0</v>
      </c>
      <c r="G10" s="182">
        <f t="shared" ca="1" si="1"/>
        <v>351</v>
      </c>
      <c r="H10" s="182">
        <f t="shared" ca="1" si="2"/>
        <v>337.41629999999998</v>
      </c>
      <c r="I10" s="183">
        <f t="shared" ca="1" si="5"/>
        <v>259.55</v>
      </c>
      <c r="J10" s="180">
        <f t="shared" ca="1" si="6"/>
        <v>76.900000000000006</v>
      </c>
      <c r="K10" s="180">
        <f t="shared" ca="1" si="7"/>
        <v>0.96</v>
      </c>
      <c r="L10" s="180">
        <f t="shared" ca="1" si="8"/>
        <v>0</v>
      </c>
      <c r="M10" s="181">
        <f t="shared" ca="1" si="9"/>
        <v>337.41</v>
      </c>
      <c r="N10" s="179">
        <f t="shared" ca="1" si="10"/>
        <v>270.00400106695116</v>
      </c>
      <c r="O10" s="180">
        <f t="shared" ca="1" si="11"/>
        <v>79.997332622032559</v>
      </c>
      <c r="P10" s="180">
        <f t="shared" ca="1" si="12"/>
        <v>0.99866631101627112</v>
      </c>
      <c r="Q10" s="180">
        <f t="shared" ca="1" si="13"/>
        <v>0</v>
      </c>
      <c r="R10" s="181">
        <f t="shared" ca="1" si="14"/>
        <v>351</v>
      </c>
      <c r="W10" s="46"/>
      <c r="X10" s="46">
        <v>10</v>
      </c>
    </row>
    <row r="11" spans="1:24">
      <c r="A11" s="61" t="s">
        <v>53</v>
      </c>
      <c r="B11" s="174">
        <f t="shared" ca="1" si="3"/>
        <v>683.12912700000004</v>
      </c>
      <c r="C11" s="179">
        <f t="shared" ca="1" si="4"/>
        <v>509.614328742</v>
      </c>
      <c r="D11" s="180">
        <f t="shared" ca="1" si="0"/>
        <v>164.15592921810003</v>
      </c>
      <c r="E11" s="180">
        <f t="shared" ca="1" si="0"/>
        <v>9.3588690399000019</v>
      </c>
      <c r="F11" s="181">
        <f t="shared" ca="1" si="0"/>
        <v>0</v>
      </c>
      <c r="G11" s="182">
        <f t="shared" ca="1" si="1"/>
        <v>351</v>
      </c>
      <c r="H11" s="182">
        <f t="shared" ca="1" si="2"/>
        <v>337.41629999999998</v>
      </c>
      <c r="I11" s="183">
        <f t="shared" ca="1" si="5"/>
        <v>259.55</v>
      </c>
      <c r="J11" s="180">
        <f t="shared" ca="1" si="6"/>
        <v>76.900000000000006</v>
      </c>
      <c r="K11" s="180">
        <f t="shared" ca="1" si="7"/>
        <v>0.96</v>
      </c>
      <c r="L11" s="180">
        <f t="shared" ca="1" si="8"/>
        <v>0</v>
      </c>
      <c r="M11" s="181">
        <f t="shared" ca="1" si="9"/>
        <v>337.41</v>
      </c>
      <c r="N11" s="179">
        <f t="shared" ca="1" si="10"/>
        <v>270.00400106695116</v>
      </c>
      <c r="O11" s="180">
        <f t="shared" ca="1" si="11"/>
        <v>79.997332622032559</v>
      </c>
      <c r="P11" s="180">
        <f t="shared" ca="1" si="12"/>
        <v>0.99866631101627112</v>
      </c>
      <c r="Q11" s="180">
        <f t="shared" ca="1" si="13"/>
        <v>0</v>
      </c>
      <c r="R11" s="181">
        <f t="shared" ca="1" si="14"/>
        <v>351</v>
      </c>
      <c r="W11" s="46"/>
      <c r="X11" s="46">
        <v>11</v>
      </c>
    </row>
    <row r="12" spans="1:24">
      <c r="A12" s="61" t="s">
        <v>54</v>
      </c>
      <c r="B12" s="174">
        <f t="shared" ca="1" si="3"/>
        <v>683.12912700000004</v>
      </c>
      <c r="C12" s="179">
        <f t="shared" ca="1" si="4"/>
        <v>509.614328742</v>
      </c>
      <c r="D12" s="180">
        <f t="shared" ca="1" si="0"/>
        <v>164.15592921810003</v>
      </c>
      <c r="E12" s="180">
        <f t="shared" ca="1" si="0"/>
        <v>9.3588690399000019</v>
      </c>
      <c r="F12" s="181">
        <f t="shared" ca="1" si="0"/>
        <v>0</v>
      </c>
      <c r="G12" s="182">
        <f t="shared" ca="1" si="1"/>
        <v>351</v>
      </c>
      <c r="H12" s="182">
        <f t="shared" ca="1" si="2"/>
        <v>337.41629999999998</v>
      </c>
      <c r="I12" s="183">
        <f t="shared" ca="1" si="5"/>
        <v>259.55</v>
      </c>
      <c r="J12" s="180">
        <f t="shared" ca="1" si="6"/>
        <v>76.900000000000006</v>
      </c>
      <c r="K12" s="180">
        <f t="shared" ca="1" si="7"/>
        <v>0.96</v>
      </c>
      <c r="L12" s="180">
        <f t="shared" ca="1" si="8"/>
        <v>0</v>
      </c>
      <c r="M12" s="181">
        <f t="shared" ca="1" si="9"/>
        <v>337.41</v>
      </c>
      <c r="N12" s="179">
        <f t="shared" ca="1" si="10"/>
        <v>270.00400106695116</v>
      </c>
      <c r="O12" s="180">
        <f t="shared" ca="1" si="11"/>
        <v>79.997332622032559</v>
      </c>
      <c r="P12" s="180">
        <f t="shared" ca="1" si="12"/>
        <v>0.99866631101627112</v>
      </c>
      <c r="Q12" s="180">
        <f t="shared" ca="1" si="13"/>
        <v>0</v>
      </c>
      <c r="R12" s="181">
        <f t="shared" ca="1" si="14"/>
        <v>351</v>
      </c>
      <c r="W12" s="46"/>
      <c r="X12" s="46">
        <v>12</v>
      </c>
    </row>
    <row r="13" spans="1:24">
      <c r="A13" s="61" t="s">
        <v>55</v>
      </c>
      <c r="B13" s="174">
        <f t="shared" ca="1" si="3"/>
        <v>683.12912700000004</v>
      </c>
      <c r="C13" s="179">
        <f t="shared" ca="1" si="4"/>
        <v>509.614328742</v>
      </c>
      <c r="D13" s="180">
        <f t="shared" ca="1" si="0"/>
        <v>164.15592921810003</v>
      </c>
      <c r="E13" s="180">
        <f t="shared" ca="1" si="0"/>
        <v>9.3588690399000019</v>
      </c>
      <c r="F13" s="181">
        <f t="shared" ca="1" si="0"/>
        <v>0</v>
      </c>
      <c r="G13" s="182">
        <f t="shared" ca="1" si="1"/>
        <v>351</v>
      </c>
      <c r="H13" s="182">
        <f t="shared" ca="1" si="2"/>
        <v>337.41629999999998</v>
      </c>
      <c r="I13" s="183">
        <f t="shared" ca="1" si="5"/>
        <v>259.55</v>
      </c>
      <c r="J13" s="180">
        <f t="shared" ca="1" si="6"/>
        <v>76.900000000000006</v>
      </c>
      <c r="K13" s="180">
        <f t="shared" ca="1" si="7"/>
        <v>0.96</v>
      </c>
      <c r="L13" s="180">
        <f t="shared" ca="1" si="8"/>
        <v>0</v>
      </c>
      <c r="M13" s="181">
        <f t="shared" ca="1" si="9"/>
        <v>337.41</v>
      </c>
      <c r="N13" s="179">
        <f t="shared" ca="1" si="10"/>
        <v>270.00400106695116</v>
      </c>
      <c r="O13" s="180">
        <f t="shared" ca="1" si="11"/>
        <v>79.997332622032559</v>
      </c>
      <c r="P13" s="180">
        <f t="shared" ca="1" si="12"/>
        <v>0.99866631101627112</v>
      </c>
      <c r="Q13" s="180">
        <f t="shared" ca="1" si="13"/>
        <v>0</v>
      </c>
      <c r="R13" s="181">
        <f t="shared" ca="1" si="14"/>
        <v>351</v>
      </c>
      <c r="W13" s="46"/>
      <c r="X13" s="46">
        <v>13</v>
      </c>
    </row>
    <row r="14" spans="1:24">
      <c r="A14" s="61" t="s">
        <v>56</v>
      </c>
      <c r="B14" s="174">
        <f t="shared" ca="1" si="3"/>
        <v>683.12912700000004</v>
      </c>
      <c r="C14" s="179">
        <f t="shared" ca="1" si="4"/>
        <v>509.614328742</v>
      </c>
      <c r="D14" s="180">
        <f t="shared" ca="1" si="0"/>
        <v>164.15592921810003</v>
      </c>
      <c r="E14" s="180">
        <f t="shared" ca="1" si="0"/>
        <v>9.3588690399000019</v>
      </c>
      <c r="F14" s="181">
        <f t="shared" ca="1" si="0"/>
        <v>0</v>
      </c>
      <c r="G14" s="182">
        <f t="shared" ca="1" si="1"/>
        <v>351</v>
      </c>
      <c r="H14" s="182">
        <f t="shared" ca="1" si="2"/>
        <v>337.41629999999998</v>
      </c>
      <c r="I14" s="183">
        <f t="shared" ca="1" si="5"/>
        <v>259.55</v>
      </c>
      <c r="J14" s="180">
        <f t="shared" ca="1" si="6"/>
        <v>76.900000000000006</v>
      </c>
      <c r="K14" s="180">
        <f t="shared" ca="1" si="7"/>
        <v>0.96</v>
      </c>
      <c r="L14" s="180">
        <f t="shared" ca="1" si="8"/>
        <v>0</v>
      </c>
      <c r="M14" s="181">
        <f t="shared" ca="1" si="9"/>
        <v>337.41</v>
      </c>
      <c r="N14" s="179">
        <f t="shared" ca="1" si="10"/>
        <v>270.00400106695116</v>
      </c>
      <c r="O14" s="180">
        <f t="shared" ca="1" si="11"/>
        <v>79.997332622032559</v>
      </c>
      <c r="P14" s="180">
        <f t="shared" ca="1" si="12"/>
        <v>0.99866631101627112</v>
      </c>
      <c r="Q14" s="180">
        <f t="shared" ca="1" si="13"/>
        <v>0</v>
      </c>
      <c r="R14" s="181">
        <f t="shared" ca="1" si="14"/>
        <v>351</v>
      </c>
      <c r="W14" s="46"/>
      <c r="X14" s="46">
        <v>14</v>
      </c>
    </row>
    <row r="15" spans="1:24">
      <c r="A15" s="61" t="s">
        <v>57</v>
      </c>
      <c r="B15" s="174">
        <f t="shared" ca="1" si="3"/>
        <v>683.12912700000004</v>
      </c>
      <c r="C15" s="179">
        <f t="shared" ca="1" si="4"/>
        <v>509.614328742</v>
      </c>
      <c r="D15" s="180">
        <f t="shared" ca="1" si="0"/>
        <v>164.15592921810003</v>
      </c>
      <c r="E15" s="180">
        <f t="shared" ca="1" si="0"/>
        <v>9.3588690399000019</v>
      </c>
      <c r="F15" s="181">
        <f t="shared" ca="1" si="0"/>
        <v>0</v>
      </c>
      <c r="G15" s="182">
        <f t="shared" ca="1" si="1"/>
        <v>351</v>
      </c>
      <c r="H15" s="182">
        <f t="shared" ca="1" si="2"/>
        <v>337.41629999999998</v>
      </c>
      <c r="I15" s="183">
        <f t="shared" ca="1" si="5"/>
        <v>259.55</v>
      </c>
      <c r="J15" s="180">
        <f t="shared" ca="1" si="6"/>
        <v>76.900000000000006</v>
      </c>
      <c r="K15" s="180">
        <f t="shared" ca="1" si="7"/>
        <v>0.96</v>
      </c>
      <c r="L15" s="180">
        <f t="shared" ca="1" si="8"/>
        <v>0</v>
      </c>
      <c r="M15" s="181">
        <f t="shared" ca="1" si="9"/>
        <v>337.41</v>
      </c>
      <c r="N15" s="179">
        <f t="shared" ca="1" si="10"/>
        <v>270.00400106695116</v>
      </c>
      <c r="O15" s="180">
        <f t="shared" ca="1" si="11"/>
        <v>79.997332622032559</v>
      </c>
      <c r="P15" s="180">
        <f t="shared" ca="1" si="12"/>
        <v>0.99866631101627112</v>
      </c>
      <c r="Q15" s="180">
        <f t="shared" ca="1" si="13"/>
        <v>0</v>
      </c>
      <c r="R15" s="181">
        <f t="shared" ca="1" si="14"/>
        <v>351</v>
      </c>
      <c r="W15" s="46"/>
      <c r="X15" s="46">
        <v>15</v>
      </c>
    </row>
    <row r="16" spans="1:24">
      <c r="A16" s="61" t="s">
        <v>58</v>
      </c>
      <c r="B16" s="174">
        <f t="shared" ca="1" si="3"/>
        <v>683.12912700000004</v>
      </c>
      <c r="C16" s="179">
        <f t="shared" ca="1" si="4"/>
        <v>509.614328742</v>
      </c>
      <c r="D16" s="180">
        <f t="shared" ca="1" si="0"/>
        <v>164.15592921810003</v>
      </c>
      <c r="E16" s="180">
        <f t="shared" ca="1" si="0"/>
        <v>9.3588690399000019</v>
      </c>
      <c r="F16" s="181">
        <f t="shared" ca="1" si="0"/>
        <v>0</v>
      </c>
      <c r="G16" s="182">
        <f t="shared" ca="1" si="1"/>
        <v>351</v>
      </c>
      <c r="H16" s="182">
        <f t="shared" ca="1" si="2"/>
        <v>337.41629999999998</v>
      </c>
      <c r="I16" s="183">
        <f t="shared" ca="1" si="5"/>
        <v>259.55</v>
      </c>
      <c r="J16" s="180">
        <f t="shared" ca="1" si="6"/>
        <v>76.900000000000006</v>
      </c>
      <c r="K16" s="180">
        <f t="shared" ca="1" si="7"/>
        <v>0.96</v>
      </c>
      <c r="L16" s="180">
        <f t="shared" ca="1" si="8"/>
        <v>0</v>
      </c>
      <c r="M16" s="181">
        <f t="shared" ca="1" si="9"/>
        <v>337.41</v>
      </c>
      <c r="N16" s="179">
        <f t="shared" ca="1" si="10"/>
        <v>270.00400106695116</v>
      </c>
      <c r="O16" s="180">
        <f t="shared" ca="1" si="11"/>
        <v>79.997332622032559</v>
      </c>
      <c r="P16" s="180">
        <f t="shared" ca="1" si="12"/>
        <v>0.99866631101627112</v>
      </c>
      <c r="Q16" s="180">
        <f t="shared" ca="1" si="13"/>
        <v>0</v>
      </c>
      <c r="R16" s="181">
        <f t="shared" ca="1" si="14"/>
        <v>351</v>
      </c>
      <c r="W16" s="46"/>
      <c r="X16" s="46">
        <v>16</v>
      </c>
    </row>
    <row r="17" spans="1:24">
      <c r="A17" s="61" t="s">
        <v>59</v>
      </c>
      <c r="B17" s="174">
        <f t="shared" ca="1" si="3"/>
        <v>683.12912700000004</v>
      </c>
      <c r="C17" s="179">
        <f t="shared" ca="1" si="4"/>
        <v>509.614328742</v>
      </c>
      <c r="D17" s="180">
        <f t="shared" ca="1" si="0"/>
        <v>164.15592921810003</v>
      </c>
      <c r="E17" s="180">
        <f t="shared" ca="1" si="0"/>
        <v>9.3588690399000019</v>
      </c>
      <c r="F17" s="181">
        <f t="shared" ca="1" si="0"/>
        <v>0</v>
      </c>
      <c r="G17" s="182">
        <f t="shared" ca="1" si="1"/>
        <v>351</v>
      </c>
      <c r="H17" s="182">
        <f t="shared" ca="1" si="2"/>
        <v>337.41629999999998</v>
      </c>
      <c r="I17" s="183">
        <f t="shared" ca="1" si="5"/>
        <v>259.55</v>
      </c>
      <c r="J17" s="180">
        <f t="shared" ca="1" si="6"/>
        <v>76.900000000000006</v>
      </c>
      <c r="K17" s="180">
        <f t="shared" ca="1" si="7"/>
        <v>0.96</v>
      </c>
      <c r="L17" s="180">
        <f t="shared" ca="1" si="8"/>
        <v>0</v>
      </c>
      <c r="M17" s="181">
        <f t="shared" ca="1" si="9"/>
        <v>337.41</v>
      </c>
      <c r="N17" s="179">
        <f t="shared" ca="1" si="10"/>
        <v>270.00400106695116</v>
      </c>
      <c r="O17" s="180">
        <f t="shared" ca="1" si="11"/>
        <v>79.997332622032559</v>
      </c>
      <c r="P17" s="180">
        <f t="shared" ca="1" si="12"/>
        <v>0.99866631101627112</v>
      </c>
      <c r="Q17" s="180">
        <f t="shared" ca="1" si="13"/>
        <v>0</v>
      </c>
      <c r="R17" s="181">
        <f t="shared" ca="1" si="14"/>
        <v>351</v>
      </c>
      <c r="W17" s="46"/>
      <c r="X17" s="46">
        <v>17</v>
      </c>
    </row>
    <row r="18" spans="1:24">
      <c r="A18" s="61" t="s">
        <v>60</v>
      </c>
      <c r="B18" s="174">
        <f t="shared" ca="1" si="3"/>
        <v>683.12912700000004</v>
      </c>
      <c r="C18" s="179">
        <f t="shared" ca="1" si="4"/>
        <v>509.614328742</v>
      </c>
      <c r="D18" s="180">
        <f t="shared" ca="1" si="0"/>
        <v>164.15592921810003</v>
      </c>
      <c r="E18" s="180">
        <f t="shared" ca="1" si="0"/>
        <v>9.3588690399000019</v>
      </c>
      <c r="F18" s="181">
        <f t="shared" ca="1" si="0"/>
        <v>0</v>
      </c>
      <c r="G18" s="182">
        <f t="shared" ca="1" si="1"/>
        <v>351</v>
      </c>
      <c r="H18" s="182">
        <f t="shared" ca="1" si="2"/>
        <v>337.41629999999998</v>
      </c>
      <c r="I18" s="183">
        <f t="shared" ca="1" si="5"/>
        <v>259.55</v>
      </c>
      <c r="J18" s="180">
        <f t="shared" ca="1" si="6"/>
        <v>76.900000000000006</v>
      </c>
      <c r="K18" s="180">
        <f t="shared" ca="1" si="7"/>
        <v>0.96</v>
      </c>
      <c r="L18" s="180">
        <f t="shared" ca="1" si="8"/>
        <v>0</v>
      </c>
      <c r="M18" s="181">
        <f t="shared" ca="1" si="9"/>
        <v>337.41</v>
      </c>
      <c r="N18" s="179">
        <f t="shared" ca="1" si="10"/>
        <v>270.00400106695116</v>
      </c>
      <c r="O18" s="180">
        <f t="shared" ca="1" si="11"/>
        <v>79.997332622032559</v>
      </c>
      <c r="P18" s="180">
        <f t="shared" ca="1" si="12"/>
        <v>0.99866631101627112</v>
      </c>
      <c r="Q18" s="180">
        <f t="shared" ca="1" si="13"/>
        <v>0</v>
      </c>
      <c r="R18" s="181">
        <f t="shared" ca="1" si="14"/>
        <v>351</v>
      </c>
      <c r="W18" s="46"/>
      <c r="X18" s="46">
        <v>18</v>
      </c>
    </row>
    <row r="19" spans="1:24">
      <c r="A19" s="61" t="s">
        <v>61</v>
      </c>
      <c r="B19" s="174">
        <f t="shared" ca="1" si="3"/>
        <v>683.12912700000004</v>
      </c>
      <c r="C19" s="179">
        <f t="shared" ca="1" si="4"/>
        <v>509.614328742</v>
      </c>
      <c r="D19" s="180">
        <f t="shared" ca="1" si="4"/>
        <v>164.15592921810003</v>
      </c>
      <c r="E19" s="180">
        <f t="shared" ca="1" si="4"/>
        <v>9.3588690399000019</v>
      </c>
      <c r="F19" s="181">
        <f t="shared" ca="1" si="4"/>
        <v>0</v>
      </c>
      <c r="G19" s="182">
        <f t="shared" ca="1" si="1"/>
        <v>351</v>
      </c>
      <c r="H19" s="182">
        <f t="shared" ca="1" si="2"/>
        <v>337.41629999999998</v>
      </c>
      <c r="I19" s="183">
        <f t="shared" ca="1" si="5"/>
        <v>259.55</v>
      </c>
      <c r="J19" s="180">
        <f t="shared" ca="1" si="6"/>
        <v>76.900000000000006</v>
      </c>
      <c r="K19" s="180">
        <f t="shared" ca="1" si="7"/>
        <v>0.96</v>
      </c>
      <c r="L19" s="180">
        <f t="shared" ca="1" si="8"/>
        <v>0</v>
      </c>
      <c r="M19" s="181">
        <f t="shared" ca="1" si="9"/>
        <v>337.41</v>
      </c>
      <c r="N19" s="179">
        <f t="shared" ca="1" si="10"/>
        <v>270.00400106695116</v>
      </c>
      <c r="O19" s="180">
        <f t="shared" ca="1" si="11"/>
        <v>79.997332622032559</v>
      </c>
      <c r="P19" s="180">
        <f t="shared" ca="1" si="12"/>
        <v>0.99866631101627112</v>
      </c>
      <c r="Q19" s="180">
        <f t="shared" ca="1" si="13"/>
        <v>0</v>
      </c>
      <c r="R19" s="181">
        <f t="shared" ca="1" si="14"/>
        <v>351</v>
      </c>
      <c r="W19" s="46"/>
      <c r="X19" s="46">
        <v>19</v>
      </c>
    </row>
    <row r="20" spans="1:24">
      <c r="A20" s="61" t="s">
        <v>62</v>
      </c>
      <c r="B20" s="174">
        <f t="shared" ca="1" si="3"/>
        <v>683.12912700000004</v>
      </c>
      <c r="C20" s="179">
        <f t="shared" ca="1" si="4"/>
        <v>509.614328742</v>
      </c>
      <c r="D20" s="180">
        <f t="shared" ca="1" si="4"/>
        <v>164.15592921810003</v>
      </c>
      <c r="E20" s="180">
        <f t="shared" ca="1" si="4"/>
        <v>9.3588690399000019</v>
      </c>
      <c r="F20" s="181">
        <f t="shared" ca="1" si="4"/>
        <v>0</v>
      </c>
      <c r="G20" s="182">
        <f t="shared" ca="1" si="1"/>
        <v>351</v>
      </c>
      <c r="H20" s="182">
        <f t="shared" ca="1" si="2"/>
        <v>337.41629999999998</v>
      </c>
      <c r="I20" s="183">
        <f t="shared" ca="1" si="5"/>
        <v>259.55</v>
      </c>
      <c r="J20" s="180">
        <f t="shared" ca="1" si="6"/>
        <v>76.900000000000006</v>
      </c>
      <c r="K20" s="180">
        <f t="shared" ca="1" si="7"/>
        <v>0.96</v>
      </c>
      <c r="L20" s="180">
        <f t="shared" ca="1" si="8"/>
        <v>0</v>
      </c>
      <c r="M20" s="181">
        <f t="shared" ca="1" si="9"/>
        <v>337.41</v>
      </c>
      <c r="N20" s="179">
        <f t="shared" ca="1" si="10"/>
        <v>270.00400106695116</v>
      </c>
      <c r="O20" s="180">
        <f t="shared" ca="1" si="11"/>
        <v>79.997332622032559</v>
      </c>
      <c r="P20" s="180">
        <f t="shared" ca="1" si="12"/>
        <v>0.99866631101627112</v>
      </c>
      <c r="Q20" s="180">
        <f t="shared" ca="1" si="13"/>
        <v>0</v>
      </c>
      <c r="R20" s="181">
        <f t="shared" ca="1" si="14"/>
        <v>351</v>
      </c>
      <c r="W20" s="46"/>
      <c r="X20" s="46">
        <v>20</v>
      </c>
    </row>
    <row r="21" spans="1:24">
      <c r="A21" s="61" t="s">
        <v>63</v>
      </c>
      <c r="B21" s="174">
        <f t="shared" ca="1" si="3"/>
        <v>683.12912700000004</v>
      </c>
      <c r="C21" s="179">
        <f t="shared" ca="1" si="4"/>
        <v>509.614328742</v>
      </c>
      <c r="D21" s="180">
        <f t="shared" ca="1" si="4"/>
        <v>164.15592921810003</v>
      </c>
      <c r="E21" s="180">
        <f t="shared" ca="1" si="4"/>
        <v>9.3588690399000019</v>
      </c>
      <c r="F21" s="181">
        <f t="shared" ca="1" si="4"/>
        <v>0</v>
      </c>
      <c r="G21" s="182">
        <f t="shared" ca="1" si="1"/>
        <v>351</v>
      </c>
      <c r="H21" s="182">
        <f t="shared" ca="1" si="2"/>
        <v>337.41629999999998</v>
      </c>
      <c r="I21" s="183">
        <f t="shared" ca="1" si="5"/>
        <v>259.55</v>
      </c>
      <c r="J21" s="180">
        <f t="shared" ca="1" si="6"/>
        <v>76.900000000000006</v>
      </c>
      <c r="K21" s="180">
        <f t="shared" ca="1" si="7"/>
        <v>0.96</v>
      </c>
      <c r="L21" s="180">
        <f t="shared" ca="1" si="8"/>
        <v>0</v>
      </c>
      <c r="M21" s="181">
        <f t="shared" ca="1" si="9"/>
        <v>337.41</v>
      </c>
      <c r="N21" s="179">
        <f t="shared" ca="1" si="10"/>
        <v>270.00400106695116</v>
      </c>
      <c r="O21" s="180">
        <f t="shared" ca="1" si="11"/>
        <v>79.997332622032559</v>
      </c>
      <c r="P21" s="180">
        <f t="shared" ca="1" si="12"/>
        <v>0.99866631101627112</v>
      </c>
      <c r="Q21" s="180">
        <f t="shared" ca="1" si="13"/>
        <v>0</v>
      </c>
      <c r="R21" s="181">
        <f t="shared" ca="1" si="14"/>
        <v>351</v>
      </c>
      <c r="W21" s="46"/>
      <c r="X21" s="46">
        <v>21</v>
      </c>
    </row>
    <row r="22" spans="1:24">
      <c r="A22" s="61" t="s">
        <v>64</v>
      </c>
      <c r="B22" s="174">
        <f t="shared" ca="1" si="3"/>
        <v>683.12912700000004</v>
      </c>
      <c r="C22" s="179">
        <f t="shared" ca="1" si="4"/>
        <v>509.614328742</v>
      </c>
      <c r="D22" s="180">
        <f t="shared" ca="1" si="4"/>
        <v>164.15592921810003</v>
      </c>
      <c r="E22" s="180">
        <f t="shared" ca="1" si="4"/>
        <v>9.3588690399000019</v>
      </c>
      <c r="F22" s="181">
        <f t="shared" ca="1" si="4"/>
        <v>0</v>
      </c>
      <c r="G22" s="182">
        <f t="shared" ca="1" si="1"/>
        <v>351</v>
      </c>
      <c r="H22" s="182">
        <f t="shared" ca="1" si="2"/>
        <v>337.41629999999998</v>
      </c>
      <c r="I22" s="183">
        <f t="shared" ca="1" si="5"/>
        <v>259.55</v>
      </c>
      <c r="J22" s="180">
        <f t="shared" ca="1" si="6"/>
        <v>76.900000000000006</v>
      </c>
      <c r="K22" s="180">
        <f t="shared" ca="1" si="7"/>
        <v>0.96</v>
      </c>
      <c r="L22" s="180">
        <f t="shared" ca="1" si="8"/>
        <v>0</v>
      </c>
      <c r="M22" s="181">
        <f t="shared" ca="1" si="9"/>
        <v>337.41</v>
      </c>
      <c r="N22" s="179">
        <f t="shared" ca="1" si="10"/>
        <v>270.00400106695116</v>
      </c>
      <c r="O22" s="180">
        <f t="shared" ca="1" si="11"/>
        <v>79.997332622032559</v>
      </c>
      <c r="P22" s="180">
        <f t="shared" ca="1" si="12"/>
        <v>0.99866631101627112</v>
      </c>
      <c r="Q22" s="180">
        <f t="shared" ca="1" si="13"/>
        <v>0</v>
      </c>
      <c r="R22" s="181">
        <f t="shared" ca="1" si="14"/>
        <v>351</v>
      </c>
      <c r="W22" s="46"/>
      <c r="X22" s="46">
        <v>22</v>
      </c>
    </row>
    <row r="23" spans="1:24">
      <c r="A23" s="61" t="s">
        <v>65</v>
      </c>
      <c r="B23" s="174">
        <f t="shared" ca="1" si="3"/>
        <v>683.12912700000004</v>
      </c>
      <c r="C23" s="179">
        <f t="shared" ca="1" si="4"/>
        <v>509.614328742</v>
      </c>
      <c r="D23" s="180">
        <f t="shared" ca="1" si="4"/>
        <v>164.15592921810003</v>
      </c>
      <c r="E23" s="180">
        <f t="shared" ca="1" si="4"/>
        <v>9.3588690399000019</v>
      </c>
      <c r="F23" s="181">
        <f t="shared" ca="1" si="4"/>
        <v>0</v>
      </c>
      <c r="G23" s="182">
        <f t="shared" ca="1" si="1"/>
        <v>351</v>
      </c>
      <c r="H23" s="182">
        <f t="shared" ca="1" si="2"/>
        <v>337.41629999999998</v>
      </c>
      <c r="I23" s="183">
        <f t="shared" ca="1" si="5"/>
        <v>259.55</v>
      </c>
      <c r="J23" s="180">
        <f t="shared" ca="1" si="6"/>
        <v>76.900000000000006</v>
      </c>
      <c r="K23" s="180">
        <f t="shared" ca="1" si="7"/>
        <v>0.96</v>
      </c>
      <c r="L23" s="180">
        <f t="shared" ca="1" si="8"/>
        <v>0</v>
      </c>
      <c r="M23" s="181">
        <f t="shared" ca="1" si="9"/>
        <v>337.41</v>
      </c>
      <c r="N23" s="179">
        <f t="shared" ca="1" si="10"/>
        <v>270.00400106695116</v>
      </c>
      <c r="O23" s="180">
        <f t="shared" ca="1" si="11"/>
        <v>79.997332622032559</v>
      </c>
      <c r="P23" s="180">
        <f t="shared" ca="1" si="12"/>
        <v>0.99866631101627112</v>
      </c>
      <c r="Q23" s="180">
        <f t="shared" ca="1" si="13"/>
        <v>0</v>
      </c>
      <c r="R23" s="181">
        <f t="shared" ca="1" si="14"/>
        <v>351</v>
      </c>
      <c r="W23" s="46"/>
      <c r="X23" s="46">
        <v>23</v>
      </c>
    </row>
    <row r="24" spans="1:24">
      <c r="A24" s="61" t="s">
        <v>66</v>
      </c>
      <c r="B24" s="174">
        <f t="shared" ca="1" si="3"/>
        <v>683.12912700000004</v>
      </c>
      <c r="C24" s="179">
        <f t="shared" ca="1" si="4"/>
        <v>509.614328742</v>
      </c>
      <c r="D24" s="180">
        <f t="shared" ca="1" si="4"/>
        <v>164.15592921810003</v>
      </c>
      <c r="E24" s="180">
        <f t="shared" ca="1" si="4"/>
        <v>9.3588690399000019</v>
      </c>
      <c r="F24" s="181">
        <f t="shared" ca="1" si="4"/>
        <v>0</v>
      </c>
      <c r="G24" s="182">
        <f t="shared" ca="1" si="1"/>
        <v>405.99722500000001</v>
      </c>
      <c r="H24" s="182">
        <f t="shared" ca="1" si="2"/>
        <v>390.28513199999998</v>
      </c>
      <c r="I24" s="183">
        <f t="shared" ca="1" si="5"/>
        <v>313.37</v>
      </c>
      <c r="J24" s="180">
        <f t="shared" ca="1" si="6"/>
        <v>75.97</v>
      </c>
      <c r="K24" s="180">
        <f t="shared" ca="1" si="7"/>
        <v>0.95</v>
      </c>
      <c r="L24" s="180">
        <f t="shared" ca="1" si="8"/>
        <v>0</v>
      </c>
      <c r="M24" s="181">
        <f t="shared" ca="1" si="9"/>
        <v>390.29</v>
      </c>
      <c r="N24" s="179">
        <f t="shared" ca="1" si="10"/>
        <v>325.98157882151736</v>
      </c>
      <c r="O24" s="180">
        <f t="shared" ca="1" si="11"/>
        <v>79.027413418868022</v>
      </c>
      <c r="P24" s="180">
        <f t="shared" ca="1" si="12"/>
        <v>0.98823275961464552</v>
      </c>
      <c r="Q24" s="180">
        <f t="shared" ca="1" si="13"/>
        <v>0</v>
      </c>
      <c r="R24" s="181">
        <f t="shared" ca="1" si="14"/>
        <v>405.99722500000001</v>
      </c>
      <c r="W24" s="46"/>
      <c r="X24" s="46">
        <v>24</v>
      </c>
    </row>
    <row r="25" spans="1:24">
      <c r="A25" s="61" t="s">
        <v>67</v>
      </c>
      <c r="B25" s="174">
        <f t="shared" ca="1" si="3"/>
        <v>683.12912700000004</v>
      </c>
      <c r="C25" s="179">
        <f t="shared" ca="1" si="4"/>
        <v>509.614328742</v>
      </c>
      <c r="D25" s="180">
        <f t="shared" ca="1" si="4"/>
        <v>164.15592921810003</v>
      </c>
      <c r="E25" s="180">
        <f t="shared" ca="1" si="4"/>
        <v>9.3588690399000019</v>
      </c>
      <c r="F25" s="181">
        <f t="shared" ca="1" si="4"/>
        <v>0</v>
      </c>
      <c r="G25" s="182">
        <f t="shared" ca="1" si="1"/>
        <v>461</v>
      </c>
      <c r="H25" s="182">
        <f t="shared" ca="1" si="2"/>
        <v>443.15929999999997</v>
      </c>
      <c r="I25" s="183">
        <f t="shared" ca="1" si="5"/>
        <v>365.29</v>
      </c>
      <c r="J25" s="180">
        <f t="shared" ca="1" si="6"/>
        <v>76.900000000000006</v>
      </c>
      <c r="K25" s="180">
        <f t="shared" ca="1" si="7"/>
        <v>0.96</v>
      </c>
      <c r="L25" s="180">
        <f t="shared" ca="1" si="8"/>
        <v>0</v>
      </c>
      <c r="M25" s="181">
        <f t="shared" ca="1" si="9"/>
        <v>443.15000000000003</v>
      </c>
      <c r="N25" s="179">
        <f t="shared" ca="1" si="10"/>
        <v>380.00381360713072</v>
      </c>
      <c r="O25" s="180">
        <f t="shared" ca="1" si="11"/>
        <v>79.997517770506605</v>
      </c>
      <c r="P25" s="180">
        <f t="shared" ca="1" si="12"/>
        <v>0.9986686223626311</v>
      </c>
      <c r="Q25" s="180">
        <f t="shared" ca="1" si="13"/>
        <v>0</v>
      </c>
      <c r="R25" s="181">
        <f t="shared" ca="1" si="14"/>
        <v>460.99999999999994</v>
      </c>
      <c r="W25" s="46"/>
      <c r="X25" s="46">
        <v>25</v>
      </c>
    </row>
    <row r="26" spans="1:24">
      <c r="A26" s="61" t="s">
        <v>68</v>
      </c>
      <c r="B26" s="174">
        <f t="shared" ca="1" si="3"/>
        <v>683.12912700000004</v>
      </c>
      <c r="C26" s="179">
        <f t="shared" ca="1" si="4"/>
        <v>509.614328742</v>
      </c>
      <c r="D26" s="180">
        <f t="shared" ca="1" si="4"/>
        <v>164.15592921810003</v>
      </c>
      <c r="E26" s="180">
        <f t="shared" ca="1" si="4"/>
        <v>9.3588690399000019</v>
      </c>
      <c r="F26" s="181">
        <f t="shared" ca="1" si="4"/>
        <v>0</v>
      </c>
      <c r="G26" s="182">
        <f t="shared" ca="1" si="1"/>
        <v>489</v>
      </c>
      <c r="H26" s="182">
        <f t="shared" ca="1" si="2"/>
        <v>470.07569999999998</v>
      </c>
      <c r="I26" s="183">
        <f t="shared" ca="1" si="5"/>
        <v>392.21</v>
      </c>
      <c r="J26" s="180">
        <f t="shared" ca="1" si="6"/>
        <v>76.900000000000006</v>
      </c>
      <c r="K26" s="180">
        <f t="shared" ca="1" si="7"/>
        <v>0.96</v>
      </c>
      <c r="L26" s="180">
        <f t="shared" ca="1" si="8"/>
        <v>0</v>
      </c>
      <c r="M26" s="181">
        <f t="shared" ca="1" si="9"/>
        <v>470.07</v>
      </c>
      <c r="N26" s="179">
        <f t="shared" ca="1" si="10"/>
        <v>408.00453124002809</v>
      </c>
      <c r="O26" s="180">
        <f t="shared" ca="1" si="11"/>
        <v>79.996808985895726</v>
      </c>
      <c r="P26" s="180">
        <f t="shared" ca="1" si="12"/>
        <v>0.99865977407620143</v>
      </c>
      <c r="Q26" s="180">
        <f t="shared" ca="1" si="13"/>
        <v>0</v>
      </c>
      <c r="R26" s="181">
        <f t="shared" ca="1" si="14"/>
        <v>489</v>
      </c>
      <c r="W26" s="46"/>
      <c r="X26" s="46">
        <v>26</v>
      </c>
    </row>
    <row r="27" spans="1:24">
      <c r="A27" s="61" t="s">
        <v>69</v>
      </c>
      <c r="B27" s="174">
        <f t="shared" ca="1" si="3"/>
        <v>683.12912700000004</v>
      </c>
      <c r="C27" s="179">
        <f t="shared" ca="1" si="4"/>
        <v>509.614328742</v>
      </c>
      <c r="D27" s="180">
        <f t="shared" ca="1" si="4"/>
        <v>164.15592921810003</v>
      </c>
      <c r="E27" s="180">
        <f t="shared" ca="1" si="4"/>
        <v>9.3588690399000019</v>
      </c>
      <c r="F27" s="181">
        <f t="shared" ca="1" si="4"/>
        <v>0</v>
      </c>
      <c r="G27" s="182">
        <f t="shared" ca="1" si="1"/>
        <v>501</v>
      </c>
      <c r="H27" s="182">
        <f t="shared" ca="1" si="2"/>
        <v>481.61130000000003</v>
      </c>
      <c r="I27" s="183">
        <f t="shared" ca="1" si="5"/>
        <v>403.74</v>
      </c>
      <c r="J27" s="180">
        <f t="shared" ca="1" si="6"/>
        <v>76.900000000000006</v>
      </c>
      <c r="K27" s="180">
        <f t="shared" ca="1" si="7"/>
        <v>0.96</v>
      </c>
      <c r="L27" s="180">
        <f t="shared" ca="1" si="8"/>
        <v>0</v>
      </c>
      <c r="M27" s="181">
        <f t="shared" ca="1" si="9"/>
        <v>481.59999999999997</v>
      </c>
      <c r="N27" s="179">
        <f t="shared" ca="1" si="10"/>
        <v>420.00361295681063</v>
      </c>
      <c r="O27" s="180">
        <f t="shared" ca="1" si="11"/>
        <v>79.997715946843869</v>
      </c>
      <c r="P27" s="180">
        <f t="shared" ca="1" si="12"/>
        <v>0.99867109634551487</v>
      </c>
      <c r="Q27" s="180">
        <f t="shared" ca="1" si="13"/>
        <v>0</v>
      </c>
      <c r="R27" s="181">
        <f t="shared" ca="1" si="14"/>
        <v>501</v>
      </c>
      <c r="W27" s="46"/>
      <c r="X27" s="46">
        <v>27</v>
      </c>
    </row>
    <row r="28" spans="1:24">
      <c r="A28" s="61" t="s">
        <v>70</v>
      </c>
      <c r="B28" s="174">
        <f t="shared" ca="1" si="3"/>
        <v>683.12912700000004</v>
      </c>
      <c r="C28" s="179">
        <f t="shared" ca="1" si="4"/>
        <v>509.614328742</v>
      </c>
      <c r="D28" s="180">
        <f t="shared" ca="1" si="4"/>
        <v>164.15592921810003</v>
      </c>
      <c r="E28" s="180">
        <f t="shared" ca="1" si="4"/>
        <v>9.3588690399000019</v>
      </c>
      <c r="F28" s="181">
        <f t="shared" ca="1" si="4"/>
        <v>0</v>
      </c>
      <c r="G28" s="182">
        <f t="shared" ca="1" si="1"/>
        <v>534.53720099999998</v>
      </c>
      <c r="H28" s="182">
        <f t="shared" ca="1" si="2"/>
        <v>513.85061099999996</v>
      </c>
      <c r="I28" s="183">
        <f t="shared" ca="1" si="5"/>
        <v>443.38</v>
      </c>
      <c r="J28" s="180">
        <f t="shared" ca="1" si="6"/>
        <v>69.599999999999994</v>
      </c>
      <c r="K28" s="180">
        <f t="shared" ca="1" si="7"/>
        <v>0.87</v>
      </c>
      <c r="L28" s="180">
        <f t="shared" ca="1" si="8"/>
        <v>0</v>
      </c>
      <c r="M28" s="181">
        <f t="shared" ca="1" si="9"/>
        <v>513.85</v>
      </c>
      <c r="N28" s="179">
        <f t="shared" ca="1" si="10"/>
        <v>461.23013365647563</v>
      </c>
      <c r="O28" s="180">
        <f t="shared" ca="1" si="11"/>
        <v>72.402041820764808</v>
      </c>
      <c r="P28" s="180">
        <f t="shared" ca="1" si="12"/>
        <v>0.90502552275956027</v>
      </c>
      <c r="Q28" s="180">
        <f t="shared" ca="1" si="13"/>
        <v>0</v>
      </c>
      <c r="R28" s="181">
        <f t="shared" ca="1" si="14"/>
        <v>534.5372010000001</v>
      </c>
      <c r="W28" s="46"/>
      <c r="X28" s="46">
        <v>28</v>
      </c>
    </row>
    <row r="29" spans="1:24">
      <c r="A29" s="61" t="s">
        <v>71</v>
      </c>
      <c r="B29" s="174">
        <f t="shared" ca="1" si="3"/>
        <v>683.12912700000004</v>
      </c>
      <c r="C29" s="179">
        <f t="shared" ca="1" si="4"/>
        <v>509.614328742</v>
      </c>
      <c r="D29" s="180">
        <f t="shared" ca="1" si="4"/>
        <v>164.15592921810003</v>
      </c>
      <c r="E29" s="180">
        <f t="shared" ca="1" si="4"/>
        <v>9.3588690399000019</v>
      </c>
      <c r="F29" s="181">
        <f t="shared" ca="1" si="4"/>
        <v>0</v>
      </c>
      <c r="G29" s="182">
        <f t="shared" ca="1" si="1"/>
        <v>590.61500000000001</v>
      </c>
      <c r="H29" s="182">
        <f t="shared" ca="1" si="2"/>
        <v>567.75819999999999</v>
      </c>
      <c r="I29" s="183">
        <f t="shared" ca="1" si="5"/>
        <v>489.9</v>
      </c>
      <c r="J29" s="180">
        <f t="shared" ca="1" si="6"/>
        <v>76.900000000000006</v>
      </c>
      <c r="K29" s="180">
        <f t="shared" ca="1" si="7"/>
        <v>0.96</v>
      </c>
      <c r="L29" s="180">
        <f t="shared" ca="1" si="8"/>
        <v>0</v>
      </c>
      <c r="M29" s="181">
        <f t="shared" ca="1" si="9"/>
        <v>567.76</v>
      </c>
      <c r="N29" s="179">
        <f t="shared" ca="1" si="10"/>
        <v>509.62077021981116</v>
      </c>
      <c r="O29" s="180">
        <f t="shared" ca="1" si="11"/>
        <v>79.995585282513744</v>
      </c>
      <c r="P29" s="180">
        <f t="shared" ca="1" si="12"/>
        <v>0.99864449767507402</v>
      </c>
      <c r="Q29" s="180">
        <f t="shared" ca="1" si="13"/>
        <v>0</v>
      </c>
      <c r="R29" s="181">
        <f t="shared" ca="1" si="14"/>
        <v>590.61500000000001</v>
      </c>
      <c r="W29" s="46"/>
      <c r="X29" s="46">
        <v>29</v>
      </c>
    </row>
    <row r="30" spans="1:24">
      <c r="A30" s="61" t="s">
        <v>72</v>
      </c>
      <c r="B30" s="174">
        <f t="shared" ca="1" si="3"/>
        <v>683.12912700000004</v>
      </c>
      <c r="C30" s="179">
        <f t="shared" ca="1" si="4"/>
        <v>509.614328742</v>
      </c>
      <c r="D30" s="180">
        <f t="shared" ca="1" si="4"/>
        <v>164.15592921810003</v>
      </c>
      <c r="E30" s="180">
        <f t="shared" ca="1" si="4"/>
        <v>9.3588690399000019</v>
      </c>
      <c r="F30" s="181">
        <f t="shared" ca="1" si="4"/>
        <v>0</v>
      </c>
      <c r="G30" s="182">
        <f t="shared" ca="1" si="1"/>
        <v>590.61500000000001</v>
      </c>
      <c r="H30" s="182">
        <f t="shared" ca="1" si="2"/>
        <v>567.75819999999999</v>
      </c>
      <c r="I30" s="183">
        <f t="shared" ca="1" si="5"/>
        <v>489.9</v>
      </c>
      <c r="J30" s="180">
        <f t="shared" ca="1" si="6"/>
        <v>76.900000000000006</v>
      </c>
      <c r="K30" s="180">
        <f t="shared" ca="1" si="7"/>
        <v>0.96</v>
      </c>
      <c r="L30" s="180">
        <f t="shared" ca="1" si="8"/>
        <v>0</v>
      </c>
      <c r="M30" s="181">
        <f t="shared" ca="1" si="9"/>
        <v>567.76</v>
      </c>
      <c r="N30" s="179">
        <f t="shared" ca="1" si="10"/>
        <v>509.62077021981116</v>
      </c>
      <c r="O30" s="180">
        <f t="shared" ca="1" si="11"/>
        <v>79.995585282513744</v>
      </c>
      <c r="P30" s="180">
        <f t="shared" ca="1" si="12"/>
        <v>0.99864449767507402</v>
      </c>
      <c r="Q30" s="180">
        <f t="shared" ca="1" si="13"/>
        <v>0</v>
      </c>
      <c r="R30" s="181">
        <f t="shared" ca="1" si="14"/>
        <v>590.61500000000001</v>
      </c>
      <c r="W30" s="46"/>
      <c r="X30" s="46">
        <v>30</v>
      </c>
    </row>
    <row r="31" spans="1:24">
      <c r="A31" s="61" t="s">
        <v>73</v>
      </c>
      <c r="B31" s="174">
        <f t="shared" ca="1" si="3"/>
        <v>683.12912700000004</v>
      </c>
      <c r="C31" s="179">
        <f t="shared" ca="1" si="4"/>
        <v>509.614328742</v>
      </c>
      <c r="D31" s="180">
        <f t="shared" ca="1" si="4"/>
        <v>164.15592921810003</v>
      </c>
      <c r="E31" s="180">
        <f t="shared" ca="1" si="4"/>
        <v>9.3588690399000019</v>
      </c>
      <c r="F31" s="181">
        <f t="shared" ca="1" si="4"/>
        <v>0</v>
      </c>
      <c r="G31" s="182">
        <f t="shared" ca="1" si="1"/>
        <v>610.61500000000001</v>
      </c>
      <c r="H31" s="182">
        <f t="shared" ca="1" si="2"/>
        <v>586.98419999999999</v>
      </c>
      <c r="I31" s="183">
        <f t="shared" ca="1" si="5"/>
        <v>489.89</v>
      </c>
      <c r="J31" s="180">
        <f t="shared" ca="1" si="6"/>
        <v>96.13</v>
      </c>
      <c r="K31" s="180">
        <f t="shared" ca="1" si="7"/>
        <v>0.96</v>
      </c>
      <c r="L31" s="180">
        <f t="shared" ca="1" si="8"/>
        <v>0</v>
      </c>
      <c r="M31" s="181">
        <f t="shared" ca="1" si="9"/>
        <v>586.98</v>
      </c>
      <c r="N31" s="179">
        <f t="shared" ca="1" si="10"/>
        <v>509.61562974888409</v>
      </c>
      <c r="O31" s="180">
        <f t="shared" ca="1" si="11"/>
        <v>100.00071544175269</v>
      </c>
      <c r="P31" s="180">
        <f t="shared" ca="1" si="12"/>
        <v>0.99865480936318096</v>
      </c>
      <c r="Q31" s="180">
        <f t="shared" ca="1" si="13"/>
        <v>0</v>
      </c>
      <c r="R31" s="181">
        <f t="shared" ca="1" si="14"/>
        <v>610.61500000000001</v>
      </c>
      <c r="W31" s="46"/>
      <c r="X31" s="46">
        <v>31</v>
      </c>
    </row>
    <row r="32" spans="1:24">
      <c r="A32" s="61" t="s">
        <v>74</v>
      </c>
      <c r="B32" s="174">
        <f t="shared" ca="1" si="3"/>
        <v>683.12912700000004</v>
      </c>
      <c r="C32" s="179">
        <f t="shared" ca="1" si="4"/>
        <v>509.614328742</v>
      </c>
      <c r="D32" s="180">
        <f t="shared" ca="1" si="4"/>
        <v>164.15592921810003</v>
      </c>
      <c r="E32" s="180">
        <f t="shared" ca="1" si="4"/>
        <v>9.3588690399000019</v>
      </c>
      <c r="F32" s="181">
        <f t="shared" ca="1" si="4"/>
        <v>0</v>
      </c>
      <c r="G32" s="182">
        <f t="shared" ca="1" si="1"/>
        <v>610.61500000000001</v>
      </c>
      <c r="H32" s="182">
        <f t="shared" ca="1" si="2"/>
        <v>586.98419999999999</v>
      </c>
      <c r="I32" s="183">
        <f t="shared" ca="1" si="5"/>
        <v>489.89</v>
      </c>
      <c r="J32" s="180">
        <f t="shared" ca="1" si="6"/>
        <v>96.13</v>
      </c>
      <c r="K32" s="180">
        <f t="shared" ca="1" si="7"/>
        <v>0.96</v>
      </c>
      <c r="L32" s="180">
        <f t="shared" ca="1" si="8"/>
        <v>0</v>
      </c>
      <c r="M32" s="181">
        <f t="shared" ca="1" si="9"/>
        <v>586.98</v>
      </c>
      <c r="N32" s="179">
        <f t="shared" ca="1" si="10"/>
        <v>509.61562974888409</v>
      </c>
      <c r="O32" s="180">
        <f t="shared" ca="1" si="11"/>
        <v>100.00071544175269</v>
      </c>
      <c r="P32" s="180">
        <f t="shared" ca="1" si="12"/>
        <v>0.99865480936318096</v>
      </c>
      <c r="Q32" s="180">
        <f t="shared" ca="1" si="13"/>
        <v>0</v>
      </c>
      <c r="R32" s="181">
        <f t="shared" ca="1" si="14"/>
        <v>610.61500000000001</v>
      </c>
      <c r="W32" s="46"/>
      <c r="X32" s="46">
        <v>32</v>
      </c>
    </row>
    <row r="33" spans="1:24">
      <c r="A33" s="61" t="s">
        <v>75</v>
      </c>
      <c r="B33" s="174">
        <f t="shared" ca="1" si="3"/>
        <v>682.82912699999997</v>
      </c>
      <c r="C33" s="179">
        <f t="shared" ca="1" si="4"/>
        <v>509.39052874199996</v>
      </c>
      <c r="D33" s="180">
        <f t="shared" ca="1" si="4"/>
        <v>164.08383921810002</v>
      </c>
      <c r="E33" s="180">
        <f t="shared" ca="1" si="4"/>
        <v>9.3547590398999994</v>
      </c>
      <c r="F33" s="181">
        <f t="shared" ca="1" si="4"/>
        <v>0</v>
      </c>
      <c r="G33" s="182">
        <f t="shared" ca="1" si="1"/>
        <v>664.96075199999996</v>
      </c>
      <c r="H33" s="182">
        <f t="shared" ca="1" si="2"/>
        <v>639.22677099999999</v>
      </c>
      <c r="I33" s="183">
        <f t="shared" ca="1" si="5"/>
        <v>476.86</v>
      </c>
      <c r="J33" s="180">
        <f t="shared" ca="1" si="6"/>
        <v>153.6</v>
      </c>
      <c r="K33" s="180">
        <f t="shared" ca="1" si="7"/>
        <v>8.75</v>
      </c>
      <c r="L33" s="180">
        <f t="shared" ca="1" si="8"/>
        <v>0</v>
      </c>
      <c r="M33" s="181">
        <f t="shared" ca="1" si="9"/>
        <v>639.21</v>
      </c>
      <c r="N33" s="179">
        <f t="shared" ca="1" si="10"/>
        <v>496.07043725648856</v>
      </c>
      <c r="O33" s="180">
        <f t="shared" ca="1" si="11"/>
        <v>159.78781856854553</v>
      </c>
      <c r="P33" s="180">
        <f t="shared" ca="1" si="12"/>
        <v>9.1024961749659745</v>
      </c>
      <c r="Q33" s="180">
        <f t="shared" ca="1" si="13"/>
        <v>0</v>
      </c>
      <c r="R33" s="181">
        <f t="shared" ca="1" si="14"/>
        <v>664.96075200000007</v>
      </c>
      <c r="W33" s="46"/>
      <c r="X33" s="46">
        <v>33</v>
      </c>
    </row>
    <row r="34" spans="1:24">
      <c r="A34" s="61" t="s">
        <v>76</v>
      </c>
      <c r="B34" s="174">
        <f t="shared" ca="1" si="3"/>
        <v>682.82912699999997</v>
      </c>
      <c r="C34" s="179">
        <f t="shared" ca="1" si="4"/>
        <v>509.39052874199996</v>
      </c>
      <c r="D34" s="180">
        <f t="shared" ca="1" si="4"/>
        <v>164.08383921810002</v>
      </c>
      <c r="E34" s="180">
        <f t="shared" ca="1" si="4"/>
        <v>9.3547590398999994</v>
      </c>
      <c r="F34" s="181">
        <f t="shared" ca="1" si="4"/>
        <v>0</v>
      </c>
      <c r="G34" s="182">
        <f t="shared" ca="1" si="1"/>
        <v>682.82912699999997</v>
      </c>
      <c r="H34" s="182">
        <f t="shared" ca="1" si="2"/>
        <v>656.40364</v>
      </c>
      <c r="I34" s="183">
        <f t="shared" ca="1" si="5"/>
        <v>489.67</v>
      </c>
      <c r="J34" s="180">
        <f t="shared" ca="1" si="6"/>
        <v>157.72999999999999</v>
      </c>
      <c r="K34" s="180">
        <f t="shared" ca="1" si="7"/>
        <v>8.99</v>
      </c>
      <c r="L34" s="180">
        <f t="shared" ca="1" si="8"/>
        <v>0</v>
      </c>
      <c r="M34" s="181">
        <f t="shared" ca="1" si="9"/>
        <v>656.39</v>
      </c>
      <c r="N34" s="179">
        <f t="shared" ca="1" si="10"/>
        <v>509.39371199757767</v>
      </c>
      <c r="O34" s="180">
        <f t="shared" ca="1" si="11"/>
        <v>164.08330139354649</v>
      </c>
      <c r="P34" s="180">
        <f t="shared" ca="1" si="12"/>
        <v>9.3521136088758219</v>
      </c>
      <c r="Q34" s="180">
        <f t="shared" ca="1" si="13"/>
        <v>0</v>
      </c>
      <c r="R34" s="181">
        <f t="shared" ca="1" si="14"/>
        <v>682.82912699999997</v>
      </c>
      <c r="W34" s="46"/>
      <c r="X34" s="46">
        <v>34</v>
      </c>
    </row>
    <row r="35" spans="1:24">
      <c r="A35" s="61" t="s">
        <v>77</v>
      </c>
      <c r="B35" s="174">
        <f t="shared" ca="1" si="3"/>
        <v>682.82912699999997</v>
      </c>
      <c r="C35" s="179">
        <f t="shared" ca="1" si="4"/>
        <v>509.39052874199996</v>
      </c>
      <c r="D35" s="180">
        <f t="shared" ca="1" si="4"/>
        <v>164.08383921810002</v>
      </c>
      <c r="E35" s="180">
        <f t="shared" ca="1" si="4"/>
        <v>9.3547590398999994</v>
      </c>
      <c r="F35" s="181">
        <f t="shared" ca="1" si="4"/>
        <v>0</v>
      </c>
      <c r="G35" s="182">
        <f t="shared" ca="1" si="1"/>
        <v>682.82912699999997</v>
      </c>
      <c r="H35" s="182">
        <f t="shared" ca="1" si="2"/>
        <v>656.40364</v>
      </c>
      <c r="I35" s="183">
        <f t="shared" ca="1" si="5"/>
        <v>489.67</v>
      </c>
      <c r="J35" s="180">
        <f t="shared" ca="1" si="6"/>
        <v>157.72999999999999</v>
      </c>
      <c r="K35" s="180">
        <f t="shared" ca="1" si="7"/>
        <v>8.99</v>
      </c>
      <c r="L35" s="180">
        <f t="shared" ca="1" si="8"/>
        <v>0</v>
      </c>
      <c r="M35" s="181">
        <f t="shared" ca="1" si="9"/>
        <v>656.39</v>
      </c>
      <c r="N35" s="179">
        <f t="shared" ca="1" si="10"/>
        <v>509.39371199757767</v>
      </c>
      <c r="O35" s="180">
        <f t="shared" ca="1" si="11"/>
        <v>164.08330139354649</v>
      </c>
      <c r="P35" s="180">
        <f t="shared" ca="1" si="12"/>
        <v>9.3521136088758219</v>
      </c>
      <c r="Q35" s="180">
        <f t="shared" ca="1" si="13"/>
        <v>0</v>
      </c>
      <c r="R35" s="181">
        <f t="shared" ca="1" si="14"/>
        <v>682.82912699999997</v>
      </c>
      <c r="W35" s="46"/>
      <c r="X35" s="46">
        <v>35</v>
      </c>
    </row>
    <row r="36" spans="1:24">
      <c r="A36" s="61" t="s">
        <v>78</v>
      </c>
      <c r="B36" s="174">
        <f t="shared" ca="1" si="3"/>
        <v>683.12912700000004</v>
      </c>
      <c r="C36" s="179">
        <f t="shared" ref="C36:F67" ca="1" si="15">$B36*C$1/100</f>
        <v>509.614328742</v>
      </c>
      <c r="D36" s="180">
        <f t="shared" ca="1" si="15"/>
        <v>164.15592921810003</v>
      </c>
      <c r="E36" s="180">
        <f t="shared" ca="1" si="15"/>
        <v>9.3588690399000019</v>
      </c>
      <c r="F36" s="181">
        <f t="shared" ca="1" si="15"/>
        <v>0</v>
      </c>
      <c r="G36" s="182">
        <f t="shared" ca="1" si="1"/>
        <v>683.12912700000004</v>
      </c>
      <c r="H36" s="182">
        <f t="shared" ca="1" si="2"/>
        <v>656.69203000000005</v>
      </c>
      <c r="I36" s="183">
        <f t="shared" ca="1" si="5"/>
        <v>489.9</v>
      </c>
      <c r="J36" s="180">
        <f t="shared" ca="1" si="6"/>
        <v>157.81</v>
      </c>
      <c r="K36" s="180">
        <f t="shared" ca="1" si="7"/>
        <v>9</v>
      </c>
      <c r="L36" s="180">
        <f t="shared" ca="1" si="8"/>
        <v>0</v>
      </c>
      <c r="M36" s="181">
        <f t="shared" ca="1" si="9"/>
        <v>656.71</v>
      </c>
      <c r="N36" s="179">
        <f t="shared" ca="1" si="10"/>
        <v>509.60844104292613</v>
      </c>
      <c r="O36" s="180">
        <f t="shared" ca="1" si="11"/>
        <v>164.15862029186403</v>
      </c>
      <c r="P36" s="180">
        <f t="shared" ca="1" si="12"/>
        <v>9.3620656652099115</v>
      </c>
      <c r="Q36" s="180">
        <f t="shared" ca="1" si="13"/>
        <v>0</v>
      </c>
      <c r="R36" s="181">
        <f t="shared" ca="1" si="14"/>
        <v>683.12912700000004</v>
      </c>
      <c r="W36" s="46"/>
      <c r="X36" s="46">
        <v>36</v>
      </c>
    </row>
    <row r="37" spans="1:24">
      <c r="A37" s="61" t="s">
        <v>79</v>
      </c>
      <c r="B37" s="174">
        <f t="shared" ca="1" si="3"/>
        <v>683.12912700000004</v>
      </c>
      <c r="C37" s="179">
        <f t="shared" ca="1" si="15"/>
        <v>509.614328742</v>
      </c>
      <c r="D37" s="180">
        <f t="shared" ca="1" si="15"/>
        <v>164.15592921810003</v>
      </c>
      <c r="E37" s="180">
        <f t="shared" ca="1" si="15"/>
        <v>9.3588690399000019</v>
      </c>
      <c r="F37" s="181">
        <f t="shared" ca="1" si="15"/>
        <v>0</v>
      </c>
      <c r="G37" s="182">
        <f t="shared" ca="1" si="1"/>
        <v>605.49390000000005</v>
      </c>
      <c r="H37" s="182">
        <f t="shared" ca="1" si="2"/>
        <v>582.061286</v>
      </c>
      <c r="I37" s="183">
        <f t="shared" ca="1" si="5"/>
        <v>489.9</v>
      </c>
      <c r="J37" s="180">
        <f t="shared" ca="1" si="6"/>
        <v>83.17</v>
      </c>
      <c r="K37" s="180">
        <f t="shared" ca="1" si="7"/>
        <v>9</v>
      </c>
      <c r="L37" s="180">
        <f t="shared" ca="1" si="8"/>
        <v>0</v>
      </c>
      <c r="M37" s="181">
        <f t="shared" ca="1" si="9"/>
        <v>582.06999999999994</v>
      </c>
      <c r="N37" s="179">
        <f t="shared" ca="1" si="10"/>
        <v>509.61475700517127</v>
      </c>
      <c r="O37" s="180">
        <f t="shared" ca="1" si="11"/>
        <v>86.516961298469269</v>
      </c>
      <c r="P37" s="180">
        <f t="shared" ca="1" si="12"/>
        <v>9.3621816963595457</v>
      </c>
      <c r="Q37" s="180">
        <f t="shared" ca="1" si="13"/>
        <v>0</v>
      </c>
      <c r="R37" s="181">
        <f t="shared" ca="1" si="14"/>
        <v>605.49390000000017</v>
      </c>
      <c r="W37" s="46"/>
      <c r="X37" s="46">
        <v>37</v>
      </c>
    </row>
    <row r="38" spans="1:24">
      <c r="A38" s="61" t="s">
        <v>80</v>
      </c>
      <c r="B38" s="174">
        <f t="shared" ca="1" si="3"/>
        <v>683.12912700000004</v>
      </c>
      <c r="C38" s="179">
        <f t="shared" ca="1" si="15"/>
        <v>509.614328742</v>
      </c>
      <c r="D38" s="180">
        <f t="shared" ca="1" si="15"/>
        <v>164.15592921810003</v>
      </c>
      <c r="E38" s="180">
        <f t="shared" ca="1" si="15"/>
        <v>9.3588690399000019</v>
      </c>
      <c r="F38" s="181">
        <f t="shared" ca="1" si="15"/>
        <v>0</v>
      </c>
      <c r="G38" s="182">
        <f t="shared" ca="1" si="1"/>
        <v>605.49390000000005</v>
      </c>
      <c r="H38" s="182">
        <f t="shared" ca="1" si="2"/>
        <v>582.061286</v>
      </c>
      <c r="I38" s="183">
        <f t="shared" ca="1" si="5"/>
        <v>489.9</v>
      </c>
      <c r="J38" s="180">
        <f t="shared" ca="1" si="6"/>
        <v>83.17</v>
      </c>
      <c r="K38" s="180">
        <f t="shared" ca="1" si="7"/>
        <v>9</v>
      </c>
      <c r="L38" s="180">
        <f t="shared" ca="1" si="8"/>
        <v>0</v>
      </c>
      <c r="M38" s="181">
        <f t="shared" ca="1" si="9"/>
        <v>582.06999999999994</v>
      </c>
      <c r="N38" s="179">
        <f t="shared" ca="1" si="10"/>
        <v>509.61475700517127</v>
      </c>
      <c r="O38" s="180">
        <f t="shared" ca="1" si="11"/>
        <v>86.516961298469269</v>
      </c>
      <c r="P38" s="180">
        <f t="shared" ca="1" si="12"/>
        <v>9.3621816963595457</v>
      </c>
      <c r="Q38" s="180">
        <f t="shared" ca="1" si="13"/>
        <v>0</v>
      </c>
      <c r="R38" s="181">
        <f t="shared" ca="1" si="14"/>
        <v>605.49390000000017</v>
      </c>
      <c r="W38" s="46"/>
      <c r="X38" s="46">
        <v>38</v>
      </c>
    </row>
    <row r="39" spans="1:24">
      <c r="A39" s="61" t="s">
        <v>81</v>
      </c>
      <c r="B39" s="174">
        <f t="shared" ca="1" si="3"/>
        <v>683.12912700000004</v>
      </c>
      <c r="C39" s="179">
        <f t="shared" ca="1" si="15"/>
        <v>509.614328742</v>
      </c>
      <c r="D39" s="180">
        <f t="shared" ca="1" si="15"/>
        <v>164.15592921810003</v>
      </c>
      <c r="E39" s="180">
        <f t="shared" ca="1" si="15"/>
        <v>9.3588690399000019</v>
      </c>
      <c r="F39" s="181">
        <f t="shared" ca="1" si="15"/>
        <v>0</v>
      </c>
      <c r="G39" s="182">
        <f t="shared" ca="1" si="1"/>
        <v>530.630359</v>
      </c>
      <c r="H39" s="182">
        <f t="shared" ca="1" si="2"/>
        <v>510.094964</v>
      </c>
      <c r="I39" s="183">
        <f t="shared" ca="1" si="5"/>
        <v>423.98</v>
      </c>
      <c r="J39" s="180">
        <f t="shared" ca="1" si="6"/>
        <v>77.09</v>
      </c>
      <c r="K39" s="180">
        <f t="shared" ca="1" si="7"/>
        <v>9.02</v>
      </c>
      <c r="L39" s="180">
        <f t="shared" ca="1" si="8"/>
        <v>0</v>
      </c>
      <c r="M39" s="181">
        <f t="shared" ca="1" si="9"/>
        <v>510.09000000000003</v>
      </c>
      <c r="N39" s="179">
        <f t="shared" ca="1" si="10"/>
        <v>441.05287225552354</v>
      </c>
      <c r="O39" s="180">
        <f t="shared" ca="1" si="11"/>
        <v>80.194268414024975</v>
      </c>
      <c r="P39" s="180">
        <f t="shared" ca="1" si="12"/>
        <v>9.3832183304514878</v>
      </c>
      <c r="Q39" s="180">
        <f t="shared" ca="1" si="13"/>
        <v>0</v>
      </c>
      <c r="R39" s="181">
        <f t="shared" ca="1" si="14"/>
        <v>530.63035900000011</v>
      </c>
      <c r="W39" s="46"/>
      <c r="X39" s="46">
        <v>39</v>
      </c>
    </row>
    <row r="40" spans="1:24">
      <c r="A40" s="61" t="s">
        <v>82</v>
      </c>
      <c r="B40" s="174">
        <f t="shared" ca="1" si="3"/>
        <v>683.12912700000004</v>
      </c>
      <c r="C40" s="179">
        <f t="shared" ca="1" si="15"/>
        <v>509.614328742</v>
      </c>
      <c r="D40" s="180">
        <f t="shared" ca="1" si="15"/>
        <v>164.15592921810003</v>
      </c>
      <c r="E40" s="180">
        <f t="shared" ca="1" si="15"/>
        <v>9.3588690399000019</v>
      </c>
      <c r="F40" s="181">
        <f t="shared" ca="1" si="15"/>
        <v>0</v>
      </c>
      <c r="G40" s="182">
        <f t="shared" ca="1" si="1"/>
        <v>496</v>
      </c>
      <c r="H40" s="182">
        <f t="shared" ca="1" si="2"/>
        <v>476.8048</v>
      </c>
      <c r="I40" s="183">
        <f t="shared" ca="1" si="5"/>
        <v>398.94</v>
      </c>
      <c r="J40" s="180">
        <f t="shared" ca="1" si="6"/>
        <v>76.900000000000006</v>
      </c>
      <c r="K40" s="180">
        <f t="shared" ca="1" si="7"/>
        <v>0.96</v>
      </c>
      <c r="L40" s="180">
        <f t="shared" ca="1" si="8"/>
        <v>0</v>
      </c>
      <c r="M40" s="181">
        <f t="shared" ca="1" si="9"/>
        <v>476.8</v>
      </c>
      <c r="N40" s="179">
        <f t="shared" ca="1" si="10"/>
        <v>415.00469798657718</v>
      </c>
      <c r="O40" s="180">
        <f t="shared" ca="1" si="11"/>
        <v>79.996644295302005</v>
      </c>
      <c r="P40" s="180">
        <f t="shared" ca="1" si="12"/>
        <v>0.99865771812080528</v>
      </c>
      <c r="Q40" s="180">
        <f t="shared" ca="1" si="13"/>
        <v>0</v>
      </c>
      <c r="R40" s="181">
        <f t="shared" ca="1" si="14"/>
        <v>496</v>
      </c>
      <c r="W40" s="46"/>
      <c r="X40" s="46">
        <v>40</v>
      </c>
    </row>
    <row r="41" spans="1:24">
      <c r="A41" s="61" t="s">
        <v>83</v>
      </c>
      <c r="B41" s="174">
        <f t="shared" ca="1" si="3"/>
        <v>683.12912700000004</v>
      </c>
      <c r="C41" s="179">
        <f t="shared" ca="1" si="15"/>
        <v>509.614328742</v>
      </c>
      <c r="D41" s="180">
        <f t="shared" ca="1" si="15"/>
        <v>164.15592921810003</v>
      </c>
      <c r="E41" s="180">
        <f t="shared" ca="1" si="15"/>
        <v>9.3588690399000019</v>
      </c>
      <c r="F41" s="181">
        <f t="shared" ca="1" si="15"/>
        <v>0</v>
      </c>
      <c r="G41" s="182">
        <f t="shared" ca="1" si="1"/>
        <v>516</v>
      </c>
      <c r="H41" s="182">
        <f t="shared" ca="1" si="2"/>
        <v>496.0308</v>
      </c>
      <c r="I41" s="183">
        <f t="shared" ca="1" si="5"/>
        <v>379.71</v>
      </c>
      <c r="J41" s="180">
        <f t="shared" ca="1" si="6"/>
        <v>115.36</v>
      </c>
      <c r="K41" s="180">
        <f t="shared" ca="1" si="7"/>
        <v>0.96</v>
      </c>
      <c r="L41" s="180">
        <f t="shared" ca="1" si="8"/>
        <v>0</v>
      </c>
      <c r="M41" s="181">
        <f t="shared" ca="1" si="9"/>
        <v>496.03</v>
      </c>
      <c r="N41" s="179">
        <f t="shared" ca="1" si="10"/>
        <v>394.99699614942642</v>
      </c>
      <c r="O41" s="180">
        <f t="shared" ca="1" si="11"/>
        <v>120.00435457532811</v>
      </c>
      <c r="P41" s="180">
        <f t="shared" ca="1" si="12"/>
        <v>0.99864927524544878</v>
      </c>
      <c r="Q41" s="180">
        <f t="shared" ca="1" si="13"/>
        <v>0</v>
      </c>
      <c r="R41" s="181">
        <f t="shared" ca="1" si="14"/>
        <v>516</v>
      </c>
      <c r="W41" s="46"/>
      <c r="X41" s="46">
        <v>41</v>
      </c>
    </row>
    <row r="42" spans="1:24">
      <c r="A42" s="61" t="s">
        <v>84</v>
      </c>
      <c r="B42" s="174">
        <f t="shared" ca="1" si="3"/>
        <v>683.12912700000004</v>
      </c>
      <c r="C42" s="179">
        <f t="shared" ca="1" si="15"/>
        <v>509.614328742</v>
      </c>
      <c r="D42" s="180">
        <f t="shared" ca="1" si="15"/>
        <v>164.15592921810003</v>
      </c>
      <c r="E42" s="180">
        <f t="shared" ca="1" si="15"/>
        <v>9.3588690399000019</v>
      </c>
      <c r="F42" s="181">
        <f t="shared" ca="1" si="15"/>
        <v>0</v>
      </c>
      <c r="G42" s="182">
        <f t="shared" ca="1" si="1"/>
        <v>521</v>
      </c>
      <c r="H42" s="182">
        <f t="shared" ca="1" si="2"/>
        <v>500.83730000000003</v>
      </c>
      <c r="I42" s="183">
        <f t="shared" ca="1" si="5"/>
        <v>387.41</v>
      </c>
      <c r="J42" s="180">
        <f t="shared" ca="1" si="6"/>
        <v>112.47</v>
      </c>
      <c r="K42" s="180">
        <f t="shared" ca="1" si="7"/>
        <v>0.96</v>
      </c>
      <c r="L42" s="180">
        <f t="shared" ca="1" si="8"/>
        <v>0</v>
      </c>
      <c r="M42" s="181">
        <f t="shared" ca="1" si="9"/>
        <v>500.84</v>
      </c>
      <c r="N42" s="179">
        <f t="shared" ca="1" si="10"/>
        <v>403.00417298937782</v>
      </c>
      <c r="O42" s="180">
        <f t="shared" ca="1" si="11"/>
        <v>116.99718472965419</v>
      </c>
      <c r="P42" s="180">
        <f t="shared" ca="1" si="12"/>
        <v>0.99864228096797381</v>
      </c>
      <c r="Q42" s="180">
        <f t="shared" ca="1" si="13"/>
        <v>0</v>
      </c>
      <c r="R42" s="181">
        <f t="shared" ca="1" si="14"/>
        <v>521</v>
      </c>
      <c r="W42" s="46"/>
      <c r="X42" s="46">
        <v>42</v>
      </c>
    </row>
    <row r="43" spans="1:24">
      <c r="A43" s="61" t="s">
        <v>85</v>
      </c>
      <c r="B43" s="174">
        <f t="shared" ca="1" si="3"/>
        <v>683.12912700000004</v>
      </c>
      <c r="C43" s="179">
        <f t="shared" ca="1" si="15"/>
        <v>509.614328742</v>
      </c>
      <c r="D43" s="180">
        <f t="shared" ca="1" si="15"/>
        <v>164.15592921810003</v>
      </c>
      <c r="E43" s="180">
        <f t="shared" ca="1" si="15"/>
        <v>9.3588690399000019</v>
      </c>
      <c r="F43" s="181">
        <f t="shared" ca="1" si="15"/>
        <v>0</v>
      </c>
      <c r="G43" s="182">
        <f t="shared" ca="1" si="1"/>
        <v>538</v>
      </c>
      <c r="H43" s="182">
        <f t="shared" ca="1" si="2"/>
        <v>517.17939999999999</v>
      </c>
      <c r="I43" s="183">
        <f t="shared" ca="1" si="5"/>
        <v>439.31</v>
      </c>
      <c r="J43" s="180">
        <f t="shared" ca="1" si="6"/>
        <v>76.900000000000006</v>
      </c>
      <c r="K43" s="180">
        <f t="shared" ca="1" si="7"/>
        <v>0.96</v>
      </c>
      <c r="L43" s="180">
        <f t="shared" ca="1" si="8"/>
        <v>0</v>
      </c>
      <c r="M43" s="181">
        <f t="shared" ca="1" si="9"/>
        <v>517.17000000000007</v>
      </c>
      <c r="N43" s="179">
        <f t="shared" ca="1" si="10"/>
        <v>457.00404122435566</v>
      </c>
      <c r="O43" s="180">
        <f t="shared" ca="1" si="11"/>
        <v>79.997292959761779</v>
      </c>
      <c r="P43" s="180">
        <f t="shared" ca="1" si="12"/>
        <v>0.99866581588259185</v>
      </c>
      <c r="Q43" s="180">
        <f t="shared" ca="1" si="13"/>
        <v>0</v>
      </c>
      <c r="R43" s="181">
        <f t="shared" ca="1" si="14"/>
        <v>538.00000000000011</v>
      </c>
      <c r="W43" s="46"/>
      <c r="X43" s="46">
        <v>43</v>
      </c>
    </row>
    <row r="44" spans="1:24">
      <c r="A44" s="61" t="s">
        <v>86</v>
      </c>
      <c r="B44" s="174">
        <f t="shared" ca="1" si="3"/>
        <v>683.12912700000004</v>
      </c>
      <c r="C44" s="179">
        <f t="shared" ca="1" si="15"/>
        <v>509.614328742</v>
      </c>
      <c r="D44" s="180">
        <f t="shared" ca="1" si="15"/>
        <v>164.15592921810003</v>
      </c>
      <c r="E44" s="180">
        <f t="shared" ca="1" si="15"/>
        <v>9.3588690399000019</v>
      </c>
      <c r="F44" s="181">
        <f t="shared" ca="1" si="15"/>
        <v>0</v>
      </c>
      <c r="G44" s="182">
        <f t="shared" ca="1" si="1"/>
        <v>541</v>
      </c>
      <c r="H44" s="182">
        <f t="shared" ca="1" si="2"/>
        <v>520.06330000000003</v>
      </c>
      <c r="I44" s="183">
        <f t="shared" ca="1" si="5"/>
        <v>442.2</v>
      </c>
      <c r="J44" s="180">
        <f t="shared" ca="1" si="6"/>
        <v>76.900000000000006</v>
      </c>
      <c r="K44" s="180">
        <f t="shared" ca="1" si="7"/>
        <v>0.96</v>
      </c>
      <c r="L44" s="180">
        <f t="shared" ca="1" si="8"/>
        <v>0</v>
      </c>
      <c r="M44" s="181">
        <f t="shared" ca="1" si="9"/>
        <v>520.06000000000006</v>
      </c>
      <c r="N44" s="179">
        <f t="shared" ca="1" si="10"/>
        <v>460.00499942314354</v>
      </c>
      <c r="O44" s="180">
        <f t="shared" ca="1" si="11"/>
        <v>79.996346575395165</v>
      </c>
      <c r="P44" s="180">
        <f t="shared" ca="1" si="12"/>
        <v>0.99865400146136984</v>
      </c>
      <c r="Q44" s="180">
        <f t="shared" ca="1" si="13"/>
        <v>0</v>
      </c>
      <c r="R44" s="181">
        <f t="shared" ca="1" si="14"/>
        <v>541</v>
      </c>
      <c r="W44" s="46"/>
      <c r="X44" s="46">
        <v>44</v>
      </c>
    </row>
    <row r="45" spans="1:24">
      <c r="A45" s="61" t="s">
        <v>87</v>
      </c>
      <c r="B45" s="174">
        <f t="shared" ca="1" si="3"/>
        <v>683.12912700000004</v>
      </c>
      <c r="C45" s="179">
        <f t="shared" ca="1" si="15"/>
        <v>509.614328742</v>
      </c>
      <c r="D45" s="180">
        <f t="shared" ca="1" si="15"/>
        <v>164.15592921810003</v>
      </c>
      <c r="E45" s="180">
        <f t="shared" ca="1" si="15"/>
        <v>9.3588690399000019</v>
      </c>
      <c r="F45" s="181">
        <f t="shared" ca="1" si="15"/>
        <v>0</v>
      </c>
      <c r="G45" s="182">
        <f t="shared" ca="1" si="1"/>
        <v>547</v>
      </c>
      <c r="H45" s="182">
        <f t="shared" ca="1" si="2"/>
        <v>525.83109999999999</v>
      </c>
      <c r="I45" s="183">
        <f t="shared" ca="1" si="5"/>
        <v>447.96</v>
      </c>
      <c r="J45" s="180">
        <f t="shared" ca="1" si="6"/>
        <v>76.900000000000006</v>
      </c>
      <c r="K45" s="180">
        <f t="shared" ca="1" si="7"/>
        <v>0.96</v>
      </c>
      <c r="L45" s="180">
        <f t="shared" ca="1" si="8"/>
        <v>0</v>
      </c>
      <c r="M45" s="181">
        <f t="shared" ca="1" si="9"/>
        <v>525.82000000000005</v>
      </c>
      <c r="N45" s="179">
        <f t="shared" ca="1" si="10"/>
        <v>466.00380358297514</v>
      </c>
      <c r="O45" s="180">
        <f t="shared" ca="1" si="11"/>
        <v>79.997527671066138</v>
      </c>
      <c r="P45" s="180">
        <f t="shared" ca="1" si="12"/>
        <v>0.99866874595869293</v>
      </c>
      <c r="Q45" s="180">
        <f t="shared" ca="1" si="13"/>
        <v>0</v>
      </c>
      <c r="R45" s="181">
        <f t="shared" ca="1" si="14"/>
        <v>546.99999999999989</v>
      </c>
      <c r="W45" s="46"/>
      <c r="X45" s="46">
        <v>45</v>
      </c>
    </row>
    <row r="46" spans="1:24">
      <c r="A46" s="61" t="s">
        <v>88</v>
      </c>
      <c r="B46" s="174">
        <f t="shared" ca="1" si="3"/>
        <v>683.12912700000004</v>
      </c>
      <c r="C46" s="179">
        <f t="shared" ca="1" si="15"/>
        <v>509.614328742</v>
      </c>
      <c r="D46" s="180">
        <f t="shared" ca="1" si="15"/>
        <v>164.15592921810003</v>
      </c>
      <c r="E46" s="180">
        <f t="shared" ca="1" si="15"/>
        <v>9.3588690399000019</v>
      </c>
      <c r="F46" s="181">
        <f t="shared" ca="1" si="15"/>
        <v>0</v>
      </c>
      <c r="G46" s="182">
        <f t="shared" ca="1" si="1"/>
        <v>552</v>
      </c>
      <c r="H46" s="182">
        <f t="shared" ca="1" si="2"/>
        <v>530.63760000000002</v>
      </c>
      <c r="I46" s="183">
        <f t="shared" ca="1" si="5"/>
        <v>452.77</v>
      </c>
      <c r="J46" s="180">
        <f t="shared" ca="1" si="6"/>
        <v>76.900000000000006</v>
      </c>
      <c r="K46" s="180">
        <f t="shared" ca="1" si="7"/>
        <v>0.96</v>
      </c>
      <c r="L46" s="180">
        <f t="shared" ca="1" si="8"/>
        <v>0</v>
      </c>
      <c r="M46" s="181">
        <f t="shared" ca="1" si="9"/>
        <v>530.63</v>
      </c>
      <c r="N46" s="179">
        <f t="shared" ca="1" si="10"/>
        <v>471.00435331586976</v>
      </c>
      <c r="O46" s="180">
        <f t="shared" ca="1" si="11"/>
        <v>79.99698471628065</v>
      </c>
      <c r="P46" s="180">
        <f t="shared" ca="1" si="12"/>
        <v>0.99866196784953731</v>
      </c>
      <c r="Q46" s="180">
        <f t="shared" ca="1" si="13"/>
        <v>0</v>
      </c>
      <c r="R46" s="181">
        <f t="shared" ca="1" si="14"/>
        <v>552</v>
      </c>
      <c r="W46" s="46"/>
      <c r="X46" s="46">
        <v>46</v>
      </c>
    </row>
    <row r="47" spans="1:24">
      <c r="A47" s="61" t="s">
        <v>89</v>
      </c>
      <c r="B47" s="174">
        <f t="shared" ca="1" si="3"/>
        <v>683.12912700000004</v>
      </c>
      <c r="C47" s="179">
        <f t="shared" ca="1" si="15"/>
        <v>509.614328742</v>
      </c>
      <c r="D47" s="180">
        <f t="shared" ca="1" si="15"/>
        <v>164.15592921810003</v>
      </c>
      <c r="E47" s="180">
        <f t="shared" ca="1" si="15"/>
        <v>9.3588690399000019</v>
      </c>
      <c r="F47" s="181">
        <f t="shared" ca="1" si="15"/>
        <v>0</v>
      </c>
      <c r="G47" s="182">
        <f t="shared" ca="1" si="1"/>
        <v>534</v>
      </c>
      <c r="H47" s="182">
        <f t="shared" ca="1" si="2"/>
        <v>513.33420000000001</v>
      </c>
      <c r="I47" s="183">
        <f t="shared" ca="1" si="5"/>
        <v>435.47</v>
      </c>
      <c r="J47" s="180">
        <f t="shared" ca="1" si="6"/>
        <v>76.900000000000006</v>
      </c>
      <c r="K47" s="180">
        <f t="shared" ca="1" si="7"/>
        <v>0.96</v>
      </c>
      <c r="L47" s="180">
        <f t="shared" ca="1" si="8"/>
        <v>0</v>
      </c>
      <c r="M47" s="181">
        <f t="shared" ca="1" si="9"/>
        <v>513.33000000000004</v>
      </c>
      <c r="N47" s="179">
        <f t="shared" ca="1" si="10"/>
        <v>453.00485068084856</v>
      </c>
      <c r="O47" s="180">
        <f t="shared" ca="1" si="11"/>
        <v>79.996493483723924</v>
      </c>
      <c r="P47" s="180">
        <f t="shared" ca="1" si="12"/>
        <v>0.99865583542750258</v>
      </c>
      <c r="Q47" s="180">
        <f t="shared" ca="1" si="13"/>
        <v>0</v>
      </c>
      <c r="R47" s="181">
        <f t="shared" ca="1" si="14"/>
        <v>534</v>
      </c>
      <c r="W47" s="46"/>
      <c r="X47" s="46">
        <v>47</v>
      </c>
    </row>
    <row r="48" spans="1:24">
      <c r="A48" s="61" t="s">
        <v>90</v>
      </c>
      <c r="B48" s="174">
        <f t="shared" ca="1" si="3"/>
        <v>683.12912700000004</v>
      </c>
      <c r="C48" s="179">
        <f t="shared" ca="1" si="15"/>
        <v>509.614328742</v>
      </c>
      <c r="D48" s="180">
        <f t="shared" ca="1" si="15"/>
        <v>164.15592921810003</v>
      </c>
      <c r="E48" s="180">
        <f t="shared" ca="1" si="15"/>
        <v>9.3588690399000019</v>
      </c>
      <c r="F48" s="181">
        <f t="shared" ca="1" si="15"/>
        <v>0</v>
      </c>
      <c r="G48" s="182">
        <f t="shared" ca="1" si="1"/>
        <v>513</v>
      </c>
      <c r="H48" s="182">
        <f t="shared" ca="1" si="2"/>
        <v>493.14690000000002</v>
      </c>
      <c r="I48" s="183">
        <f t="shared" ca="1" si="5"/>
        <v>415.28</v>
      </c>
      <c r="J48" s="180">
        <f t="shared" ca="1" si="6"/>
        <v>76.900000000000006</v>
      </c>
      <c r="K48" s="180">
        <f t="shared" ca="1" si="7"/>
        <v>0.96</v>
      </c>
      <c r="L48" s="180">
        <f t="shared" ca="1" si="8"/>
        <v>0</v>
      </c>
      <c r="M48" s="181">
        <f t="shared" ca="1" si="9"/>
        <v>493.13999999999993</v>
      </c>
      <c r="N48" s="179">
        <f t="shared" ca="1" si="10"/>
        <v>432.00438009490205</v>
      </c>
      <c r="O48" s="180">
        <f t="shared" ca="1" si="11"/>
        <v>79.996958267429136</v>
      </c>
      <c r="P48" s="180">
        <f t="shared" ca="1" si="12"/>
        <v>0.9986616376688161</v>
      </c>
      <c r="Q48" s="180">
        <f t="shared" ca="1" si="13"/>
        <v>0</v>
      </c>
      <c r="R48" s="181">
        <f t="shared" ca="1" si="14"/>
        <v>512.99999999999989</v>
      </c>
      <c r="W48" s="46"/>
      <c r="X48" s="46">
        <v>48</v>
      </c>
    </row>
    <row r="49" spans="1:24">
      <c r="A49" s="61" t="s">
        <v>91</v>
      </c>
      <c r="B49" s="174">
        <f t="shared" ca="1" si="3"/>
        <v>683.12912700000004</v>
      </c>
      <c r="C49" s="179">
        <f t="shared" ca="1" si="15"/>
        <v>509.614328742</v>
      </c>
      <c r="D49" s="180">
        <f t="shared" ca="1" si="15"/>
        <v>164.15592921810003</v>
      </c>
      <c r="E49" s="180">
        <f t="shared" ca="1" si="15"/>
        <v>9.3588690399000019</v>
      </c>
      <c r="F49" s="181">
        <f t="shared" ca="1" si="15"/>
        <v>0</v>
      </c>
      <c r="G49" s="182">
        <f t="shared" ca="1" si="1"/>
        <v>490</v>
      </c>
      <c r="H49" s="182">
        <f t="shared" ca="1" si="2"/>
        <v>471.03699999999998</v>
      </c>
      <c r="I49" s="183">
        <f t="shared" ca="1" si="5"/>
        <v>393.17</v>
      </c>
      <c r="J49" s="180">
        <f t="shared" ca="1" si="6"/>
        <v>76.900000000000006</v>
      </c>
      <c r="K49" s="180">
        <f t="shared" ca="1" si="7"/>
        <v>0.96</v>
      </c>
      <c r="L49" s="180">
        <f t="shared" ca="1" si="8"/>
        <v>0</v>
      </c>
      <c r="M49" s="181">
        <f t="shared" ca="1" si="9"/>
        <v>471.03000000000003</v>
      </c>
      <c r="N49" s="179">
        <f t="shared" ca="1" si="10"/>
        <v>409.00430970426515</v>
      </c>
      <c r="O49" s="180">
        <f t="shared" ca="1" si="11"/>
        <v>79.99702779016198</v>
      </c>
      <c r="P49" s="180">
        <f t="shared" ca="1" si="12"/>
        <v>0.99866250557289338</v>
      </c>
      <c r="Q49" s="180">
        <f t="shared" ca="1" si="13"/>
        <v>0</v>
      </c>
      <c r="R49" s="181">
        <f t="shared" ca="1" si="14"/>
        <v>490.00000000000006</v>
      </c>
      <c r="W49" s="46"/>
      <c r="X49" s="46">
        <v>49</v>
      </c>
    </row>
    <row r="50" spans="1:24">
      <c r="A50" s="61" t="s">
        <v>92</v>
      </c>
      <c r="B50" s="174">
        <f t="shared" ca="1" si="3"/>
        <v>683.12912700000004</v>
      </c>
      <c r="C50" s="179">
        <f t="shared" ca="1" si="15"/>
        <v>509.614328742</v>
      </c>
      <c r="D50" s="180">
        <f t="shared" ca="1" si="15"/>
        <v>164.15592921810003</v>
      </c>
      <c r="E50" s="180">
        <f t="shared" ca="1" si="15"/>
        <v>9.3588690399000019</v>
      </c>
      <c r="F50" s="181">
        <f t="shared" ca="1" si="15"/>
        <v>0</v>
      </c>
      <c r="G50" s="182">
        <f t="shared" ca="1" si="1"/>
        <v>460</v>
      </c>
      <c r="H50" s="182">
        <f t="shared" ca="1" si="2"/>
        <v>442.19799999999998</v>
      </c>
      <c r="I50" s="183">
        <f t="shared" ca="1" si="5"/>
        <v>364.33</v>
      </c>
      <c r="J50" s="180">
        <f t="shared" ca="1" si="6"/>
        <v>76.900000000000006</v>
      </c>
      <c r="K50" s="180">
        <f t="shared" ca="1" si="7"/>
        <v>0.96</v>
      </c>
      <c r="L50" s="180">
        <f t="shared" ca="1" si="8"/>
        <v>0</v>
      </c>
      <c r="M50" s="181">
        <f t="shared" ca="1" si="9"/>
        <v>442.19</v>
      </c>
      <c r="N50" s="179">
        <f t="shared" ca="1" si="10"/>
        <v>379.00404803365069</v>
      </c>
      <c r="O50" s="180">
        <f t="shared" ca="1" si="11"/>
        <v>79.997286234424124</v>
      </c>
      <c r="P50" s="180">
        <f t="shared" ca="1" si="12"/>
        <v>0.9986657319251907</v>
      </c>
      <c r="Q50" s="180">
        <f t="shared" ca="1" si="13"/>
        <v>0</v>
      </c>
      <c r="R50" s="181">
        <f t="shared" ca="1" si="14"/>
        <v>460</v>
      </c>
      <c r="W50" s="46"/>
      <c r="X50" s="46">
        <v>50</v>
      </c>
    </row>
    <row r="51" spans="1:24">
      <c r="A51" s="61" t="s">
        <v>93</v>
      </c>
      <c r="B51" s="174">
        <f t="shared" ca="1" si="3"/>
        <v>683.12912700000004</v>
      </c>
      <c r="C51" s="179">
        <f t="shared" ca="1" si="15"/>
        <v>509.614328742</v>
      </c>
      <c r="D51" s="180">
        <f t="shared" ca="1" si="15"/>
        <v>164.15592921810003</v>
      </c>
      <c r="E51" s="180">
        <f t="shared" ca="1" si="15"/>
        <v>9.3588690399000019</v>
      </c>
      <c r="F51" s="181">
        <f t="shared" ca="1" si="15"/>
        <v>0</v>
      </c>
      <c r="G51" s="182">
        <f t="shared" ca="1" si="1"/>
        <v>439</v>
      </c>
      <c r="H51" s="182">
        <f t="shared" ca="1" si="2"/>
        <v>422.01069999999999</v>
      </c>
      <c r="I51" s="183">
        <f t="shared" ca="1" si="5"/>
        <v>344.14</v>
      </c>
      <c r="J51" s="180">
        <f t="shared" ca="1" si="6"/>
        <v>76.900000000000006</v>
      </c>
      <c r="K51" s="180">
        <f t="shared" ca="1" si="7"/>
        <v>0.96</v>
      </c>
      <c r="L51" s="180">
        <f t="shared" ca="1" si="8"/>
        <v>0</v>
      </c>
      <c r="M51" s="181">
        <f t="shared" ca="1" si="9"/>
        <v>421.99999999999994</v>
      </c>
      <c r="N51" s="179">
        <f t="shared" ca="1" si="10"/>
        <v>358.00345971563979</v>
      </c>
      <c r="O51" s="180">
        <f t="shared" ca="1" si="11"/>
        <v>79.997867298578214</v>
      </c>
      <c r="P51" s="180">
        <f t="shared" ca="1" si="12"/>
        <v>0.9986729857819906</v>
      </c>
      <c r="Q51" s="180">
        <f t="shared" ca="1" si="13"/>
        <v>0</v>
      </c>
      <c r="R51" s="181">
        <f t="shared" ca="1" si="14"/>
        <v>439</v>
      </c>
      <c r="W51" s="46"/>
      <c r="X51" s="46">
        <v>51</v>
      </c>
    </row>
    <row r="52" spans="1:24">
      <c r="A52" s="61" t="s">
        <v>94</v>
      </c>
      <c r="B52" s="174">
        <f t="shared" ca="1" si="3"/>
        <v>683.12912700000004</v>
      </c>
      <c r="C52" s="179">
        <f t="shared" ca="1" si="15"/>
        <v>509.614328742</v>
      </c>
      <c r="D52" s="180">
        <f t="shared" ca="1" si="15"/>
        <v>164.15592921810003</v>
      </c>
      <c r="E52" s="180">
        <f t="shared" ca="1" si="15"/>
        <v>9.3588690399000019</v>
      </c>
      <c r="F52" s="181">
        <f t="shared" ca="1" si="15"/>
        <v>0</v>
      </c>
      <c r="G52" s="182">
        <f t="shared" ca="1" si="1"/>
        <v>445</v>
      </c>
      <c r="H52" s="182">
        <f t="shared" ca="1" si="2"/>
        <v>427.77850000000001</v>
      </c>
      <c r="I52" s="183">
        <f t="shared" ca="1" si="5"/>
        <v>349.91</v>
      </c>
      <c r="J52" s="180">
        <f t="shared" ca="1" si="6"/>
        <v>76.900000000000006</v>
      </c>
      <c r="K52" s="180">
        <f t="shared" ca="1" si="7"/>
        <v>0.96</v>
      </c>
      <c r="L52" s="180">
        <f t="shared" ca="1" si="8"/>
        <v>0</v>
      </c>
      <c r="M52" s="181">
        <f t="shared" ca="1" si="9"/>
        <v>427.77000000000004</v>
      </c>
      <c r="N52" s="179">
        <f t="shared" ca="1" si="10"/>
        <v>364.00390396708514</v>
      </c>
      <c r="O52" s="180">
        <f t="shared" ca="1" si="11"/>
        <v>79.99742852467449</v>
      </c>
      <c r="P52" s="180">
        <f t="shared" ca="1" si="12"/>
        <v>0.99866750824040962</v>
      </c>
      <c r="Q52" s="180">
        <f t="shared" ca="1" si="13"/>
        <v>0</v>
      </c>
      <c r="R52" s="181">
        <f t="shared" ca="1" si="14"/>
        <v>445.00000000000006</v>
      </c>
      <c r="W52" s="46"/>
      <c r="X52" s="46">
        <v>52</v>
      </c>
    </row>
    <row r="53" spans="1:24">
      <c r="A53" s="61" t="s">
        <v>95</v>
      </c>
      <c r="B53" s="174">
        <f t="shared" ca="1" si="3"/>
        <v>683.12912700000004</v>
      </c>
      <c r="C53" s="179">
        <f t="shared" ca="1" si="15"/>
        <v>509.614328742</v>
      </c>
      <c r="D53" s="180">
        <f t="shared" ca="1" si="15"/>
        <v>164.15592921810003</v>
      </c>
      <c r="E53" s="180">
        <f t="shared" ca="1" si="15"/>
        <v>9.3588690399000019</v>
      </c>
      <c r="F53" s="181">
        <f t="shared" ca="1" si="15"/>
        <v>0</v>
      </c>
      <c r="G53" s="182">
        <f t="shared" ca="1" si="1"/>
        <v>416</v>
      </c>
      <c r="H53" s="182">
        <f t="shared" ca="1" si="2"/>
        <v>399.9008</v>
      </c>
      <c r="I53" s="183">
        <f t="shared" ca="1" si="5"/>
        <v>322.02999999999997</v>
      </c>
      <c r="J53" s="180">
        <f t="shared" ca="1" si="6"/>
        <v>76.900000000000006</v>
      </c>
      <c r="K53" s="180">
        <f t="shared" ca="1" si="7"/>
        <v>0.96</v>
      </c>
      <c r="L53" s="180">
        <f t="shared" ca="1" si="8"/>
        <v>0</v>
      </c>
      <c r="M53" s="181">
        <f t="shared" ca="1" si="9"/>
        <v>399.88999999999993</v>
      </c>
      <c r="N53" s="179">
        <f t="shared" ca="1" si="10"/>
        <v>335.00332591462654</v>
      </c>
      <c r="O53" s="180">
        <f t="shared" ca="1" si="11"/>
        <v>79.997999449848734</v>
      </c>
      <c r="P53" s="180">
        <f t="shared" ca="1" si="12"/>
        <v>0.99867463552476954</v>
      </c>
      <c r="Q53" s="180">
        <f t="shared" ca="1" si="13"/>
        <v>0</v>
      </c>
      <c r="R53" s="181">
        <f t="shared" ca="1" si="14"/>
        <v>416.00000000000006</v>
      </c>
      <c r="W53" s="46"/>
      <c r="X53" s="46">
        <v>53</v>
      </c>
    </row>
    <row r="54" spans="1:24">
      <c r="A54" s="61" t="s">
        <v>96</v>
      </c>
      <c r="B54" s="174">
        <f t="shared" ca="1" si="3"/>
        <v>683.12912700000004</v>
      </c>
      <c r="C54" s="179">
        <f t="shared" ca="1" si="15"/>
        <v>509.614328742</v>
      </c>
      <c r="D54" s="180">
        <f t="shared" ca="1" si="15"/>
        <v>164.15592921810003</v>
      </c>
      <c r="E54" s="180">
        <f t="shared" ca="1" si="15"/>
        <v>9.3588690399000019</v>
      </c>
      <c r="F54" s="181">
        <f t="shared" ca="1" si="15"/>
        <v>0</v>
      </c>
      <c r="G54" s="182">
        <f t="shared" ca="1" si="1"/>
        <v>402</v>
      </c>
      <c r="H54" s="182">
        <f t="shared" ca="1" si="2"/>
        <v>386.44260000000003</v>
      </c>
      <c r="I54" s="183">
        <f t="shared" ca="1" si="5"/>
        <v>308.58</v>
      </c>
      <c r="J54" s="180">
        <f t="shared" ca="1" si="6"/>
        <v>76.900000000000006</v>
      </c>
      <c r="K54" s="180">
        <f t="shared" ca="1" si="7"/>
        <v>0.96</v>
      </c>
      <c r="L54" s="180">
        <f t="shared" ca="1" si="8"/>
        <v>0</v>
      </c>
      <c r="M54" s="181">
        <f t="shared" ca="1" si="9"/>
        <v>386.44</v>
      </c>
      <c r="N54" s="179">
        <f t="shared" ca="1" si="10"/>
        <v>321.00496842976918</v>
      </c>
      <c r="O54" s="180">
        <f t="shared" ca="1" si="11"/>
        <v>79.996377186626646</v>
      </c>
      <c r="P54" s="180">
        <f t="shared" ca="1" si="12"/>
        <v>0.99865438360418168</v>
      </c>
      <c r="Q54" s="180">
        <f t="shared" ca="1" si="13"/>
        <v>0</v>
      </c>
      <c r="R54" s="181">
        <f t="shared" ca="1" si="14"/>
        <v>402</v>
      </c>
      <c r="W54" s="46"/>
      <c r="X54" s="46">
        <v>54</v>
      </c>
    </row>
    <row r="55" spans="1:24">
      <c r="A55" s="61" t="s">
        <v>97</v>
      </c>
      <c r="B55" s="174">
        <f t="shared" ca="1" si="3"/>
        <v>683.12912700000004</v>
      </c>
      <c r="C55" s="179">
        <f t="shared" ca="1" si="15"/>
        <v>509.614328742</v>
      </c>
      <c r="D55" s="180">
        <f t="shared" ca="1" si="15"/>
        <v>164.15592921810003</v>
      </c>
      <c r="E55" s="180">
        <f t="shared" ca="1" si="15"/>
        <v>9.3588690399000019</v>
      </c>
      <c r="F55" s="181">
        <f t="shared" ca="1" si="15"/>
        <v>0</v>
      </c>
      <c r="G55" s="182">
        <f t="shared" ca="1" si="1"/>
        <v>361</v>
      </c>
      <c r="H55" s="182">
        <f t="shared" ca="1" si="2"/>
        <v>347.02929999999998</v>
      </c>
      <c r="I55" s="183">
        <f t="shared" ca="1" si="5"/>
        <v>269.16000000000003</v>
      </c>
      <c r="J55" s="180">
        <f t="shared" ca="1" si="6"/>
        <v>76.900000000000006</v>
      </c>
      <c r="K55" s="180">
        <f t="shared" ca="1" si="7"/>
        <v>0.96</v>
      </c>
      <c r="L55" s="180">
        <f t="shared" ca="1" si="8"/>
        <v>0</v>
      </c>
      <c r="M55" s="181">
        <f t="shared" ca="1" si="9"/>
        <v>347.02000000000004</v>
      </c>
      <c r="N55" s="179">
        <f t="shared" ca="1" si="10"/>
        <v>280.00334274681575</v>
      </c>
      <c r="O55" s="180">
        <f t="shared" ca="1" si="11"/>
        <v>79.997982825197383</v>
      </c>
      <c r="P55" s="180">
        <f t="shared" ca="1" si="12"/>
        <v>0.99867442798685946</v>
      </c>
      <c r="Q55" s="180">
        <f t="shared" ca="1" si="13"/>
        <v>0</v>
      </c>
      <c r="R55" s="181">
        <f t="shared" ca="1" si="14"/>
        <v>361</v>
      </c>
      <c r="W55" s="46"/>
      <c r="X55" s="46">
        <v>55</v>
      </c>
    </row>
    <row r="56" spans="1:24">
      <c r="A56" s="61" t="s">
        <v>98</v>
      </c>
      <c r="B56" s="174">
        <f t="shared" ca="1" si="3"/>
        <v>683.12912700000004</v>
      </c>
      <c r="C56" s="179">
        <f t="shared" ca="1" si="15"/>
        <v>509.614328742</v>
      </c>
      <c r="D56" s="180">
        <f t="shared" ca="1" si="15"/>
        <v>164.15592921810003</v>
      </c>
      <c r="E56" s="180">
        <f t="shared" ca="1" si="15"/>
        <v>9.3588690399000019</v>
      </c>
      <c r="F56" s="181">
        <f t="shared" ca="1" si="15"/>
        <v>0</v>
      </c>
      <c r="G56" s="182">
        <f t="shared" ca="1" si="1"/>
        <v>361</v>
      </c>
      <c r="H56" s="182">
        <f t="shared" ca="1" si="2"/>
        <v>347.02929999999998</v>
      </c>
      <c r="I56" s="183">
        <f t="shared" ca="1" si="5"/>
        <v>269.16000000000003</v>
      </c>
      <c r="J56" s="180">
        <f t="shared" ca="1" si="6"/>
        <v>76.900000000000006</v>
      </c>
      <c r="K56" s="180">
        <f t="shared" ca="1" si="7"/>
        <v>0.96</v>
      </c>
      <c r="L56" s="180">
        <f t="shared" ca="1" si="8"/>
        <v>0</v>
      </c>
      <c r="M56" s="181">
        <f t="shared" ca="1" si="9"/>
        <v>347.02000000000004</v>
      </c>
      <c r="N56" s="179">
        <f t="shared" ca="1" si="10"/>
        <v>280.00334274681575</v>
      </c>
      <c r="O56" s="180">
        <f t="shared" ca="1" si="11"/>
        <v>79.997982825197383</v>
      </c>
      <c r="P56" s="180">
        <f t="shared" ca="1" si="12"/>
        <v>0.99867442798685946</v>
      </c>
      <c r="Q56" s="180">
        <f t="shared" ca="1" si="13"/>
        <v>0</v>
      </c>
      <c r="R56" s="181">
        <f t="shared" ca="1" si="14"/>
        <v>361</v>
      </c>
      <c r="W56" s="46"/>
      <c r="X56" s="46">
        <v>56</v>
      </c>
    </row>
    <row r="57" spans="1:24">
      <c r="A57" s="61" t="s">
        <v>99</v>
      </c>
      <c r="B57" s="174">
        <f t="shared" ca="1" si="3"/>
        <v>683.12912700000004</v>
      </c>
      <c r="C57" s="179">
        <f t="shared" ca="1" si="15"/>
        <v>509.614328742</v>
      </c>
      <c r="D57" s="180">
        <f t="shared" ca="1" si="15"/>
        <v>164.15592921810003</v>
      </c>
      <c r="E57" s="180">
        <f t="shared" ca="1" si="15"/>
        <v>9.3588690399000019</v>
      </c>
      <c r="F57" s="181">
        <f t="shared" ca="1" si="15"/>
        <v>0</v>
      </c>
      <c r="G57" s="182">
        <f t="shared" ca="1" si="1"/>
        <v>361</v>
      </c>
      <c r="H57" s="182">
        <f t="shared" ca="1" si="2"/>
        <v>347.02929999999998</v>
      </c>
      <c r="I57" s="183">
        <f t="shared" ca="1" si="5"/>
        <v>269.16000000000003</v>
      </c>
      <c r="J57" s="180">
        <f t="shared" ca="1" si="6"/>
        <v>76.900000000000006</v>
      </c>
      <c r="K57" s="180">
        <f t="shared" ca="1" si="7"/>
        <v>0.96</v>
      </c>
      <c r="L57" s="180">
        <f t="shared" ca="1" si="8"/>
        <v>0</v>
      </c>
      <c r="M57" s="181">
        <f t="shared" ca="1" si="9"/>
        <v>347.02000000000004</v>
      </c>
      <c r="N57" s="179">
        <f t="shared" ca="1" si="10"/>
        <v>280.00334274681575</v>
      </c>
      <c r="O57" s="180">
        <f t="shared" ca="1" si="11"/>
        <v>79.997982825197383</v>
      </c>
      <c r="P57" s="180">
        <f t="shared" ca="1" si="12"/>
        <v>0.99867442798685946</v>
      </c>
      <c r="Q57" s="180">
        <f t="shared" ca="1" si="13"/>
        <v>0</v>
      </c>
      <c r="R57" s="181">
        <f t="shared" ca="1" si="14"/>
        <v>361</v>
      </c>
      <c r="W57" s="46"/>
      <c r="X57" s="46">
        <v>57</v>
      </c>
    </row>
    <row r="58" spans="1:24">
      <c r="A58" s="61" t="s">
        <v>100</v>
      </c>
      <c r="B58" s="174">
        <f t="shared" ca="1" si="3"/>
        <v>683.12912700000004</v>
      </c>
      <c r="C58" s="179">
        <f t="shared" ca="1" si="15"/>
        <v>509.614328742</v>
      </c>
      <c r="D58" s="180">
        <f t="shared" ca="1" si="15"/>
        <v>164.15592921810003</v>
      </c>
      <c r="E58" s="180">
        <f t="shared" ca="1" si="15"/>
        <v>9.3588690399000019</v>
      </c>
      <c r="F58" s="181">
        <f t="shared" ca="1" si="15"/>
        <v>0</v>
      </c>
      <c r="G58" s="182">
        <f t="shared" ca="1" si="1"/>
        <v>361</v>
      </c>
      <c r="H58" s="182">
        <f t="shared" ca="1" si="2"/>
        <v>347.02929999999998</v>
      </c>
      <c r="I58" s="183">
        <f t="shared" ca="1" si="5"/>
        <v>269.16000000000003</v>
      </c>
      <c r="J58" s="180">
        <f t="shared" ca="1" si="6"/>
        <v>76.900000000000006</v>
      </c>
      <c r="K58" s="180">
        <f t="shared" ca="1" si="7"/>
        <v>0.96</v>
      </c>
      <c r="L58" s="180">
        <f t="shared" ca="1" si="8"/>
        <v>0</v>
      </c>
      <c r="M58" s="181">
        <f t="shared" ca="1" si="9"/>
        <v>347.02000000000004</v>
      </c>
      <c r="N58" s="179">
        <f t="shared" ca="1" si="10"/>
        <v>280.00334274681575</v>
      </c>
      <c r="O58" s="180">
        <f t="shared" ca="1" si="11"/>
        <v>79.997982825197383</v>
      </c>
      <c r="P58" s="180">
        <f t="shared" ca="1" si="12"/>
        <v>0.99867442798685946</v>
      </c>
      <c r="Q58" s="180">
        <f t="shared" ca="1" si="13"/>
        <v>0</v>
      </c>
      <c r="R58" s="181">
        <f t="shared" ca="1" si="14"/>
        <v>361</v>
      </c>
      <c r="W58" s="46"/>
      <c r="X58" s="46">
        <v>58</v>
      </c>
    </row>
    <row r="59" spans="1:24">
      <c r="A59" s="61" t="s">
        <v>101</v>
      </c>
      <c r="B59" s="174">
        <f t="shared" ca="1" si="3"/>
        <v>683.12912700000004</v>
      </c>
      <c r="C59" s="179">
        <f t="shared" ca="1" si="15"/>
        <v>509.614328742</v>
      </c>
      <c r="D59" s="180">
        <f t="shared" ca="1" si="15"/>
        <v>164.15592921810003</v>
      </c>
      <c r="E59" s="180">
        <f t="shared" ca="1" si="15"/>
        <v>9.3588690399000019</v>
      </c>
      <c r="F59" s="181">
        <f t="shared" ca="1" si="15"/>
        <v>0</v>
      </c>
      <c r="G59" s="182">
        <f t="shared" ca="1" si="1"/>
        <v>361</v>
      </c>
      <c r="H59" s="182">
        <f t="shared" ca="1" si="2"/>
        <v>347.02929999999998</v>
      </c>
      <c r="I59" s="183">
        <f t="shared" ca="1" si="5"/>
        <v>269.16000000000003</v>
      </c>
      <c r="J59" s="180">
        <f t="shared" ca="1" si="6"/>
        <v>76.900000000000006</v>
      </c>
      <c r="K59" s="180">
        <f t="shared" ca="1" si="7"/>
        <v>0.96</v>
      </c>
      <c r="L59" s="180">
        <f t="shared" ca="1" si="8"/>
        <v>0</v>
      </c>
      <c r="M59" s="181">
        <f t="shared" ca="1" si="9"/>
        <v>347.02000000000004</v>
      </c>
      <c r="N59" s="179">
        <f t="shared" ca="1" si="10"/>
        <v>280.00334274681575</v>
      </c>
      <c r="O59" s="180">
        <f t="shared" ca="1" si="11"/>
        <v>79.997982825197383</v>
      </c>
      <c r="P59" s="180">
        <f t="shared" ca="1" si="12"/>
        <v>0.99867442798685946</v>
      </c>
      <c r="Q59" s="180">
        <f t="shared" ca="1" si="13"/>
        <v>0</v>
      </c>
      <c r="R59" s="181">
        <f t="shared" ca="1" si="14"/>
        <v>361</v>
      </c>
      <c r="W59" s="46"/>
      <c r="X59" s="46">
        <v>59</v>
      </c>
    </row>
    <row r="60" spans="1:24">
      <c r="A60" s="61" t="s">
        <v>102</v>
      </c>
      <c r="B60" s="174">
        <f t="shared" ca="1" si="3"/>
        <v>683.12912700000004</v>
      </c>
      <c r="C60" s="179">
        <f t="shared" ca="1" si="15"/>
        <v>509.614328742</v>
      </c>
      <c r="D60" s="180">
        <f t="shared" ca="1" si="15"/>
        <v>164.15592921810003</v>
      </c>
      <c r="E60" s="180">
        <f t="shared" ca="1" si="15"/>
        <v>9.3588690399000019</v>
      </c>
      <c r="F60" s="181">
        <f t="shared" ca="1" si="15"/>
        <v>0</v>
      </c>
      <c r="G60" s="182">
        <f t="shared" ca="1" si="1"/>
        <v>361</v>
      </c>
      <c r="H60" s="182">
        <f t="shared" ca="1" si="2"/>
        <v>347.02929999999998</v>
      </c>
      <c r="I60" s="183">
        <f t="shared" ca="1" si="5"/>
        <v>269.16000000000003</v>
      </c>
      <c r="J60" s="180">
        <f t="shared" ca="1" si="6"/>
        <v>76.900000000000006</v>
      </c>
      <c r="K60" s="180">
        <f t="shared" ca="1" si="7"/>
        <v>0.96</v>
      </c>
      <c r="L60" s="180">
        <f t="shared" ca="1" si="8"/>
        <v>0</v>
      </c>
      <c r="M60" s="181">
        <f t="shared" ca="1" si="9"/>
        <v>347.02000000000004</v>
      </c>
      <c r="N60" s="179">
        <f t="shared" ca="1" si="10"/>
        <v>280.00334274681575</v>
      </c>
      <c r="O60" s="180">
        <f t="shared" ca="1" si="11"/>
        <v>79.997982825197383</v>
      </c>
      <c r="P60" s="180">
        <f t="shared" ca="1" si="12"/>
        <v>0.99867442798685946</v>
      </c>
      <c r="Q60" s="180">
        <f t="shared" ca="1" si="13"/>
        <v>0</v>
      </c>
      <c r="R60" s="181">
        <f t="shared" ca="1" si="14"/>
        <v>361</v>
      </c>
      <c r="W60" s="46"/>
      <c r="X60" s="46">
        <v>60</v>
      </c>
    </row>
    <row r="61" spans="1:24">
      <c r="A61" s="61" t="s">
        <v>103</v>
      </c>
      <c r="B61" s="174">
        <f t="shared" ca="1" si="3"/>
        <v>683.12912700000004</v>
      </c>
      <c r="C61" s="179">
        <f t="shared" ca="1" si="15"/>
        <v>509.614328742</v>
      </c>
      <c r="D61" s="180">
        <f t="shared" ca="1" si="15"/>
        <v>164.15592921810003</v>
      </c>
      <c r="E61" s="180">
        <f t="shared" ca="1" si="15"/>
        <v>9.3588690399000019</v>
      </c>
      <c r="F61" s="181">
        <f t="shared" ca="1" si="15"/>
        <v>0</v>
      </c>
      <c r="G61" s="182">
        <f t="shared" ca="1" si="1"/>
        <v>411</v>
      </c>
      <c r="H61" s="182">
        <f t="shared" ca="1" si="2"/>
        <v>395.09429999999998</v>
      </c>
      <c r="I61" s="183">
        <f t="shared" ca="1" si="5"/>
        <v>317.23</v>
      </c>
      <c r="J61" s="180">
        <f t="shared" ca="1" si="6"/>
        <v>76.900000000000006</v>
      </c>
      <c r="K61" s="180">
        <f t="shared" ca="1" si="7"/>
        <v>0.96</v>
      </c>
      <c r="L61" s="180">
        <f t="shared" ca="1" si="8"/>
        <v>0</v>
      </c>
      <c r="M61" s="181">
        <f t="shared" ca="1" si="9"/>
        <v>395.09</v>
      </c>
      <c r="N61" s="179">
        <f t="shared" ca="1" si="10"/>
        <v>330.0046318560328</v>
      </c>
      <c r="O61" s="180">
        <f t="shared" ca="1" si="11"/>
        <v>79.996709610468486</v>
      </c>
      <c r="P61" s="180">
        <f t="shared" ca="1" si="12"/>
        <v>0.99865853349869638</v>
      </c>
      <c r="Q61" s="180">
        <f t="shared" ca="1" si="13"/>
        <v>0</v>
      </c>
      <c r="R61" s="181">
        <f t="shared" ca="1" si="14"/>
        <v>411</v>
      </c>
      <c r="W61" s="46"/>
      <c r="X61" s="46">
        <v>61</v>
      </c>
    </row>
    <row r="62" spans="1:24">
      <c r="A62" s="61" t="s">
        <v>104</v>
      </c>
      <c r="B62" s="174">
        <f t="shared" ca="1" si="3"/>
        <v>683.12912700000004</v>
      </c>
      <c r="C62" s="179">
        <f t="shared" ca="1" si="15"/>
        <v>509.614328742</v>
      </c>
      <c r="D62" s="180">
        <f t="shared" ca="1" si="15"/>
        <v>164.15592921810003</v>
      </c>
      <c r="E62" s="180">
        <f t="shared" ca="1" si="15"/>
        <v>9.3588690399000019</v>
      </c>
      <c r="F62" s="181">
        <f t="shared" ca="1" si="15"/>
        <v>0</v>
      </c>
      <c r="G62" s="182">
        <f t="shared" ca="1" si="1"/>
        <v>461</v>
      </c>
      <c r="H62" s="182">
        <f t="shared" ca="1" si="2"/>
        <v>443.15929999999997</v>
      </c>
      <c r="I62" s="183">
        <f t="shared" ca="1" si="5"/>
        <v>365.29</v>
      </c>
      <c r="J62" s="180">
        <f t="shared" ca="1" si="6"/>
        <v>76.900000000000006</v>
      </c>
      <c r="K62" s="180">
        <f t="shared" ca="1" si="7"/>
        <v>0.96</v>
      </c>
      <c r="L62" s="180">
        <f t="shared" ca="1" si="8"/>
        <v>0</v>
      </c>
      <c r="M62" s="181">
        <f t="shared" ca="1" si="9"/>
        <v>443.15000000000003</v>
      </c>
      <c r="N62" s="179">
        <f t="shared" ca="1" si="10"/>
        <v>380.00381360713072</v>
      </c>
      <c r="O62" s="180">
        <f t="shared" ca="1" si="11"/>
        <v>79.997517770506605</v>
      </c>
      <c r="P62" s="180">
        <f t="shared" ca="1" si="12"/>
        <v>0.9986686223626311</v>
      </c>
      <c r="Q62" s="180">
        <f t="shared" ca="1" si="13"/>
        <v>0</v>
      </c>
      <c r="R62" s="181">
        <f t="shared" ca="1" si="14"/>
        <v>460.99999999999994</v>
      </c>
      <c r="W62" s="46"/>
      <c r="X62" s="46">
        <v>62</v>
      </c>
    </row>
    <row r="63" spans="1:24">
      <c r="A63" s="61" t="s">
        <v>105</v>
      </c>
      <c r="B63" s="174">
        <f t="shared" ca="1" si="3"/>
        <v>683.12912700000004</v>
      </c>
      <c r="C63" s="179">
        <f t="shared" ca="1" si="15"/>
        <v>509.614328742</v>
      </c>
      <c r="D63" s="180">
        <f t="shared" ca="1" si="15"/>
        <v>164.15592921810003</v>
      </c>
      <c r="E63" s="180">
        <f t="shared" ca="1" si="15"/>
        <v>9.3588690399000019</v>
      </c>
      <c r="F63" s="181">
        <f t="shared" ca="1" si="15"/>
        <v>0</v>
      </c>
      <c r="G63" s="182">
        <f t="shared" ca="1" si="1"/>
        <v>511</v>
      </c>
      <c r="H63" s="182">
        <f t="shared" ca="1" si="2"/>
        <v>491.22430000000003</v>
      </c>
      <c r="I63" s="183">
        <f t="shared" ca="1" si="5"/>
        <v>413.36</v>
      </c>
      <c r="J63" s="180">
        <f t="shared" ca="1" si="6"/>
        <v>76.900000000000006</v>
      </c>
      <c r="K63" s="180">
        <f t="shared" ca="1" si="7"/>
        <v>0.96</v>
      </c>
      <c r="L63" s="180">
        <f t="shared" ca="1" si="8"/>
        <v>0</v>
      </c>
      <c r="M63" s="181">
        <f t="shared" ca="1" si="9"/>
        <v>491.21999999999997</v>
      </c>
      <c r="N63" s="179">
        <f t="shared" ca="1" si="10"/>
        <v>430.00480436464306</v>
      </c>
      <c r="O63" s="180">
        <f t="shared" ca="1" si="11"/>
        <v>79.996539228858765</v>
      </c>
      <c r="P63" s="180">
        <f t="shared" ca="1" si="12"/>
        <v>0.99865640649810661</v>
      </c>
      <c r="Q63" s="180">
        <f t="shared" ca="1" si="13"/>
        <v>0</v>
      </c>
      <c r="R63" s="181">
        <f t="shared" ca="1" si="14"/>
        <v>510.99999999999994</v>
      </c>
      <c r="W63" s="46"/>
      <c r="X63" s="46">
        <v>63</v>
      </c>
    </row>
    <row r="64" spans="1:24">
      <c r="A64" s="61" t="s">
        <v>106</v>
      </c>
      <c r="B64" s="174">
        <f t="shared" ca="1" si="3"/>
        <v>683.12912700000004</v>
      </c>
      <c r="C64" s="179">
        <f t="shared" ca="1" si="15"/>
        <v>509.614328742</v>
      </c>
      <c r="D64" s="180">
        <f t="shared" ca="1" si="15"/>
        <v>164.15592921810003</v>
      </c>
      <c r="E64" s="180">
        <f t="shared" ca="1" si="15"/>
        <v>9.3588690399000019</v>
      </c>
      <c r="F64" s="181">
        <f t="shared" ca="1" si="15"/>
        <v>0</v>
      </c>
      <c r="G64" s="182">
        <f t="shared" ca="1" si="1"/>
        <v>590.61500000000001</v>
      </c>
      <c r="H64" s="182">
        <f t="shared" ca="1" si="2"/>
        <v>567.75819999999999</v>
      </c>
      <c r="I64" s="183">
        <f t="shared" ca="1" si="5"/>
        <v>489.9</v>
      </c>
      <c r="J64" s="180">
        <f t="shared" ca="1" si="6"/>
        <v>76.900000000000006</v>
      </c>
      <c r="K64" s="180">
        <f t="shared" ca="1" si="7"/>
        <v>0.96</v>
      </c>
      <c r="L64" s="180">
        <f t="shared" ca="1" si="8"/>
        <v>0</v>
      </c>
      <c r="M64" s="181">
        <f t="shared" ca="1" si="9"/>
        <v>567.76</v>
      </c>
      <c r="N64" s="179">
        <f t="shared" ca="1" si="10"/>
        <v>509.62077021981116</v>
      </c>
      <c r="O64" s="180">
        <f t="shared" ca="1" si="11"/>
        <v>79.995585282513744</v>
      </c>
      <c r="P64" s="180">
        <f t="shared" ca="1" si="12"/>
        <v>0.99864449767507402</v>
      </c>
      <c r="Q64" s="180">
        <f t="shared" ca="1" si="13"/>
        <v>0</v>
      </c>
      <c r="R64" s="181">
        <f t="shared" ca="1" si="14"/>
        <v>590.61500000000001</v>
      </c>
      <c r="W64" s="46"/>
      <c r="X64" s="46">
        <v>64</v>
      </c>
    </row>
    <row r="65" spans="1:24">
      <c r="A65" s="61" t="s">
        <v>107</v>
      </c>
      <c r="B65" s="174">
        <f t="shared" ca="1" si="3"/>
        <v>683.12912700000004</v>
      </c>
      <c r="C65" s="179">
        <f t="shared" ca="1" si="15"/>
        <v>509.614328742</v>
      </c>
      <c r="D65" s="180">
        <f t="shared" ca="1" si="15"/>
        <v>164.15592921810003</v>
      </c>
      <c r="E65" s="180">
        <f t="shared" ca="1" si="15"/>
        <v>9.3588690399000019</v>
      </c>
      <c r="F65" s="181">
        <f t="shared" ca="1" si="15"/>
        <v>0</v>
      </c>
      <c r="G65" s="182">
        <f t="shared" ca="1" si="1"/>
        <v>590.61500000000001</v>
      </c>
      <c r="H65" s="182">
        <f t="shared" ca="1" si="2"/>
        <v>567.75819999999999</v>
      </c>
      <c r="I65" s="183">
        <f t="shared" ca="1" si="5"/>
        <v>489.9</v>
      </c>
      <c r="J65" s="180">
        <f t="shared" ca="1" si="6"/>
        <v>76.900000000000006</v>
      </c>
      <c r="K65" s="180">
        <f t="shared" ca="1" si="7"/>
        <v>0.96</v>
      </c>
      <c r="L65" s="180">
        <f t="shared" ca="1" si="8"/>
        <v>0</v>
      </c>
      <c r="M65" s="181">
        <f t="shared" ca="1" si="9"/>
        <v>567.76</v>
      </c>
      <c r="N65" s="179">
        <f t="shared" ca="1" si="10"/>
        <v>509.62077021981116</v>
      </c>
      <c r="O65" s="180">
        <f t="shared" ca="1" si="11"/>
        <v>79.995585282513744</v>
      </c>
      <c r="P65" s="180">
        <f t="shared" ca="1" si="12"/>
        <v>0.99864449767507402</v>
      </c>
      <c r="Q65" s="180">
        <f t="shared" ca="1" si="13"/>
        <v>0</v>
      </c>
      <c r="R65" s="181">
        <f t="shared" ca="1" si="14"/>
        <v>590.61500000000001</v>
      </c>
      <c r="W65" s="46"/>
      <c r="X65" s="46">
        <v>65</v>
      </c>
    </row>
    <row r="66" spans="1:24">
      <c r="A66" s="61" t="s">
        <v>108</v>
      </c>
      <c r="B66" s="174">
        <f t="shared" ca="1" si="3"/>
        <v>683.12912700000004</v>
      </c>
      <c r="C66" s="179">
        <f t="shared" ca="1" si="15"/>
        <v>509.614328742</v>
      </c>
      <c r="D66" s="180">
        <f t="shared" ca="1" si="15"/>
        <v>164.15592921810003</v>
      </c>
      <c r="E66" s="180">
        <f t="shared" ca="1" si="15"/>
        <v>9.3588690399000019</v>
      </c>
      <c r="F66" s="181">
        <f t="shared" ca="1" si="15"/>
        <v>0</v>
      </c>
      <c r="G66" s="182">
        <f t="shared" ca="1" si="1"/>
        <v>590.61500000000001</v>
      </c>
      <c r="H66" s="182">
        <f t="shared" ca="1" si="2"/>
        <v>567.75819999999999</v>
      </c>
      <c r="I66" s="183">
        <f t="shared" ca="1" si="5"/>
        <v>489.9</v>
      </c>
      <c r="J66" s="180">
        <f t="shared" ca="1" si="6"/>
        <v>76.900000000000006</v>
      </c>
      <c r="K66" s="180">
        <f t="shared" ca="1" si="7"/>
        <v>0.96</v>
      </c>
      <c r="L66" s="180">
        <f t="shared" ca="1" si="8"/>
        <v>0</v>
      </c>
      <c r="M66" s="181">
        <f t="shared" ca="1" si="9"/>
        <v>567.76</v>
      </c>
      <c r="N66" s="179">
        <f t="shared" ca="1" si="10"/>
        <v>509.62077021981116</v>
      </c>
      <c r="O66" s="180">
        <f t="shared" ca="1" si="11"/>
        <v>79.995585282513744</v>
      </c>
      <c r="P66" s="180">
        <f t="shared" ca="1" si="12"/>
        <v>0.99864449767507402</v>
      </c>
      <c r="Q66" s="180">
        <f t="shared" ca="1" si="13"/>
        <v>0</v>
      </c>
      <c r="R66" s="181">
        <f t="shared" ca="1" si="14"/>
        <v>590.61500000000001</v>
      </c>
      <c r="W66" s="46"/>
      <c r="X66" s="46">
        <v>66</v>
      </c>
    </row>
    <row r="67" spans="1:24">
      <c r="A67" s="61" t="s">
        <v>109</v>
      </c>
      <c r="B67" s="174">
        <f t="shared" ca="1" si="3"/>
        <v>683.12912700000004</v>
      </c>
      <c r="C67" s="179">
        <f t="shared" ca="1" si="15"/>
        <v>509.614328742</v>
      </c>
      <c r="D67" s="180">
        <f t="shared" ca="1" si="15"/>
        <v>164.15592921810003</v>
      </c>
      <c r="E67" s="180">
        <f t="shared" ca="1" si="15"/>
        <v>9.3588690399000019</v>
      </c>
      <c r="F67" s="181">
        <f t="shared" ca="1" si="15"/>
        <v>0</v>
      </c>
      <c r="G67" s="182">
        <f t="shared" ref="G67:G98" ca="1" si="16">INDIRECT("ISGS_exbus!" &amp; $V$3 &amp; X67)</f>
        <v>590.61500000000001</v>
      </c>
      <c r="H67" s="182">
        <f t="shared" ref="H67:H98" ca="1" si="17">INDIRECT("ISGS_Delhi_pp!" &amp; $V$3 &amp; X67)</f>
        <v>567.75819999999999</v>
      </c>
      <c r="I67" s="183">
        <f t="shared" ca="1" si="5"/>
        <v>492.48</v>
      </c>
      <c r="J67" s="180">
        <f t="shared" ca="1" si="6"/>
        <v>74.31</v>
      </c>
      <c r="K67" s="180">
        <f t="shared" ca="1" si="7"/>
        <v>0.97</v>
      </c>
      <c r="L67" s="180">
        <f t="shared" ca="1" si="8"/>
        <v>0</v>
      </c>
      <c r="M67" s="181">
        <f t="shared" ca="1" si="9"/>
        <v>567.76</v>
      </c>
      <c r="N67" s="179">
        <f t="shared" ca="1" si="10"/>
        <v>512.30462730731301</v>
      </c>
      <c r="O67" s="180">
        <f t="shared" ca="1" si="11"/>
        <v>77.301325648161196</v>
      </c>
      <c r="P67" s="180">
        <f t="shared" ca="1" si="12"/>
        <v>1.0090470445258559</v>
      </c>
      <c r="Q67" s="180">
        <f t="shared" ca="1" si="13"/>
        <v>0</v>
      </c>
      <c r="R67" s="181">
        <f t="shared" ca="1" si="14"/>
        <v>590.61500000000001</v>
      </c>
      <c r="W67" s="46"/>
      <c r="X67" s="46">
        <v>67</v>
      </c>
    </row>
    <row r="68" spans="1:24">
      <c r="A68" s="61" t="s">
        <v>110</v>
      </c>
      <c r="B68" s="174">
        <f t="shared" ref="B68:B98" ca="1" si="18">INDIRECT("Entt_ISGS!" &amp; $V$3 &amp; X68)</f>
        <v>683.12912700000004</v>
      </c>
      <c r="C68" s="179">
        <f t="shared" ref="C68:F98" ca="1" si="19">$B68*C$1/100</f>
        <v>509.614328742</v>
      </c>
      <c r="D68" s="180">
        <f t="shared" ca="1" si="19"/>
        <v>164.15592921810003</v>
      </c>
      <c r="E68" s="180">
        <f t="shared" ca="1" si="19"/>
        <v>9.3588690399000019</v>
      </c>
      <c r="F68" s="181">
        <f t="shared" ca="1" si="19"/>
        <v>0</v>
      </c>
      <c r="G68" s="182">
        <f t="shared" ca="1" si="16"/>
        <v>590.61500000000001</v>
      </c>
      <c r="H68" s="182">
        <f t="shared" ca="1" si="17"/>
        <v>567.75819999999999</v>
      </c>
      <c r="I68" s="183">
        <f t="shared" ref="I68:I98" ca="1" si="20">INDIRECT("BRPL_EOD!" &amp; $V$3 &amp; X68)</f>
        <v>466.21</v>
      </c>
      <c r="J68" s="180">
        <f t="shared" ref="J68:J98" ca="1" si="21">INDIRECT("BYPL_EOD!" &amp; $V$3 &amp; X68)</f>
        <v>100.63</v>
      </c>
      <c r="K68" s="180">
        <f t="shared" ref="K68:K98" ca="1" si="22">INDIRECT("TPDDL_EOD!" &amp; $V$3 &amp; X68)</f>
        <v>0.91</v>
      </c>
      <c r="L68" s="180">
        <f t="shared" ref="L68:L98" ca="1" si="23">INDIRECT("NDMC_EOD!" &amp; $V$3 &amp; X68)</f>
        <v>0</v>
      </c>
      <c r="M68" s="181">
        <f t="shared" ref="M68:M98" ca="1" si="24">SUM(I68:L68)</f>
        <v>567.74999999999989</v>
      </c>
      <c r="N68" s="179">
        <f t="shared" ref="N68:N98" ca="1" si="25">INDIRECT("BRPL_ISGS_exbus!" &amp; $V$3 &amp; X68)</f>
        <v>484.98567881990317</v>
      </c>
      <c r="O68" s="180">
        <f t="shared" ref="O68:O98" ca="1" si="26">INDIRECT("BYPL_ISGS_exbus!" &amp; $V$3 &amp; X68)</f>
        <v>104.6826727432849</v>
      </c>
      <c r="P68" s="180">
        <f t="shared" ref="P68:P98" ca="1" si="27">INDIRECT("TPDDL_ISGS_exbus!" &amp; $V$3 &amp; X68)</f>
        <v>0.94664843681197708</v>
      </c>
      <c r="Q68" s="180">
        <f t="shared" ref="Q68:Q98" ca="1" si="28">INDIRECT("NDMC_ISGS_exbus!" &amp; $V$3 &amp; X68)</f>
        <v>0</v>
      </c>
      <c r="R68" s="181">
        <f t="shared" ref="R68:R98" ca="1" si="29">SUM(N68:Q68)</f>
        <v>590.61500000000001</v>
      </c>
      <c r="W68" s="46"/>
      <c r="X68" s="46">
        <v>68</v>
      </c>
    </row>
    <row r="69" spans="1:24">
      <c r="A69" s="61" t="s">
        <v>111</v>
      </c>
      <c r="B69" s="174">
        <f t="shared" ca="1" si="18"/>
        <v>683.12912700000004</v>
      </c>
      <c r="C69" s="179">
        <f t="shared" ca="1" si="19"/>
        <v>509.614328742</v>
      </c>
      <c r="D69" s="180">
        <f t="shared" ca="1" si="19"/>
        <v>164.15592921810003</v>
      </c>
      <c r="E69" s="180">
        <f t="shared" ca="1" si="19"/>
        <v>9.3588690399000019</v>
      </c>
      <c r="F69" s="181">
        <f t="shared" ca="1" si="19"/>
        <v>0</v>
      </c>
      <c r="G69" s="182">
        <f t="shared" ca="1" si="16"/>
        <v>620.61500000000001</v>
      </c>
      <c r="H69" s="182">
        <f t="shared" ca="1" si="17"/>
        <v>596.59720000000004</v>
      </c>
      <c r="I69" s="183">
        <f t="shared" ca="1" si="20"/>
        <v>489.9</v>
      </c>
      <c r="J69" s="180">
        <f t="shared" ca="1" si="21"/>
        <v>105.74</v>
      </c>
      <c r="K69" s="180">
        <f t="shared" ca="1" si="22"/>
        <v>0.96</v>
      </c>
      <c r="L69" s="180">
        <f t="shared" ca="1" si="23"/>
        <v>0</v>
      </c>
      <c r="M69" s="181">
        <f t="shared" ca="1" si="24"/>
        <v>596.6</v>
      </c>
      <c r="N69" s="179">
        <f t="shared" ca="1" si="25"/>
        <v>509.61999413342272</v>
      </c>
      <c r="O69" s="180">
        <f t="shared" ca="1" si="26"/>
        <v>109.99636288970835</v>
      </c>
      <c r="P69" s="180">
        <f t="shared" ca="1" si="27"/>
        <v>0.99864297686892389</v>
      </c>
      <c r="Q69" s="180">
        <f t="shared" ca="1" si="28"/>
        <v>0</v>
      </c>
      <c r="R69" s="181">
        <f t="shared" ca="1" si="29"/>
        <v>620.61500000000001</v>
      </c>
      <c r="W69" s="46"/>
      <c r="X69" s="46">
        <v>69</v>
      </c>
    </row>
    <row r="70" spans="1:24">
      <c r="A70" s="61" t="s">
        <v>112</v>
      </c>
      <c r="B70" s="174">
        <f t="shared" ca="1" si="18"/>
        <v>683.12912700000004</v>
      </c>
      <c r="C70" s="179">
        <f t="shared" ca="1" si="19"/>
        <v>509.614328742</v>
      </c>
      <c r="D70" s="180">
        <f t="shared" ca="1" si="19"/>
        <v>164.15592921810003</v>
      </c>
      <c r="E70" s="180">
        <f t="shared" ca="1" si="19"/>
        <v>9.3588690399000019</v>
      </c>
      <c r="F70" s="181">
        <f t="shared" ca="1" si="19"/>
        <v>0</v>
      </c>
      <c r="G70" s="182">
        <f t="shared" ca="1" si="16"/>
        <v>658.97389999999996</v>
      </c>
      <c r="H70" s="182">
        <f t="shared" ca="1" si="17"/>
        <v>633.47161000000006</v>
      </c>
      <c r="I70" s="183">
        <f t="shared" ca="1" si="20"/>
        <v>489.9</v>
      </c>
      <c r="J70" s="180">
        <f t="shared" ca="1" si="21"/>
        <v>134.58000000000001</v>
      </c>
      <c r="K70" s="180">
        <f t="shared" ca="1" si="22"/>
        <v>9</v>
      </c>
      <c r="L70" s="180">
        <f t="shared" ca="1" si="23"/>
        <v>0</v>
      </c>
      <c r="M70" s="181">
        <f t="shared" ca="1" si="24"/>
        <v>633.48</v>
      </c>
      <c r="N70" s="179">
        <f t="shared" ca="1" si="25"/>
        <v>509.6156368156847</v>
      </c>
      <c r="O70" s="180">
        <f t="shared" ca="1" si="26"/>
        <v>139.99606532487212</v>
      </c>
      <c r="P70" s="180">
        <f t="shared" ca="1" si="27"/>
        <v>9.362197859443075</v>
      </c>
      <c r="Q70" s="180">
        <f t="shared" ca="1" si="28"/>
        <v>0</v>
      </c>
      <c r="R70" s="181">
        <f t="shared" ca="1" si="29"/>
        <v>658.97389999999996</v>
      </c>
      <c r="W70" s="46"/>
      <c r="X70" s="46">
        <v>70</v>
      </c>
    </row>
    <row r="71" spans="1:24">
      <c r="A71" s="61" t="s">
        <v>113</v>
      </c>
      <c r="B71" s="174">
        <f t="shared" ca="1" si="18"/>
        <v>682.82912699999997</v>
      </c>
      <c r="C71" s="179">
        <f t="shared" ca="1" si="19"/>
        <v>509.39052874199996</v>
      </c>
      <c r="D71" s="180">
        <f t="shared" ca="1" si="19"/>
        <v>164.08383921810002</v>
      </c>
      <c r="E71" s="180">
        <f t="shared" ca="1" si="19"/>
        <v>9.3547590398999994</v>
      </c>
      <c r="F71" s="181">
        <f t="shared" ca="1" si="19"/>
        <v>0</v>
      </c>
      <c r="G71" s="182">
        <f t="shared" ca="1" si="16"/>
        <v>682.82912699999997</v>
      </c>
      <c r="H71" s="182">
        <f t="shared" ca="1" si="17"/>
        <v>656.40364</v>
      </c>
      <c r="I71" s="183">
        <f t="shared" ca="1" si="20"/>
        <v>489.67</v>
      </c>
      <c r="J71" s="180">
        <f t="shared" ca="1" si="21"/>
        <v>157.72999999999999</v>
      </c>
      <c r="K71" s="180">
        <f t="shared" ca="1" si="22"/>
        <v>8.99</v>
      </c>
      <c r="L71" s="180">
        <f t="shared" ca="1" si="23"/>
        <v>0</v>
      </c>
      <c r="M71" s="181">
        <f t="shared" ca="1" si="24"/>
        <v>656.39</v>
      </c>
      <c r="N71" s="179">
        <f t="shared" ca="1" si="25"/>
        <v>509.39371199757767</v>
      </c>
      <c r="O71" s="180">
        <f t="shared" ca="1" si="26"/>
        <v>164.08330139354649</v>
      </c>
      <c r="P71" s="180">
        <f t="shared" ca="1" si="27"/>
        <v>9.3521136088758219</v>
      </c>
      <c r="Q71" s="180">
        <f t="shared" ca="1" si="28"/>
        <v>0</v>
      </c>
      <c r="R71" s="181">
        <f t="shared" ca="1" si="29"/>
        <v>682.82912699999997</v>
      </c>
      <c r="W71" s="46"/>
      <c r="X71" s="46">
        <v>71</v>
      </c>
    </row>
    <row r="72" spans="1:24">
      <c r="A72" s="61" t="s">
        <v>114</v>
      </c>
      <c r="B72" s="174">
        <f t="shared" ca="1" si="18"/>
        <v>682.82912699999997</v>
      </c>
      <c r="C72" s="179">
        <f t="shared" ca="1" si="19"/>
        <v>509.39052874199996</v>
      </c>
      <c r="D72" s="180">
        <f t="shared" ca="1" si="19"/>
        <v>164.08383921810002</v>
      </c>
      <c r="E72" s="180">
        <f t="shared" ca="1" si="19"/>
        <v>9.3547590398999994</v>
      </c>
      <c r="F72" s="181">
        <f t="shared" ca="1" si="19"/>
        <v>0</v>
      </c>
      <c r="G72" s="182">
        <f t="shared" ca="1" si="16"/>
        <v>682.82912699999997</v>
      </c>
      <c r="H72" s="182">
        <f t="shared" ca="1" si="17"/>
        <v>656.40364</v>
      </c>
      <c r="I72" s="183">
        <f t="shared" ca="1" si="20"/>
        <v>489.67</v>
      </c>
      <c r="J72" s="180">
        <f t="shared" ca="1" si="21"/>
        <v>157.72999999999999</v>
      </c>
      <c r="K72" s="180">
        <f t="shared" ca="1" si="22"/>
        <v>8.99</v>
      </c>
      <c r="L72" s="180">
        <f t="shared" ca="1" si="23"/>
        <v>0</v>
      </c>
      <c r="M72" s="181">
        <f t="shared" ca="1" si="24"/>
        <v>656.39</v>
      </c>
      <c r="N72" s="179">
        <f t="shared" ca="1" si="25"/>
        <v>509.39371199757767</v>
      </c>
      <c r="O72" s="180">
        <f t="shared" ca="1" si="26"/>
        <v>164.08330139354649</v>
      </c>
      <c r="P72" s="180">
        <f t="shared" ca="1" si="27"/>
        <v>9.3521136088758219</v>
      </c>
      <c r="Q72" s="180">
        <f t="shared" ca="1" si="28"/>
        <v>0</v>
      </c>
      <c r="R72" s="181">
        <f t="shared" ca="1" si="29"/>
        <v>682.82912699999997</v>
      </c>
      <c r="W72" s="46"/>
      <c r="X72" s="46">
        <v>72</v>
      </c>
    </row>
    <row r="73" spans="1:24">
      <c r="A73" s="61" t="s">
        <v>115</v>
      </c>
      <c r="B73" s="174">
        <f t="shared" ca="1" si="18"/>
        <v>682.82912699999997</v>
      </c>
      <c r="C73" s="179">
        <f t="shared" ca="1" si="19"/>
        <v>509.39052874199996</v>
      </c>
      <c r="D73" s="180">
        <f t="shared" ca="1" si="19"/>
        <v>164.08383921810002</v>
      </c>
      <c r="E73" s="180">
        <f t="shared" ca="1" si="19"/>
        <v>9.3547590398999994</v>
      </c>
      <c r="F73" s="181">
        <f t="shared" ca="1" si="19"/>
        <v>0</v>
      </c>
      <c r="G73" s="182">
        <f t="shared" ca="1" si="16"/>
        <v>682.82912699999997</v>
      </c>
      <c r="H73" s="182">
        <f t="shared" ca="1" si="17"/>
        <v>656.40364</v>
      </c>
      <c r="I73" s="183">
        <f t="shared" ca="1" si="20"/>
        <v>489.67</v>
      </c>
      <c r="J73" s="180">
        <f t="shared" ca="1" si="21"/>
        <v>157.72999999999999</v>
      </c>
      <c r="K73" s="180">
        <f t="shared" ca="1" si="22"/>
        <v>8.99</v>
      </c>
      <c r="L73" s="180">
        <f t="shared" ca="1" si="23"/>
        <v>0</v>
      </c>
      <c r="M73" s="181">
        <f t="shared" ca="1" si="24"/>
        <v>656.39</v>
      </c>
      <c r="N73" s="179">
        <f t="shared" ca="1" si="25"/>
        <v>509.39371199757767</v>
      </c>
      <c r="O73" s="180">
        <f t="shared" ca="1" si="26"/>
        <v>164.08330139354649</v>
      </c>
      <c r="P73" s="180">
        <f t="shared" ca="1" si="27"/>
        <v>9.3521136088758219</v>
      </c>
      <c r="Q73" s="180">
        <f t="shared" ca="1" si="28"/>
        <v>0</v>
      </c>
      <c r="R73" s="181">
        <f t="shared" ca="1" si="29"/>
        <v>682.82912699999997</v>
      </c>
      <c r="W73" s="46"/>
      <c r="X73" s="46">
        <v>73</v>
      </c>
    </row>
    <row r="74" spans="1:24">
      <c r="A74" s="61" t="s">
        <v>116</v>
      </c>
      <c r="B74" s="174">
        <f t="shared" ca="1" si="18"/>
        <v>682.82912699999997</v>
      </c>
      <c r="C74" s="179">
        <f t="shared" ca="1" si="19"/>
        <v>509.39052874199996</v>
      </c>
      <c r="D74" s="180">
        <f t="shared" ca="1" si="19"/>
        <v>164.08383921810002</v>
      </c>
      <c r="E74" s="180">
        <f t="shared" ca="1" si="19"/>
        <v>9.3547590398999994</v>
      </c>
      <c r="F74" s="181">
        <f t="shared" ca="1" si="19"/>
        <v>0</v>
      </c>
      <c r="G74" s="182">
        <f t="shared" ca="1" si="16"/>
        <v>682.82912699999997</v>
      </c>
      <c r="H74" s="182">
        <f t="shared" ca="1" si="17"/>
        <v>656.40364</v>
      </c>
      <c r="I74" s="183">
        <f t="shared" ca="1" si="20"/>
        <v>489.67</v>
      </c>
      <c r="J74" s="180">
        <f t="shared" ca="1" si="21"/>
        <v>157.72999999999999</v>
      </c>
      <c r="K74" s="180">
        <f t="shared" ca="1" si="22"/>
        <v>8.99</v>
      </c>
      <c r="L74" s="180">
        <f t="shared" ca="1" si="23"/>
        <v>0</v>
      </c>
      <c r="M74" s="181">
        <f t="shared" ca="1" si="24"/>
        <v>656.39</v>
      </c>
      <c r="N74" s="179">
        <f t="shared" ca="1" si="25"/>
        <v>509.39371199757767</v>
      </c>
      <c r="O74" s="180">
        <f t="shared" ca="1" si="26"/>
        <v>164.08330139354649</v>
      </c>
      <c r="P74" s="180">
        <f t="shared" ca="1" si="27"/>
        <v>9.3521136088758219</v>
      </c>
      <c r="Q74" s="180">
        <f t="shared" ca="1" si="28"/>
        <v>0</v>
      </c>
      <c r="R74" s="181">
        <f t="shared" ca="1" si="29"/>
        <v>682.82912699999997</v>
      </c>
      <c r="W74" s="46"/>
      <c r="X74" s="46">
        <v>74</v>
      </c>
    </row>
    <row r="75" spans="1:24">
      <c r="A75" s="61" t="s">
        <v>117</v>
      </c>
      <c r="B75" s="174">
        <f t="shared" ca="1" si="18"/>
        <v>682.82912699999997</v>
      </c>
      <c r="C75" s="179">
        <f t="shared" ca="1" si="19"/>
        <v>509.39052874199996</v>
      </c>
      <c r="D75" s="180">
        <f t="shared" ca="1" si="19"/>
        <v>164.08383921810002</v>
      </c>
      <c r="E75" s="180">
        <f t="shared" ca="1" si="19"/>
        <v>9.3547590398999994</v>
      </c>
      <c r="F75" s="181">
        <f t="shared" ca="1" si="19"/>
        <v>0</v>
      </c>
      <c r="G75" s="182">
        <f t="shared" ca="1" si="16"/>
        <v>682.82912699999997</v>
      </c>
      <c r="H75" s="182">
        <f t="shared" ca="1" si="17"/>
        <v>656.40364</v>
      </c>
      <c r="I75" s="183">
        <f t="shared" ca="1" si="20"/>
        <v>489.67</v>
      </c>
      <c r="J75" s="180">
        <f t="shared" ca="1" si="21"/>
        <v>157.72999999999999</v>
      </c>
      <c r="K75" s="180">
        <f t="shared" ca="1" si="22"/>
        <v>8.99</v>
      </c>
      <c r="L75" s="180">
        <f t="shared" ca="1" si="23"/>
        <v>0</v>
      </c>
      <c r="M75" s="181">
        <f t="shared" ca="1" si="24"/>
        <v>656.39</v>
      </c>
      <c r="N75" s="179">
        <f t="shared" ca="1" si="25"/>
        <v>509.39371199757767</v>
      </c>
      <c r="O75" s="180">
        <f t="shared" ca="1" si="26"/>
        <v>164.08330139354649</v>
      </c>
      <c r="P75" s="180">
        <f t="shared" ca="1" si="27"/>
        <v>9.3521136088758219</v>
      </c>
      <c r="Q75" s="180">
        <f t="shared" ca="1" si="28"/>
        <v>0</v>
      </c>
      <c r="R75" s="181">
        <f t="shared" ca="1" si="29"/>
        <v>682.82912699999997</v>
      </c>
      <c r="W75" s="46"/>
      <c r="X75" s="46">
        <v>75</v>
      </c>
    </row>
    <row r="76" spans="1:24">
      <c r="A76" s="61" t="s">
        <v>118</v>
      </c>
      <c r="B76" s="174">
        <f t="shared" ca="1" si="18"/>
        <v>682.82912699999997</v>
      </c>
      <c r="C76" s="179">
        <f t="shared" ca="1" si="19"/>
        <v>509.39052874199996</v>
      </c>
      <c r="D76" s="180">
        <f t="shared" ca="1" si="19"/>
        <v>164.08383921810002</v>
      </c>
      <c r="E76" s="180">
        <f t="shared" ca="1" si="19"/>
        <v>9.3547590398999994</v>
      </c>
      <c r="F76" s="181">
        <f t="shared" ca="1" si="19"/>
        <v>0</v>
      </c>
      <c r="G76" s="182">
        <f t="shared" ca="1" si="16"/>
        <v>682.82912699999997</v>
      </c>
      <c r="H76" s="182">
        <f t="shared" ca="1" si="17"/>
        <v>656.40364</v>
      </c>
      <c r="I76" s="183">
        <f t="shared" ca="1" si="20"/>
        <v>489.67</v>
      </c>
      <c r="J76" s="180">
        <f t="shared" ca="1" si="21"/>
        <v>157.72999999999999</v>
      </c>
      <c r="K76" s="180">
        <f t="shared" ca="1" si="22"/>
        <v>8.99</v>
      </c>
      <c r="L76" s="180">
        <f t="shared" ca="1" si="23"/>
        <v>0</v>
      </c>
      <c r="M76" s="181">
        <f t="shared" ca="1" si="24"/>
        <v>656.39</v>
      </c>
      <c r="N76" s="179">
        <f t="shared" ca="1" si="25"/>
        <v>509.39371199757767</v>
      </c>
      <c r="O76" s="180">
        <f t="shared" ca="1" si="26"/>
        <v>164.08330139354649</v>
      </c>
      <c r="P76" s="180">
        <f t="shared" ca="1" si="27"/>
        <v>9.3521136088758219</v>
      </c>
      <c r="Q76" s="180">
        <f t="shared" ca="1" si="28"/>
        <v>0</v>
      </c>
      <c r="R76" s="181">
        <f t="shared" ca="1" si="29"/>
        <v>682.82912699999997</v>
      </c>
      <c r="W76" s="46"/>
      <c r="X76" s="46">
        <v>76</v>
      </c>
    </row>
    <row r="77" spans="1:24">
      <c r="A77" s="61" t="s">
        <v>119</v>
      </c>
      <c r="B77" s="174">
        <f t="shared" ca="1" si="18"/>
        <v>682.82912699999997</v>
      </c>
      <c r="C77" s="179">
        <f t="shared" ca="1" si="19"/>
        <v>509.39052874199996</v>
      </c>
      <c r="D77" s="180">
        <f t="shared" ca="1" si="19"/>
        <v>164.08383921810002</v>
      </c>
      <c r="E77" s="180">
        <f t="shared" ca="1" si="19"/>
        <v>9.3547590398999994</v>
      </c>
      <c r="F77" s="181">
        <f t="shared" ca="1" si="19"/>
        <v>0</v>
      </c>
      <c r="G77" s="182">
        <f t="shared" ca="1" si="16"/>
        <v>682.82912699999997</v>
      </c>
      <c r="H77" s="182">
        <f t="shared" ca="1" si="17"/>
        <v>656.40364</v>
      </c>
      <c r="I77" s="183">
        <f t="shared" ca="1" si="20"/>
        <v>489.67</v>
      </c>
      <c r="J77" s="180">
        <f t="shared" ca="1" si="21"/>
        <v>157.72999999999999</v>
      </c>
      <c r="K77" s="180">
        <f t="shared" ca="1" si="22"/>
        <v>8.99</v>
      </c>
      <c r="L77" s="180">
        <f t="shared" ca="1" si="23"/>
        <v>0</v>
      </c>
      <c r="M77" s="181">
        <f t="shared" ca="1" si="24"/>
        <v>656.39</v>
      </c>
      <c r="N77" s="179">
        <f t="shared" ca="1" si="25"/>
        <v>509.39371199757767</v>
      </c>
      <c r="O77" s="180">
        <f t="shared" ca="1" si="26"/>
        <v>164.08330139354649</v>
      </c>
      <c r="P77" s="180">
        <f t="shared" ca="1" si="27"/>
        <v>9.3521136088758219</v>
      </c>
      <c r="Q77" s="180">
        <f t="shared" ca="1" si="28"/>
        <v>0</v>
      </c>
      <c r="R77" s="181">
        <f t="shared" ca="1" si="29"/>
        <v>682.82912699999997</v>
      </c>
      <c r="W77" s="46"/>
      <c r="X77" s="46">
        <v>77</v>
      </c>
    </row>
    <row r="78" spans="1:24">
      <c r="A78" s="61" t="s">
        <v>120</v>
      </c>
      <c r="B78" s="174">
        <f t="shared" ca="1" si="18"/>
        <v>682.82912699999997</v>
      </c>
      <c r="C78" s="179">
        <f t="shared" ca="1" si="19"/>
        <v>509.39052874199996</v>
      </c>
      <c r="D78" s="180">
        <f t="shared" ca="1" si="19"/>
        <v>164.08383921810002</v>
      </c>
      <c r="E78" s="180">
        <f t="shared" ca="1" si="19"/>
        <v>9.3547590398999994</v>
      </c>
      <c r="F78" s="181">
        <f t="shared" ca="1" si="19"/>
        <v>0</v>
      </c>
      <c r="G78" s="182">
        <f t="shared" ca="1" si="16"/>
        <v>682.82912699999997</v>
      </c>
      <c r="H78" s="182">
        <f t="shared" ca="1" si="17"/>
        <v>656.40364</v>
      </c>
      <c r="I78" s="183">
        <f t="shared" ca="1" si="20"/>
        <v>489.67</v>
      </c>
      <c r="J78" s="180">
        <f t="shared" ca="1" si="21"/>
        <v>157.72999999999999</v>
      </c>
      <c r="K78" s="180">
        <f t="shared" ca="1" si="22"/>
        <v>8.99</v>
      </c>
      <c r="L78" s="180">
        <f t="shared" ca="1" si="23"/>
        <v>0</v>
      </c>
      <c r="M78" s="181">
        <f t="shared" ca="1" si="24"/>
        <v>656.39</v>
      </c>
      <c r="N78" s="179">
        <f t="shared" ca="1" si="25"/>
        <v>509.39371199757767</v>
      </c>
      <c r="O78" s="180">
        <f t="shared" ca="1" si="26"/>
        <v>164.08330139354649</v>
      </c>
      <c r="P78" s="180">
        <f t="shared" ca="1" si="27"/>
        <v>9.3521136088758219</v>
      </c>
      <c r="Q78" s="180">
        <f t="shared" ca="1" si="28"/>
        <v>0</v>
      </c>
      <c r="R78" s="181">
        <f t="shared" ca="1" si="29"/>
        <v>682.82912699999997</v>
      </c>
      <c r="W78" s="46"/>
      <c r="X78" s="46">
        <v>78</v>
      </c>
    </row>
    <row r="79" spans="1:24">
      <c r="A79" s="61" t="s">
        <v>121</v>
      </c>
      <c r="B79" s="174">
        <f t="shared" ca="1" si="18"/>
        <v>682.82912699999997</v>
      </c>
      <c r="C79" s="179">
        <f t="shared" ca="1" si="19"/>
        <v>509.39052874199996</v>
      </c>
      <c r="D79" s="180">
        <f t="shared" ca="1" si="19"/>
        <v>164.08383921810002</v>
      </c>
      <c r="E79" s="180">
        <f t="shared" ca="1" si="19"/>
        <v>9.3547590398999994</v>
      </c>
      <c r="F79" s="181">
        <f t="shared" ca="1" si="19"/>
        <v>0</v>
      </c>
      <c r="G79" s="182">
        <f t="shared" ca="1" si="16"/>
        <v>682.82912699999997</v>
      </c>
      <c r="H79" s="182">
        <f t="shared" ca="1" si="17"/>
        <v>656.40364</v>
      </c>
      <c r="I79" s="183">
        <f t="shared" ca="1" si="20"/>
        <v>489.67</v>
      </c>
      <c r="J79" s="180">
        <f t="shared" ca="1" si="21"/>
        <v>157.72999999999999</v>
      </c>
      <c r="K79" s="180">
        <f t="shared" ca="1" si="22"/>
        <v>8.99</v>
      </c>
      <c r="L79" s="180">
        <f t="shared" ca="1" si="23"/>
        <v>0</v>
      </c>
      <c r="M79" s="181">
        <f t="shared" ca="1" si="24"/>
        <v>656.39</v>
      </c>
      <c r="N79" s="179">
        <f t="shared" ca="1" si="25"/>
        <v>509.39371199757767</v>
      </c>
      <c r="O79" s="180">
        <f t="shared" ca="1" si="26"/>
        <v>164.08330139354649</v>
      </c>
      <c r="P79" s="180">
        <f t="shared" ca="1" si="27"/>
        <v>9.3521136088758219</v>
      </c>
      <c r="Q79" s="180">
        <f t="shared" ca="1" si="28"/>
        <v>0</v>
      </c>
      <c r="R79" s="181">
        <f t="shared" ca="1" si="29"/>
        <v>682.82912699999997</v>
      </c>
      <c r="W79" s="46"/>
      <c r="X79" s="46">
        <v>79</v>
      </c>
    </row>
    <row r="80" spans="1:24">
      <c r="A80" s="61" t="s">
        <v>122</v>
      </c>
      <c r="B80" s="174">
        <f t="shared" ca="1" si="18"/>
        <v>682.82912699999997</v>
      </c>
      <c r="C80" s="179">
        <f t="shared" ca="1" si="19"/>
        <v>509.39052874199996</v>
      </c>
      <c r="D80" s="180">
        <f t="shared" ca="1" si="19"/>
        <v>164.08383921810002</v>
      </c>
      <c r="E80" s="180">
        <f t="shared" ca="1" si="19"/>
        <v>9.3547590398999994</v>
      </c>
      <c r="F80" s="181">
        <f t="shared" ca="1" si="19"/>
        <v>0</v>
      </c>
      <c r="G80" s="182">
        <f t="shared" ca="1" si="16"/>
        <v>682.82912699999997</v>
      </c>
      <c r="H80" s="182">
        <f t="shared" ca="1" si="17"/>
        <v>656.40364</v>
      </c>
      <c r="I80" s="183">
        <f t="shared" ca="1" si="20"/>
        <v>489.67</v>
      </c>
      <c r="J80" s="180">
        <f t="shared" ca="1" si="21"/>
        <v>157.72999999999999</v>
      </c>
      <c r="K80" s="180">
        <f t="shared" ca="1" si="22"/>
        <v>8.99</v>
      </c>
      <c r="L80" s="180">
        <f t="shared" ca="1" si="23"/>
        <v>0</v>
      </c>
      <c r="M80" s="181">
        <f t="shared" ca="1" si="24"/>
        <v>656.39</v>
      </c>
      <c r="N80" s="179">
        <f t="shared" ca="1" si="25"/>
        <v>509.39371199757767</v>
      </c>
      <c r="O80" s="180">
        <f t="shared" ca="1" si="26"/>
        <v>164.08330139354649</v>
      </c>
      <c r="P80" s="180">
        <f t="shared" ca="1" si="27"/>
        <v>9.3521136088758219</v>
      </c>
      <c r="Q80" s="180">
        <f t="shared" ca="1" si="28"/>
        <v>0</v>
      </c>
      <c r="R80" s="181">
        <f t="shared" ca="1" si="29"/>
        <v>682.82912699999997</v>
      </c>
      <c r="W80" s="46"/>
      <c r="X80" s="46">
        <v>80</v>
      </c>
    </row>
    <row r="81" spans="1:24">
      <c r="A81" s="61" t="s">
        <v>123</v>
      </c>
      <c r="B81" s="174">
        <f t="shared" ca="1" si="18"/>
        <v>683.12912700000004</v>
      </c>
      <c r="C81" s="179">
        <f t="shared" ca="1" si="19"/>
        <v>509.614328742</v>
      </c>
      <c r="D81" s="180">
        <f t="shared" ca="1" si="19"/>
        <v>164.15592921810003</v>
      </c>
      <c r="E81" s="180">
        <f t="shared" ca="1" si="19"/>
        <v>9.3588690399000019</v>
      </c>
      <c r="F81" s="181">
        <f t="shared" ca="1" si="19"/>
        <v>0</v>
      </c>
      <c r="G81" s="182">
        <f t="shared" ca="1" si="16"/>
        <v>654.97389999999996</v>
      </c>
      <c r="H81" s="182">
        <f t="shared" ca="1" si="17"/>
        <v>629.62640999999996</v>
      </c>
      <c r="I81" s="183">
        <f t="shared" ca="1" si="20"/>
        <v>489.9</v>
      </c>
      <c r="J81" s="180">
        <f t="shared" ca="1" si="21"/>
        <v>130.74</v>
      </c>
      <c r="K81" s="180">
        <f t="shared" ca="1" si="22"/>
        <v>9</v>
      </c>
      <c r="L81" s="180">
        <f t="shared" ca="1" si="23"/>
        <v>0</v>
      </c>
      <c r="M81" s="181">
        <f t="shared" ca="1" si="24"/>
        <v>629.64</v>
      </c>
      <c r="N81" s="179">
        <f t="shared" ca="1" si="25"/>
        <v>509.61138684009904</v>
      </c>
      <c r="O81" s="180">
        <f t="shared" ca="1" si="26"/>
        <v>136.00039337716791</v>
      </c>
      <c r="P81" s="180">
        <f t="shared" ca="1" si="27"/>
        <v>9.3621197827329912</v>
      </c>
      <c r="Q81" s="180">
        <f t="shared" ca="1" si="28"/>
        <v>0</v>
      </c>
      <c r="R81" s="181">
        <f t="shared" ca="1" si="29"/>
        <v>654.97389999999996</v>
      </c>
      <c r="W81" s="46"/>
      <c r="X81" s="46">
        <v>81</v>
      </c>
    </row>
    <row r="82" spans="1:24">
      <c r="A82" s="61" t="s">
        <v>124</v>
      </c>
      <c r="B82" s="174">
        <f t="shared" ca="1" si="18"/>
        <v>683.12912700000004</v>
      </c>
      <c r="C82" s="179">
        <f t="shared" ca="1" si="19"/>
        <v>509.614328742</v>
      </c>
      <c r="D82" s="180">
        <f t="shared" ca="1" si="19"/>
        <v>164.15592921810003</v>
      </c>
      <c r="E82" s="180">
        <f t="shared" ca="1" si="19"/>
        <v>9.3588690399000019</v>
      </c>
      <c r="F82" s="181">
        <f t="shared" ca="1" si="19"/>
        <v>0</v>
      </c>
      <c r="G82" s="182">
        <f t="shared" ca="1" si="16"/>
        <v>632.61500000000001</v>
      </c>
      <c r="H82" s="182">
        <f t="shared" ca="1" si="17"/>
        <v>608.13279999999997</v>
      </c>
      <c r="I82" s="183">
        <f t="shared" ca="1" si="20"/>
        <v>489.89</v>
      </c>
      <c r="J82" s="180">
        <f t="shared" ca="1" si="21"/>
        <v>117.28</v>
      </c>
      <c r="K82" s="180">
        <f t="shared" ca="1" si="22"/>
        <v>0.96</v>
      </c>
      <c r="L82" s="180">
        <f t="shared" ca="1" si="23"/>
        <v>0</v>
      </c>
      <c r="M82" s="181">
        <f t="shared" ca="1" si="24"/>
        <v>608.13</v>
      </c>
      <c r="N82" s="179">
        <f t="shared" ca="1" si="25"/>
        <v>509.61432974857354</v>
      </c>
      <c r="O82" s="180">
        <f t="shared" ca="1" si="26"/>
        <v>122.00201798957461</v>
      </c>
      <c r="P82" s="180">
        <f t="shared" ca="1" si="27"/>
        <v>0.9986522618519067</v>
      </c>
      <c r="Q82" s="180">
        <f t="shared" ca="1" si="28"/>
        <v>0</v>
      </c>
      <c r="R82" s="181">
        <f t="shared" ca="1" si="29"/>
        <v>632.61500000000012</v>
      </c>
      <c r="W82" s="46"/>
      <c r="X82" s="46">
        <v>82</v>
      </c>
    </row>
    <row r="83" spans="1:24">
      <c r="A83" s="61" t="s">
        <v>125</v>
      </c>
      <c r="B83" s="174">
        <f t="shared" ca="1" si="18"/>
        <v>683.12912700000004</v>
      </c>
      <c r="C83" s="179">
        <f t="shared" ca="1" si="19"/>
        <v>509.614328742</v>
      </c>
      <c r="D83" s="180">
        <f t="shared" ca="1" si="19"/>
        <v>164.15592921810003</v>
      </c>
      <c r="E83" s="180">
        <f t="shared" ca="1" si="19"/>
        <v>9.3588690399000019</v>
      </c>
      <c r="F83" s="181">
        <f t="shared" ca="1" si="19"/>
        <v>0</v>
      </c>
      <c r="G83" s="182">
        <f t="shared" ca="1" si="16"/>
        <v>588.61500000000001</v>
      </c>
      <c r="H83" s="182">
        <f t="shared" ca="1" si="17"/>
        <v>565.8356</v>
      </c>
      <c r="I83" s="183">
        <f t="shared" ca="1" si="20"/>
        <v>489.9</v>
      </c>
      <c r="J83" s="180">
        <f t="shared" ca="1" si="21"/>
        <v>74.98</v>
      </c>
      <c r="K83" s="180">
        <f t="shared" ca="1" si="22"/>
        <v>0.96</v>
      </c>
      <c r="L83" s="180">
        <f t="shared" ca="1" si="23"/>
        <v>0</v>
      </c>
      <c r="M83" s="181">
        <f t="shared" ca="1" si="24"/>
        <v>565.84</v>
      </c>
      <c r="N83" s="179">
        <f t="shared" ca="1" si="25"/>
        <v>509.61842305245295</v>
      </c>
      <c r="O83" s="180">
        <f t="shared" ca="1" si="26"/>
        <v>77.997937049342568</v>
      </c>
      <c r="P83" s="180">
        <f t="shared" ca="1" si="27"/>
        <v>0.99863989820443944</v>
      </c>
      <c r="Q83" s="180">
        <f t="shared" ca="1" si="28"/>
        <v>0</v>
      </c>
      <c r="R83" s="181">
        <f t="shared" ca="1" si="29"/>
        <v>588.61500000000001</v>
      </c>
      <c r="W83" s="46"/>
      <c r="X83" s="46">
        <v>83</v>
      </c>
    </row>
    <row r="84" spans="1:24">
      <c r="A84" s="61" t="s">
        <v>126</v>
      </c>
      <c r="B84" s="174">
        <f t="shared" ca="1" si="18"/>
        <v>683.12912700000004</v>
      </c>
      <c r="C84" s="179">
        <f t="shared" ca="1" si="19"/>
        <v>509.614328742</v>
      </c>
      <c r="D84" s="180">
        <f t="shared" ca="1" si="19"/>
        <v>164.15592921810003</v>
      </c>
      <c r="E84" s="180">
        <f t="shared" ca="1" si="19"/>
        <v>9.3588690399000019</v>
      </c>
      <c r="F84" s="181">
        <f t="shared" ca="1" si="19"/>
        <v>0</v>
      </c>
      <c r="G84" s="182">
        <f t="shared" ca="1" si="16"/>
        <v>588.61500000000001</v>
      </c>
      <c r="H84" s="182">
        <f t="shared" ca="1" si="17"/>
        <v>565.8356</v>
      </c>
      <c r="I84" s="183">
        <f t="shared" ca="1" si="20"/>
        <v>489.9</v>
      </c>
      <c r="J84" s="180">
        <f t="shared" ca="1" si="21"/>
        <v>74.98</v>
      </c>
      <c r="K84" s="180">
        <f t="shared" ca="1" si="22"/>
        <v>0.96</v>
      </c>
      <c r="L84" s="180">
        <f t="shared" ca="1" si="23"/>
        <v>0</v>
      </c>
      <c r="M84" s="181">
        <f t="shared" ca="1" si="24"/>
        <v>565.84</v>
      </c>
      <c r="N84" s="179">
        <f t="shared" ca="1" si="25"/>
        <v>509.61842305245295</v>
      </c>
      <c r="O84" s="180">
        <f t="shared" ca="1" si="26"/>
        <v>77.997937049342568</v>
      </c>
      <c r="P84" s="180">
        <f t="shared" ca="1" si="27"/>
        <v>0.99863989820443944</v>
      </c>
      <c r="Q84" s="180">
        <f t="shared" ca="1" si="28"/>
        <v>0</v>
      </c>
      <c r="R84" s="181">
        <f t="shared" ca="1" si="29"/>
        <v>588.61500000000001</v>
      </c>
      <c r="W84" s="46"/>
      <c r="X84" s="46">
        <v>84</v>
      </c>
    </row>
    <row r="85" spans="1:24">
      <c r="A85" s="61" t="s">
        <v>127</v>
      </c>
      <c r="B85" s="174">
        <f t="shared" ca="1" si="18"/>
        <v>683.12912700000004</v>
      </c>
      <c r="C85" s="179">
        <f t="shared" ca="1" si="19"/>
        <v>509.614328742</v>
      </c>
      <c r="D85" s="180">
        <f t="shared" ca="1" si="19"/>
        <v>164.15592921810003</v>
      </c>
      <c r="E85" s="180">
        <f t="shared" ca="1" si="19"/>
        <v>9.3588690399000019</v>
      </c>
      <c r="F85" s="181">
        <f t="shared" ca="1" si="19"/>
        <v>0</v>
      </c>
      <c r="G85" s="182">
        <f t="shared" ca="1" si="16"/>
        <v>588.61500000000001</v>
      </c>
      <c r="H85" s="182">
        <f t="shared" ca="1" si="17"/>
        <v>565.8356</v>
      </c>
      <c r="I85" s="183">
        <f t="shared" ca="1" si="20"/>
        <v>489.9</v>
      </c>
      <c r="J85" s="180">
        <f t="shared" ca="1" si="21"/>
        <v>74.98</v>
      </c>
      <c r="K85" s="180">
        <f t="shared" ca="1" si="22"/>
        <v>0.96</v>
      </c>
      <c r="L85" s="180">
        <f t="shared" ca="1" si="23"/>
        <v>0</v>
      </c>
      <c r="M85" s="181">
        <f t="shared" ca="1" si="24"/>
        <v>565.84</v>
      </c>
      <c r="N85" s="179">
        <f t="shared" ca="1" si="25"/>
        <v>509.61842305245295</v>
      </c>
      <c r="O85" s="180">
        <f t="shared" ca="1" si="26"/>
        <v>77.997937049342568</v>
      </c>
      <c r="P85" s="180">
        <f t="shared" ca="1" si="27"/>
        <v>0.99863989820443944</v>
      </c>
      <c r="Q85" s="180">
        <f t="shared" ca="1" si="28"/>
        <v>0</v>
      </c>
      <c r="R85" s="181">
        <f t="shared" ca="1" si="29"/>
        <v>588.61500000000001</v>
      </c>
      <c r="W85" s="46"/>
      <c r="X85" s="46">
        <v>85</v>
      </c>
    </row>
    <row r="86" spans="1:24">
      <c r="A86" s="61" t="s">
        <v>128</v>
      </c>
      <c r="B86" s="174">
        <f t="shared" ca="1" si="18"/>
        <v>683.12912700000004</v>
      </c>
      <c r="C86" s="179">
        <f t="shared" ca="1" si="19"/>
        <v>509.614328742</v>
      </c>
      <c r="D86" s="180">
        <f t="shared" ca="1" si="19"/>
        <v>164.15592921810003</v>
      </c>
      <c r="E86" s="180">
        <f t="shared" ca="1" si="19"/>
        <v>9.3588690399000019</v>
      </c>
      <c r="F86" s="181">
        <f t="shared" ca="1" si="19"/>
        <v>0</v>
      </c>
      <c r="G86" s="182">
        <f t="shared" ca="1" si="16"/>
        <v>588.61500000000001</v>
      </c>
      <c r="H86" s="182">
        <f t="shared" ca="1" si="17"/>
        <v>565.8356</v>
      </c>
      <c r="I86" s="183">
        <f t="shared" ca="1" si="20"/>
        <v>489.9</v>
      </c>
      <c r="J86" s="180">
        <f t="shared" ca="1" si="21"/>
        <v>74.98</v>
      </c>
      <c r="K86" s="180">
        <f t="shared" ca="1" si="22"/>
        <v>0.96</v>
      </c>
      <c r="L86" s="180">
        <f t="shared" ca="1" si="23"/>
        <v>0</v>
      </c>
      <c r="M86" s="181">
        <f t="shared" ca="1" si="24"/>
        <v>565.84</v>
      </c>
      <c r="N86" s="179">
        <f t="shared" ca="1" si="25"/>
        <v>509.61842305245295</v>
      </c>
      <c r="O86" s="180">
        <f t="shared" ca="1" si="26"/>
        <v>77.997937049342568</v>
      </c>
      <c r="P86" s="180">
        <f t="shared" ca="1" si="27"/>
        <v>0.99863989820443944</v>
      </c>
      <c r="Q86" s="180">
        <f t="shared" ca="1" si="28"/>
        <v>0</v>
      </c>
      <c r="R86" s="181">
        <f t="shared" ca="1" si="29"/>
        <v>588.61500000000001</v>
      </c>
      <c r="W86" s="46"/>
      <c r="X86" s="46">
        <v>86</v>
      </c>
    </row>
    <row r="87" spans="1:24">
      <c r="A87" s="61" t="s">
        <v>129</v>
      </c>
      <c r="B87" s="174">
        <f t="shared" ca="1" si="18"/>
        <v>683.12912700000004</v>
      </c>
      <c r="C87" s="179">
        <f t="shared" ca="1" si="19"/>
        <v>509.614328742</v>
      </c>
      <c r="D87" s="180">
        <f t="shared" ca="1" si="19"/>
        <v>164.15592921810003</v>
      </c>
      <c r="E87" s="180">
        <f t="shared" ca="1" si="19"/>
        <v>9.3588690399000019</v>
      </c>
      <c r="F87" s="181">
        <f t="shared" ca="1" si="19"/>
        <v>0</v>
      </c>
      <c r="G87" s="182">
        <f t="shared" ca="1" si="16"/>
        <v>588.61500000000001</v>
      </c>
      <c r="H87" s="182">
        <f t="shared" ca="1" si="17"/>
        <v>565.8356</v>
      </c>
      <c r="I87" s="183">
        <f t="shared" ca="1" si="20"/>
        <v>489.9</v>
      </c>
      <c r="J87" s="180">
        <f t="shared" ca="1" si="21"/>
        <v>74.98</v>
      </c>
      <c r="K87" s="180">
        <f t="shared" ca="1" si="22"/>
        <v>0.96</v>
      </c>
      <c r="L87" s="180">
        <f t="shared" ca="1" si="23"/>
        <v>0</v>
      </c>
      <c r="M87" s="181">
        <f t="shared" ca="1" si="24"/>
        <v>565.84</v>
      </c>
      <c r="N87" s="179">
        <f t="shared" ca="1" si="25"/>
        <v>509.61842305245295</v>
      </c>
      <c r="O87" s="180">
        <f t="shared" ca="1" si="26"/>
        <v>77.997937049342568</v>
      </c>
      <c r="P87" s="180">
        <f t="shared" ca="1" si="27"/>
        <v>0.99863989820443944</v>
      </c>
      <c r="Q87" s="180">
        <f t="shared" ca="1" si="28"/>
        <v>0</v>
      </c>
      <c r="R87" s="181">
        <f t="shared" ca="1" si="29"/>
        <v>588.61500000000001</v>
      </c>
      <c r="W87" s="46"/>
      <c r="X87" s="46">
        <v>87</v>
      </c>
    </row>
    <row r="88" spans="1:24">
      <c r="A88" s="61" t="s">
        <v>130</v>
      </c>
      <c r="B88" s="174">
        <f t="shared" ca="1" si="18"/>
        <v>683.12912700000004</v>
      </c>
      <c r="C88" s="179">
        <f t="shared" ca="1" si="19"/>
        <v>509.614328742</v>
      </c>
      <c r="D88" s="180">
        <f t="shared" ca="1" si="19"/>
        <v>164.15592921810003</v>
      </c>
      <c r="E88" s="180">
        <f t="shared" ca="1" si="19"/>
        <v>9.3588690399000019</v>
      </c>
      <c r="F88" s="181">
        <f t="shared" ca="1" si="19"/>
        <v>0</v>
      </c>
      <c r="G88" s="182">
        <f t="shared" ca="1" si="16"/>
        <v>588.61500000000001</v>
      </c>
      <c r="H88" s="182">
        <f t="shared" ca="1" si="17"/>
        <v>565.8356</v>
      </c>
      <c r="I88" s="183">
        <f t="shared" ca="1" si="20"/>
        <v>489.9</v>
      </c>
      <c r="J88" s="180">
        <f t="shared" ca="1" si="21"/>
        <v>74.98</v>
      </c>
      <c r="K88" s="180">
        <f t="shared" ca="1" si="22"/>
        <v>0.96</v>
      </c>
      <c r="L88" s="180">
        <f t="shared" ca="1" si="23"/>
        <v>0</v>
      </c>
      <c r="M88" s="181">
        <f t="shared" ca="1" si="24"/>
        <v>565.84</v>
      </c>
      <c r="N88" s="179">
        <f t="shared" ca="1" si="25"/>
        <v>509.61842305245295</v>
      </c>
      <c r="O88" s="180">
        <f t="shared" ca="1" si="26"/>
        <v>77.997937049342568</v>
      </c>
      <c r="P88" s="180">
        <f t="shared" ca="1" si="27"/>
        <v>0.99863989820443944</v>
      </c>
      <c r="Q88" s="180">
        <f t="shared" ca="1" si="28"/>
        <v>0</v>
      </c>
      <c r="R88" s="181">
        <f t="shared" ca="1" si="29"/>
        <v>588.61500000000001</v>
      </c>
      <c r="W88" s="46"/>
      <c r="X88" s="46">
        <v>88</v>
      </c>
    </row>
    <row r="89" spans="1:24">
      <c r="A89" s="61" t="s">
        <v>131</v>
      </c>
      <c r="B89" s="174">
        <f t="shared" ca="1" si="18"/>
        <v>683.12912700000004</v>
      </c>
      <c r="C89" s="179">
        <f t="shared" ca="1" si="19"/>
        <v>509.614328742</v>
      </c>
      <c r="D89" s="180">
        <f t="shared" ca="1" si="19"/>
        <v>164.15592921810003</v>
      </c>
      <c r="E89" s="180">
        <f t="shared" ca="1" si="19"/>
        <v>9.3588690399000019</v>
      </c>
      <c r="F89" s="181">
        <f t="shared" ca="1" si="19"/>
        <v>0</v>
      </c>
      <c r="G89" s="182">
        <f t="shared" ca="1" si="16"/>
        <v>588.61500000000001</v>
      </c>
      <c r="H89" s="182">
        <f t="shared" ca="1" si="17"/>
        <v>565.8356</v>
      </c>
      <c r="I89" s="183">
        <f t="shared" ca="1" si="20"/>
        <v>489.9</v>
      </c>
      <c r="J89" s="180">
        <f t="shared" ca="1" si="21"/>
        <v>74.98</v>
      </c>
      <c r="K89" s="180">
        <f t="shared" ca="1" si="22"/>
        <v>0.96</v>
      </c>
      <c r="L89" s="180">
        <f t="shared" ca="1" si="23"/>
        <v>0</v>
      </c>
      <c r="M89" s="181">
        <f t="shared" ca="1" si="24"/>
        <v>565.84</v>
      </c>
      <c r="N89" s="179">
        <f t="shared" ca="1" si="25"/>
        <v>509.61842305245295</v>
      </c>
      <c r="O89" s="180">
        <f t="shared" ca="1" si="26"/>
        <v>77.997937049342568</v>
      </c>
      <c r="P89" s="180">
        <f t="shared" ca="1" si="27"/>
        <v>0.99863989820443944</v>
      </c>
      <c r="Q89" s="180">
        <f t="shared" ca="1" si="28"/>
        <v>0</v>
      </c>
      <c r="R89" s="181">
        <f t="shared" ca="1" si="29"/>
        <v>588.61500000000001</v>
      </c>
      <c r="W89" s="46"/>
      <c r="X89" s="46">
        <v>89</v>
      </c>
    </row>
    <row r="90" spans="1:24">
      <c r="A90" s="61" t="s">
        <v>132</v>
      </c>
      <c r="B90" s="174">
        <f t="shared" ca="1" si="18"/>
        <v>683.12912700000004</v>
      </c>
      <c r="C90" s="179">
        <f t="shared" ca="1" si="19"/>
        <v>509.614328742</v>
      </c>
      <c r="D90" s="180">
        <f t="shared" ca="1" si="19"/>
        <v>164.15592921810003</v>
      </c>
      <c r="E90" s="180">
        <f t="shared" ca="1" si="19"/>
        <v>9.3588690399000019</v>
      </c>
      <c r="F90" s="181">
        <f t="shared" ca="1" si="19"/>
        <v>0</v>
      </c>
      <c r="G90" s="182">
        <f t="shared" ca="1" si="16"/>
        <v>588.61500000000001</v>
      </c>
      <c r="H90" s="182">
        <f t="shared" ca="1" si="17"/>
        <v>565.8356</v>
      </c>
      <c r="I90" s="183">
        <f t="shared" ca="1" si="20"/>
        <v>489.9</v>
      </c>
      <c r="J90" s="180">
        <f t="shared" ca="1" si="21"/>
        <v>74.98</v>
      </c>
      <c r="K90" s="180">
        <f t="shared" ca="1" si="22"/>
        <v>0.96</v>
      </c>
      <c r="L90" s="180">
        <f t="shared" ca="1" si="23"/>
        <v>0</v>
      </c>
      <c r="M90" s="181">
        <f t="shared" ca="1" si="24"/>
        <v>565.84</v>
      </c>
      <c r="N90" s="179">
        <f t="shared" ca="1" si="25"/>
        <v>509.61842305245295</v>
      </c>
      <c r="O90" s="180">
        <f t="shared" ca="1" si="26"/>
        <v>77.997937049342568</v>
      </c>
      <c r="P90" s="180">
        <f t="shared" ca="1" si="27"/>
        <v>0.99863989820443944</v>
      </c>
      <c r="Q90" s="180">
        <f t="shared" ca="1" si="28"/>
        <v>0</v>
      </c>
      <c r="R90" s="181">
        <f t="shared" ca="1" si="29"/>
        <v>588.61500000000001</v>
      </c>
      <c r="W90" s="46"/>
      <c r="X90" s="46">
        <v>90</v>
      </c>
    </row>
    <row r="91" spans="1:24">
      <c r="A91" s="61" t="s">
        <v>133</v>
      </c>
      <c r="B91" s="174">
        <f t="shared" ca="1" si="18"/>
        <v>683.12912700000004</v>
      </c>
      <c r="C91" s="179">
        <f t="shared" ca="1" si="19"/>
        <v>509.614328742</v>
      </c>
      <c r="D91" s="180">
        <f t="shared" ca="1" si="19"/>
        <v>164.15592921810003</v>
      </c>
      <c r="E91" s="180">
        <f t="shared" ca="1" si="19"/>
        <v>9.3588690399000019</v>
      </c>
      <c r="F91" s="181">
        <f t="shared" ca="1" si="19"/>
        <v>0</v>
      </c>
      <c r="G91" s="182">
        <f t="shared" ca="1" si="16"/>
        <v>588.61500000000001</v>
      </c>
      <c r="H91" s="182">
        <f t="shared" ca="1" si="17"/>
        <v>565.8356</v>
      </c>
      <c r="I91" s="183">
        <f t="shared" ca="1" si="20"/>
        <v>489.9</v>
      </c>
      <c r="J91" s="180">
        <f t="shared" ca="1" si="21"/>
        <v>74.98</v>
      </c>
      <c r="K91" s="180">
        <f t="shared" ca="1" si="22"/>
        <v>0.96</v>
      </c>
      <c r="L91" s="180">
        <f t="shared" ca="1" si="23"/>
        <v>0</v>
      </c>
      <c r="M91" s="181">
        <f t="shared" ca="1" si="24"/>
        <v>565.84</v>
      </c>
      <c r="N91" s="179">
        <f t="shared" ca="1" si="25"/>
        <v>509.61842305245295</v>
      </c>
      <c r="O91" s="180">
        <f t="shared" ca="1" si="26"/>
        <v>77.997937049342568</v>
      </c>
      <c r="P91" s="180">
        <f t="shared" ca="1" si="27"/>
        <v>0.99863989820443944</v>
      </c>
      <c r="Q91" s="180">
        <f t="shared" ca="1" si="28"/>
        <v>0</v>
      </c>
      <c r="R91" s="181">
        <f t="shared" ca="1" si="29"/>
        <v>588.61500000000001</v>
      </c>
      <c r="W91" s="46"/>
      <c r="X91" s="46">
        <v>91</v>
      </c>
    </row>
    <row r="92" spans="1:24">
      <c r="A92" s="61" t="s">
        <v>134</v>
      </c>
      <c r="B92" s="174">
        <f t="shared" ca="1" si="18"/>
        <v>683.12912700000004</v>
      </c>
      <c r="C92" s="179">
        <f t="shared" ca="1" si="19"/>
        <v>509.614328742</v>
      </c>
      <c r="D92" s="180">
        <f t="shared" ca="1" si="19"/>
        <v>164.15592921810003</v>
      </c>
      <c r="E92" s="180">
        <f t="shared" ca="1" si="19"/>
        <v>9.3588690399000019</v>
      </c>
      <c r="F92" s="181">
        <f t="shared" ca="1" si="19"/>
        <v>0</v>
      </c>
      <c r="G92" s="182">
        <f t="shared" ca="1" si="16"/>
        <v>588.61500000000001</v>
      </c>
      <c r="H92" s="182">
        <f t="shared" ca="1" si="17"/>
        <v>565.8356</v>
      </c>
      <c r="I92" s="183">
        <f t="shared" ca="1" si="20"/>
        <v>489.9</v>
      </c>
      <c r="J92" s="180">
        <f t="shared" ca="1" si="21"/>
        <v>74.98</v>
      </c>
      <c r="K92" s="180">
        <f t="shared" ca="1" si="22"/>
        <v>0.96</v>
      </c>
      <c r="L92" s="180">
        <f t="shared" ca="1" si="23"/>
        <v>0</v>
      </c>
      <c r="M92" s="181">
        <f t="shared" ca="1" si="24"/>
        <v>565.84</v>
      </c>
      <c r="N92" s="179">
        <f t="shared" ca="1" si="25"/>
        <v>509.61842305245295</v>
      </c>
      <c r="O92" s="180">
        <f t="shared" ca="1" si="26"/>
        <v>77.997937049342568</v>
      </c>
      <c r="P92" s="180">
        <f t="shared" ca="1" si="27"/>
        <v>0.99863989820443944</v>
      </c>
      <c r="Q92" s="180">
        <f t="shared" ca="1" si="28"/>
        <v>0</v>
      </c>
      <c r="R92" s="181">
        <f t="shared" ca="1" si="29"/>
        <v>588.61500000000001</v>
      </c>
      <c r="W92" s="46"/>
      <c r="X92" s="46">
        <v>92</v>
      </c>
    </row>
    <row r="93" spans="1:24">
      <c r="A93" s="61" t="s">
        <v>135</v>
      </c>
      <c r="B93" s="174">
        <f t="shared" ca="1" si="18"/>
        <v>683.12912700000004</v>
      </c>
      <c r="C93" s="179">
        <f t="shared" ca="1" si="19"/>
        <v>509.614328742</v>
      </c>
      <c r="D93" s="180">
        <f t="shared" ca="1" si="19"/>
        <v>164.15592921810003</v>
      </c>
      <c r="E93" s="180">
        <f t="shared" ca="1" si="19"/>
        <v>9.3588690399000019</v>
      </c>
      <c r="F93" s="181">
        <f t="shared" ca="1" si="19"/>
        <v>0</v>
      </c>
      <c r="G93" s="182">
        <f t="shared" ca="1" si="16"/>
        <v>588.61500000000001</v>
      </c>
      <c r="H93" s="182">
        <f t="shared" ca="1" si="17"/>
        <v>565.8356</v>
      </c>
      <c r="I93" s="183">
        <f t="shared" ca="1" si="20"/>
        <v>489.9</v>
      </c>
      <c r="J93" s="180">
        <f t="shared" ca="1" si="21"/>
        <v>74.98</v>
      </c>
      <c r="K93" s="180">
        <f t="shared" ca="1" si="22"/>
        <v>0.96</v>
      </c>
      <c r="L93" s="180">
        <f t="shared" ca="1" si="23"/>
        <v>0</v>
      </c>
      <c r="M93" s="181">
        <f t="shared" ca="1" si="24"/>
        <v>565.84</v>
      </c>
      <c r="N93" s="179">
        <f t="shared" ca="1" si="25"/>
        <v>509.61842305245295</v>
      </c>
      <c r="O93" s="180">
        <f t="shared" ca="1" si="26"/>
        <v>77.997937049342568</v>
      </c>
      <c r="P93" s="180">
        <f t="shared" ca="1" si="27"/>
        <v>0.99863989820443944</v>
      </c>
      <c r="Q93" s="180">
        <f t="shared" ca="1" si="28"/>
        <v>0</v>
      </c>
      <c r="R93" s="181">
        <f t="shared" ca="1" si="29"/>
        <v>588.61500000000001</v>
      </c>
      <c r="W93" s="46"/>
      <c r="X93" s="46">
        <v>93</v>
      </c>
    </row>
    <row r="94" spans="1:24">
      <c r="A94" s="61" t="s">
        <v>136</v>
      </c>
      <c r="B94" s="174">
        <f t="shared" ca="1" si="18"/>
        <v>683.12912700000004</v>
      </c>
      <c r="C94" s="179">
        <f t="shared" ca="1" si="19"/>
        <v>509.614328742</v>
      </c>
      <c r="D94" s="180">
        <f t="shared" ca="1" si="19"/>
        <v>164.15592921810003</v>
      </c>
      <c r="E94" s="180">
        <f t="shared" ca="1" si="19"/>
        <v>9.3588690399000019</v>
      </c>
      <c r="F94" s="181">
        <f t="shared" ca="1" si="19"/>
        <v>0</v>
      </c>
      <c r="G94" s="182">
        <f t="shared" ca="1" si="16"/>
        <v>554</v>
      </c>
      <c r="H94" s="182">
        <f t="shared" ca="1" si="17"/>
        <v>532.56020000000001</v>
      </c>
      <c r="I94" s="183">
        <f t="shared" ca="1" si="20"/>
        <v>456.62</v>
      </c>
      <c r="J94" s="180">
        <f t="shared" ca="1" si="21"/>
        <v>74.98</v>
      </c>
      <c r="K94" s="180">
        <f t="shared" ca="1" si="22"/>
        <v>0.96</v>
      </c>
      <c r="L94" s="180">
        <f t="shared" ca="1" si="23"/>
        <v>0</v>
      </c>
      <c r="M94" s="181">
        <f t="shared" ca="1" si="24"/>
        <v>532.56000000000006</v>
      </c>
      <c r="N94" s="179">
        <f t="shared" ca="1" si="25"/>
        <v>475.00277902959294</v>
      </c>
      <c r="O94" s="180">
        <f t="shared" ca="1" si="26"/>
        <v>77.998572930749603</v>
      </c>
      <c r="P94" s="180">
        <f t="shared" ca="1" si="27"/>
        <v>0.99864803965750348</v>
      </c>
      <c r="Q94" s="180">
        <f t="shared" ca="1" si="28"/>
        <v>0</v>
      </c>
      <c r="R94" s="181">
        <f t="shared" ca="1" si="29"/>
        <v>554</v>
      </c>
      <c r="W94" s="46"/>
      <c r="X94" s="46">
        <v>94</v>
      </c>
    </row>
    <row r="95" spans="1:24">
      <c r="A95" s="61" t="s">
        <v>137</v>
      </c>
      <c r="B95" s="174">
        <f t="shared" ca="1" si="18"/>
        <v>683.12912700000004</v>
      </c>
      <c r="C95" s="179">
        <f t="shared" ca="1" si="19"/>
        <v>509.614328742</v>
      </c>
      <c r="D95" s="180">
        <f t="shared" ca="1" si="19"/>
        <v>164.15592921810003</v>
      </c>
      <c r="E95" s="180">
        <f t="shared" ca="1" si="19"/>
        <v>9.3588690399000019</v>
      </c>
      <c r="F95" s="181">
        <f t="shared" ca="1" si="19"/>
        <v>0</v>
      </c>
      <c r="G95" s="182">
        <f t="shared" ca="1" si="16"/>
        <v>504</v>
      </c>
      <c r="H95" s="182">
        <f t="shared" ca="1" si="17"/>
        <v>484.49520000000001</v>
      </c>
      <c r="I95" s="183">
        <f t="shared" ca="1" si="20"/>
        <v>408.56</v>
      </c>
      <c r="J95" s="180">
        <f t="shared" ca="1" si="21"/>
        <v>74.98</v>
      </c>
      <c r="K95" s="180">
        <f t="shared" ca="1" si="22"/>
        <v>0.96</v>
      </c>
      <c r="L95" s="180">
        <f t="shared" ca="1" si="23"/>
        <v>0</v>
      </c>
      <c r="M95" s="181">
        <f t="shared" ca="1" si="24"/>
        <v>484.5</v>
      </c>
      <c r="N95" s="179">
        <f t="shared" ca="1" si="25"/>
        <v>425.00359133126932</v>
      </c>
      <c r="O95" s="180">
        <f t="shared" ca="1" si="26"/>
        <v>77.997770897832822</v>
      </c>
      <c r="P95" s="180">
        <f t="shared" ca="1" si="27"/>
        <v>0.99863777089783279</v>
      </c>
      <c r="Q95" s="180">
        <f t="shared" ca="1" si="28"/>
        <v>0</v>
      </c>
      <c r="R95" s="181">
        <f t="shared" ca="1" si="29"/>
        <v>504</v>
      </c>
      <c r="W95" s="46"/>
      <c r="X95" s="46">
        <v>95</v>
      </c>
    </row>
    <row r="96" spans="1:24">
      <c r="A96" s="61" t="s">
        <v>138</v>
      </c>
      <c r="B96" s="174">
        <f t="shared" ca="1" si="18"/>
        <v>683.12912700000004</v>
      </c>
      <c r="C96" s="179">
        <f t="shared" ca="1" si="19"/>
        <v>509.614328742</v>
      </c>
      <c r="D96" s="180">
        <f t="shared" ca="1" si="19"/>
        <v>164.15592921810003</v>
      </c>
      <c r="E96" s="180">
        <f t="shared" ca="1" si="19"/>
        <v>9.3588690399000019</v>
      </c>
      <c r="F96" s="181">
        <f t="shared" ca="1" si="19"/>
        <v>0</v>
      </c>
      <c r="G96" s="182">
        <f t="shared" ca="1" si="16"/>
        <v>454</v>
      </c>
      <c r="H96" s="182">
        <f t="shared" ca="1" si="17"/>
        <v>436.43020000000001</v>
      </c>
      <c r="I96" s="183">
        <f t="shared" ca="1" si="20"/>
        <v>360.49</v>
      </c>
      <c r="J96" s="180">
        <f t="shared" ca="1" si="21"/>
        <v>74.98</v>
      </c>
      <c r="K96" s="180">
        <f t="shared" ca="1" si="22"/>
        <v>0.96</v>
      </c>
      <c r="L96" s="180">
        <f t="shared" ca="1" si="23"/>
        <v>0</v>
      </c>
      <c r="M96" s="181">
        <f t="shared" ca="1" si="24"/>
        <v>436.43</v>
      </c>
      <c r="N96" s="179">
        <f t="shared" ca="1" si="25"/>
        <v>375.00277249501642</v>
      </c>
      <c r="O96" s="180">
        <f t="shared" ca="1" si="26"/>
        <v>77.998579382718873</v>
      </c>
      <c r="P96" s="180">
        <f t="shared" ca="1" si="27"/>
        <v>0.99864812226473887</v>
      </c>
      <c r="Q96" s="180">
        <f t="shared" ca="1" si="28"/>
        <v>0</v>
      </c>
      <c r="R96" s="181">
        <f t="shared" ca="1" si="29"/>
        <v>454</v>
      </c>
      <c r="W96" s="46"/>
      <c r="X96" s="46">
        <v>96</v>
      </c>
    </row>
    <row r="97" spans="1:24">
      <c r="A97" s="61" t="s">
        <v>139</v>
      </c>
      <c r="B97" s="174">
        <f t="shared" ca="1" si="18"/>
        <v>683.12912700000004</v>
      </c>
      <c r="C97" s="179">
        <f t="shared" ca="1" si="19"/>
        <v>509.614328742</v>
      </c>
      <c r="D97" s="180">
        <f t="shared" ca="1" si="19"/>
        <v>164.15592921810003</v>
      </c>
      <c r="E97" s="180">
        <f t="shared" ca="1" si="19"/>
        <v>9.3588690399000019</v>
      </c>
      <c r="F97" s="181">
        <f t="shared" ca="1" si="19"/>
        <v>0</v>
      </c>
      <c r="G97" s="182">
        <f t="shared" ca="1" si="16"/>
        <v>404</v>
      </c>
      <c r="H97" s="182">
        <f t="shared" ca="1" si="17"/>
        <v>388.36520000000002</v>
      </c>
      <c r="I97" s="183">
        <f t="shared" ca="1" si="20"/>
        <v>312.43</v>
      </c>
      <c r="J97" s="180">
        <f t="shared" ca="1" si="21"/>
        <v>74.98</v>
      </c>
      <c r="K97" s="180">
        <f t="shared" ca="1" si="22"/>
        <v>0.96</v>
      </c>
      <c r="L97" s="180">
        <f t="shared" ca="1" si="23"/>
        <v>0</v>
      </c>
      <c r="M97" s="181">
        <f t="shared" ca="1" si="24"/>
        <v>388.37</v>
      </c>
      <c r="N97" s="179">
        <f t="shared" ca="1" si="25"/>
        <v>325.00378505033859</v>
      </c>
      <c r="O97" s="180">
        <f t="shared" ca="1" si="26"/>
        <v>77.997579627674654</v>
      </c>
      <c r="P97" s="180">
        <f t="shared" ca="1" si="27"/>
        <v>0.99863532198676519</v>
      </c>
      <c r="Q97" s="180">
        <f t="shared" ca="1" si="28"/>
        <v>0</v>
      </c>
      <c r="R97" s="181">
        <f t="shared" ca="1" si="29"/>
        <v>404</v>
      </c>
      <c r="W97" s="46"/>
      <c r="X97" s="46">
        <v>97</v>
      </c>
    </row>
    <row r="98" spans="1:24" ht="15.75" thickBot="1">
      <c r="A98" s="170" t="s">
        <v>140</v>
      </c>
      <c r="B98" s="174">
        <f t="shared" ca="1" si="18"/>
        <v>683.12912700000004</v>
      </c>
      <c r="C98" s="184">
        <f t="shared" ca="1" si="19"/>
        <v>509.614328742</v>
      </c>
      <c r="D98" s="185">
        <f t="shared" ca="1" si="19"/>
        <v>164.15592921810003</v>
      </c>
      <c r="E98" s="185">
        <f t="shared" ca="1" si="19"/>
        <v>9.3588690399000019</v>
      </c>
      <c r="F98" s="186">
        <f t="shared" ca="1" si="19"/>
        <v>0</v>
      </c>
      <c r="G98" s="187">
        <f t="shared" ca="1" si="16"/>
        <v>359</v>
      </c>
      <c r="H98" s="187">
        <f t="shared" ca="1" si="17"/>
        <v>345.10669999999999</v>
      </c>
      <c r="I98" s="188">
        <f t="shared" ca="1" si="20"/>
        <v>269.17</v>
      </c>
      <c r="J98" s="185">
        <f t="shared" ca="1" si="21"/>
        <v>74.98</v>
      </c>
      <c r="K98" s="185">
        <f t="shared" ca="1" si="22"/>
        <v>0.96</v>
      </c>
      <c r="L98" s="185">
        <f t="shared" ca="1" si="23"/>
        <v>0</v>
      </c>
      <c r="M98" s="186">
        <f t="shared" ca="1" si="24"/>
        <v>345.11</v>
      </c>
      <c r="N98" s="184">
        <f t="shared" ca="1" si="25"/>
        <v>280.00356408101766</v>
      </c>
      <c r="O98" s="185">
        <f t="shared" ca="1" si="26"/>
        <v>77.997797803598843</v>
      </c>
      <c r="P98" s="185">
        <f t="shared" ca="1" si="27"/>
        <v>0.99863811538350067</v>
      </c>
      <c r="Q98" s="185">
        <f t="shared" ca="1" si="28"/>
        <v>0</v>
      </c>
      <c r="R98" s="186">
        <f t="shared" ca="1" si="29"/>
        <v>359</v>
      </c>
      <c r="W98" s="46"/>
      <c r="X98" s="46">
        <v>98</v>
      </c>
    </row>
    <row r="99" spans="1:24" ht="15.75" thickBot="1">
      <c r="A99" s="59" t="s">
        <v>141</v>
      </c>
      <c r="B99" s="59">
        <f ca="1">SUM(B3:B98)/4000</f>
        <v>16.394124047999995</v>
      </c>
      <c r="C99" s="56">
        <f t="shared" ref="C99:R99" ca="1" si="30">SUM(C3:C98)/4000</f>
        <v>12.230016539807972</v>
      </c>
      <c r="D99" s="54">
        <f t="shared" ca="1" si="30"/>
        <v>3.9395080087344079</v>
      </c>
      <c r="E99" s="54">
        <f t="shared" ca="1" si="30"/>
        <v>0.22459949945760035</v>
      </c>
      <c r="F99" s="55">
        <f t="shared" ca="1" si="30"/>
        <v>0</v>
      </c>
      <c r="G99" s="59">
        <f t="shared" ca="1" si="30"/>
        <v>12.169417446999988</v>
      </c>
      <c r="H99" s="59">
        <f t="shared" ca="1" si="30"/>
        <v>11.698460994999989</v>
      </c>
      <c r="I99" s="171">
        <f t="shared" ca="1" si="30"/>
        <v>9.4377250000000004</v>
      </c>
      <c r="J99" s="54">
        <f t="shared" ca="1" si="30"/>
        <v>2.1995299999999962</v>
      </c>
      <c r="K99" s="54">
        <f t="shared" ca="1" si="30"/>
        <v>6.1107500000000016E-2</v>
      </c>
      <c r="L99" s="54">
        <f t="shared" ca="1" si="30"/>
        <v>0</v>
      </c>
      <c r="M99" s="55">
        <f t="shared" ca="1" si="30"/>
        <v>11.698362499999986</v>
      </c>
      <c r="N99" s="56">
        <f t="shared" ca="1" si="30"/>
        <v>9.8177472571428481</v>
      </c>
      <c r="O99" s="54">
        <f t="shared" ca="1" si="30"/>
        <v>2.2881019925932362</v>
      </c>
      <c r="P99" s="54">
        <f t="shared" ca="1" si="30"/>
        <v>6.3568197263911191E-2</v>
      </c>
      <c r="Q99" s="54">
        <f t="shared" ca="1" si="30"/>
        <v>0</v>
      </c>
      <c r="R99" s="55">
        <f t="shared" ca="1" si="30"/>
        <v>12.169417446999988</v>
      </c>
      <c r="W99" s="46"/>
      <c r="X99" s="46">
        <v>99</v>
      </c>
    </row>
  </sheetData>
  <mergeCells count="3">
    <mergeCell ref="A1:A2"/>
    <mergeCell ref="I1:M1"/>
    <mergeCell ref="N1:R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45269</v>
      </c>
      <c r="B1" s="63" t="s">
        <v>196</v>
      </c>
      <c r="C1" s="201" t="s">
        <v>287</v>
      </c>
      <c r="D1" s="202"/>
      <c r="E1" s="202"/>
      <c r="F1" s="202"/>
      <c r="G1" s="202"/>
      <c r="H1" s="202"/>
      <c r="I1" s="202"/>
      <c r="J1" s="202"/>
      <c r="K1" s="203"/>
      <c r="L1" s="201" t="s">
        <v>286</v>
      </c>
      <c r="M1" s="204" t="s">
        <v>142</v>
      </c>
      <c r="O1" s="205" t="s">
        <v>288</v>
      </c>
      <c r="P1" s="205"/>
      <c r="Q1" s="205"/>
      <c r="R1" s="205"/>
      <c r="S1" s="205"/>
      <c r="U1" t="s">
        <v>292</v>
      </c>
      <c r="V1" s="206" t="s">
        <v>289</v>
      </c>
      <c r="W1" s="48" t="s">
        <v>290</v>
      </c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</row>
    <row r="2" spans="1:63">
      <c r="A2" s="8" t="s">
        <v>160</v>
      </c>
      <c r="B2" s="20"/>
      <c r="C2" s="64" t="s">
        <v>273</v>
      </c>
      <c r="D2" s="22" t="s">
        <v>146</v>
      </c>
      <c r="E2" s="64" t="s">
        <v>273</v>
      </c>
      <c r="F2" s="22" t="s">
        <v>147</v>
      </c>
      <c r="G2" s="64" t="s">
        <v>273</v>
      </c>
      <c r="H2" s="22" t="s">
        <v>148</v>
      </c>
      <c r="I2" s="64" t="s">
        <v>273</v>
      </c>
      <c r="J2" s="22" t="s">
        <v>149</v>
      </c>
      <c r="K2" s="23" t="s">
        <v>217</v>
      </c>
      <c r="L2" s="201"/>
      <c r="M2" s="204"/>
      <c r="O2" s="41" t="s">
        <v>145</v>
      </c>
      <c r="P2" s="42" t="s">
        <v>146</v>
      </c>
      <c r="Q2" s="42" t="s">
        <v>147</v>
      </c>
      <c r="R2" s="42" t="s">
        <v>148</v>
      </c>
      <c r="S2" s="42" t="s">
        <v>149</v>
      </c>
      <c r="T2">
        <v>1</v>
      </c>
      <c r="U2" s="39" t="e">
        <f>HLOOKUP($U$1,IEX!$W$2:$BH$98,T2,FALSE)</f>
        <v>#N/A</v>
      </c>
      <c r="V2" s="206"/>
      <c r="W2" s="50" t="s">
        <v>291</v>
      </c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  <c r="AR2" s="150"/>
      <c r="AS2" s="150"/>
      <c r="AT2" s="150"/>
      <c r="AU2" s="150"/>
      <c r="AV2" s="150"/>
      <c r="AW2" s="150"/>
      <c r="AX2" s="150"/>
      <c r="AY2" s="150"/>
      <c r="AZ2" s="150"/>
      <c r="BA2" s="150"/>
      <c r="BB2" s="150"/>
      <c r="BC2" s="150"/>
      <c r="BD2" s="150"/>
      <c r="BE2" s="150"/>
      <c r="BF2" s="150"/>
      <c r="BG2" s="150"/>
      <c r="BH2" s="150"/>
      <c r="BI2" s="150"/>
      <c r="BJ2" s="150"/>
      <c r="BK2" s="150"/>
    </row>
    <row r="3" spans="1:63">
      <c r="A3" s="8" t="s">
        <v>45</v>
      </c>
      <c r="B3" s="38"/>
      <c r="C3" s="21"/>
      <c r="D3" s="21"/>
      <c r="E3" s="21"/>
      <c r="F3" s="21"/>
      <c r="G3" s="21"/>
      <c r="H3" s="21"/>
      <c r="I3" s="21"/>
      <c r="J3" s="21"/>
      <c r="K3" s="23">
        <f>SUM(C3:J3)</f>
        <v>0</v>
      </c>
      <c r="L3" s="22">
        <f>U3+V3</f>
        <v>0</v>
      </c>
      <c r="M3" s="39">
        <f>K3+L3</f>
        <v>0</v>
      </c>
      <c r="O3" s="37">
        <f>-SUM(P3:S3,U3)</f>
        <v>0</v>
      </c>
      <c r="P3" s="37">
        <f t="shared" ref="P3:P34" si="0">SUMPRODUCT($X3:$AQ3,$X$103:$AQ$103)+D3</f>
        <v>0</v>
      </c>
      <c r="Q3" s="37">
        <f t="shared" ref="Q3:Q34" si="1">SUMPRODUCT($X3:$AQ3,$X$104:$AQ$104)+F3</f>
        <v>0</v>
      </c>
      <c r="R3" s="37">
        <f t="shared" ref="R3:R34" si="2">SUMPRODUCT($X3:$AQ3,$X$105:$AQ$105)+H3</f>
        <v>0</v>
      </c>
      <c r="S3" s="37">
        <f t="shared" ref="S3:S34" si="3">SUMPRODUCT($X3:$AQ3,$X$106:$AQ$106)+J3</f>
        <v>0</v>
      </c>
      <c r="T3">
        <v>2</v>
      </c>
      <c r="U3" s="45">
        <f>IFERROR(-HLOOKUP($U$1,IEX!$W$2:$BH$98,T3,FALSE),0)</f>
        <v>0</v>
      </c>
      <c r="V3" s="46">
        <f>SUM(X3:AQ3)</f>
        <v>0</v>
      </c>
      <c r="W3" s="52"/>
      <c r="X3" s="46"/>
      <c r="Y3" s="46"/>
      <c r="Z3" s="46"/>
      <c r="AA3" s="46"/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</row>
    <row r="4" spans="1:63">
      <c r="A4" s="8" t="s">
        <v>46</v>
      </c>
      <c r="B4" s="38"/>
      <c r="C4" s="21"/>
      <c r="D4" s="21"/>
      <c r="E4" s="21"/>
      <c r="F4" s="21"/>
      <c r="G4" s="21"/>
      <c r="H4" s="21"/>
      <c r="I4" s="21"/>
      <c r="J4" s="21"/>
      <c r="K4" s="23">
        <f t="shared" ref="K4:K67" si="4">SUM(C4:J4)</f>
        <v>0</v>
      </c>
      <c r="L4" s="22">
        <f t="shared" ref="L4:L67" si="5">U4+V4</f>
        <v>0</v>
      </c>
      <c r="M4" s="39">
        <f t="shared" ref="M4:M67" si="6">K4+L4</f>
        <v>0</v>
      </c>
      <c r="O4" s="37">
        <f t="shared" ref="O4:O67" si="7">-SUM(P4:S4,U4)</f>
        <v>0</v>
      </c>
      <c r="P4" s="37">
        <f t="shared" si="0"/>
        <v>0</v>
      </c>
      <c r="Q4" s="37">
        <f t="shared" si="1"/>
        <v>0</v>
      </c>
      <c r="R4" s="37">
        <f t="shared" si="2"/>
        <v>0</v>
      </c>
      <c r="S4" s="37">
        <f t="shared" si="3"/>
        <v>0</v>
      </c>
      <c r="T4">
        <v>3</v>
      </c>
      <c r="U4" s="45">
        <f>IFERROR(-HLOOKUP($U$1,IEX!$W$2:$BH$98,T4,FALSE),0)</f>
        <v>0</v>
      </c>
      <c r="V4" s="46">
        <f t="shared" ref="V4:V67" si="8">SUM(X4:AQ4)</f>
        <v>0</v>
      </c>
      <c r="W4" s="52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</row>
    <row r="5" spans="1:63">
      <c r="A5" s="8" t="s">
        <v>47</v>
      </c>
      <c r="B5" s="38"/>
      <c r="C5" s="21"/>
      <c r="D5" s="21"/>
      <c r="E5" s="21"/>
      <c r="F5" s="21"/>
      <c r="G5" s="21"/>
      <c r="H5" s="21"/>
      <c r="I5" s="21"/>
      <c r="J5" s="21"/>
      <c r="K5" s="23">
        <f t="shared" si="4"/>
        <v>0</v>
      </c>
      <c r="L5" s="22">
        <f t="shared" si="5"/>
        <v>0</v>
      </c>
      <c r="M5" s="39">
        <f t="shared" si="6"/>
        <v>0</v>
      </c>
      <c r="O5" s="37">
        <f t="shared" si="7"/>
        <v>0</v>
      </c>
      <c r="P5" s="37">
        <f t="shared" si="0"/>
        <v>0</v>
      </c>
      <c r="Q5" s="37">
        <f t="shared" si="1"/>
        <v>0</v>
      </c>
      <c r="R5" s="37">
        <f t="shared" si="2"/>
        <v>0</v>
      </c>
      <c r="S5" s="37">
        <f t="shared" si="3"/>
        <v>0</v>
      </c>
      <c r="T5">
        <v>4</v>
      </c>
      <c r="U5" s="45">
        <f>IFERROR(-HLOOKUP($U$1,IEX!$W$2:$BH$98,T5,FALSE),0)</f>
        <v>0</v>
      </c>
      <c r="V5" s="46">
        <f t="shared" si="8"/>
        <v>0</v>
      </c>
      <c r="W5" s="52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</row>
    <row r="6" spans="1:63">
      <c r="A6" s="8" t="s">
        <v>48</v>
      </c>
      <c r="B6" s="38"/>
      <c r="C6" s="21"/>
      <c r="D6" s="21"/>
      <c r="E6" s="21"/>
      <c r="F6" s="21"/>
      <c r="G6" s="21"/>
      <c r="H6" s="21"/>
      <c r="I6" s="21"/>
      <c r="J6" s="21"/>
      <c r="K6" s="23">
        <f t="shared" si="4"/>
        <v>0</v>
      </c>
      <c r="L6" s="22">
        <f t="shared" si="5"/>
        <v>0</v>
      </c>
      <c r="M6" s="39">
        <f t="shared" si="6"/>
        <v>0</v>
      </c>
      <c r="O6" s="37">
        <f t="shared" si="7"/>
        <v>0</v>
      </c>
      <c r="P6" s="37">
        <f t="shared" si="0"/>
        <v>0</v>
      </c>
      <c r="Q6" s="37">
        <f t="shared" si="1"/>
        <v>0</v>
      </c>
      <c r="R6" s="37">
        <f t="shared" si="2"/>
        <v>0</v>
      </c>
      <c r="S6" s="37">
        <f t="shared" si="3"/>
        <v>0</v>
      </c>
      <c r="T6">
        <v>5</v>
      </c>
      <c r="U6" s="45">
        <f>IFERROR(-HLOOKUP($U$1,IEX!$W$2:$BH$98,T6,FALSE),0)</f>
        <v>0</v>
      </c>
      <c r="V6" s="46">
        <f t="shared" si="8"/>
        <v>0</v>
      </c>
      <c r="W6" s="52"/>
      <c r="X6" s="46"/>
      <c r="Y6" s="46"/>
      <c r="Z6" s="46"/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</row>
    <row r="7" spans="1:63">
      <c r="A7" s="8" t="s">
        <v>49</v>
      </c>
      <c r="B7" s="38"/>
      <c r="C7" s="21"/>
      <c r="D7" s="21"/>
      <c r="E7" s="21"/>
      <c r="F7" s="21"/>
      <c r="G7" s="21"/>
      <c r="H7" s="21"/>
      <c r="I7" s="21"/>
      <c r="J7" s="21"/>
      <c r="K7" s="23">
        <f t="shared" si="4"/>
        <v>0</v>
      </c>
      <c r="L7" s="22">
        <f t="shared" si="5"/>
        <v>0</v>
      </c>
      <c r="M7" s="39">
        <f t="shared" si="6"/>
        <v>0</v>
      </c>
      <c r="O7" s="37">
        <f t="shared" si="7"/>
        <v>0</v>
      </c>
      <c r="P7" s="37">
        <f t="shared" si="0"/>
        <v>0</v>
      </c>
      <c r="Q7" s="37">
        <f t="shared" si="1"/>
        <v>0</v>
      </c>
      <c r="R7" s="37">
        <f t="shared" si="2"/>
        <v>0</v>
      </c>
      <c r="S7" s="37">
        <f t="shared" si="3"/>
        <v>0</v>
      </c>
      <c r="T7">
        <v>6</v>
      </c>
      <c r="U7" s="45">
        <f>IFERROR(-HLOOKUP($U$1,IEX!$W$2:$BH$98,T7,FALSE),0)</f>
        <v>0</v>
      </c>
      <c r="V7" s="46">
        <f t="shared" si="8"/>
        <v>0</v>
      </c>
      <c r="W7" s="52"/>
      <c r="X7" s="46"/>
      <c r="Y7" s="46"/>
      <c r="Z7" s="46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</row>
    <row r="8" spans="1:63">
      <c r="A8" s="8" t="s">
        <v>50</v>
      </c>
      <c r="B8" s="38"/>
      <c r="C8" s="21"/>
      <c r="D8" s="21"/>
      <c r="E8" s="21"/>
      <c r="F8" s="21"/>
      <c r="G8" s="21"/>
      <c r="H8" s="21"/>
      <c r="I8" s="21"/>
      <c r="J8" s="21"/>
      <c r="K8" s="23">
        <f t="shared" si="4"/>
        <v>0</v>
      </c>
      <c r="L8" s="22">
        <f t="shared" si="5"/>
        <v>0</v>
      </c>
      <c r="M8" s="39">
        <f t="shared" si="6"/>
        <v>0</v>
      </c>
      <c r="O8" s="37">
        <f t="shared" si="7"/>
        <v>0</v>
      </c>
      <c r="P8" s="37">
        <f t="shared" si="0"/>
        <v>0</v>
      </c>
      <c r="Q8" s="37">
        <f t="shared" si="1"/>
        <v>0</v>
      </c>
      <c r="R8" s="37">
        <f t="shared" si="2"/>
        <v>0</v>
      </c>
      <c r="S8" s="37">
        <f t="shared" si="3"/>
        <v>0</v>
      </c>
      <c r="T8">
        <v>7</v>
      </c>
      <c r="U8" s="45">
        <f>IFERROR(-HLOOKUP($U$1,IEX!$W$2:$BH$98,T8,FALSE),0)</f>
        <v>0</v>
      </c>
      <c r="V8" s="46">
        <f t="shared" si="8"/>
        <v>0</v>
      </c>
      <c r="W8" s="52"/>
      <c r="X8" s="46"/>
      <c r="Y8" s="46"/>
      <c r="Z8" s="46"/>
      <c r="AA8" s="46"/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</row>
    <row r="9" spans="1:63">
      <c r="A9" s="8" t="s">
        <v>51</v>
      </c>
      <c r="B9" s="38"/>
      <c r="C9" s="21"/>
      <c r="D9" s="21"/>
      <c r="E9" s="21"/>
      <c r="F9" s="21"/>
      <c r="G9" s="21"/>
      <c r="H9" s="21"/>
      <c r="I9" s="21"/>
      <c r="J9" s="21"/>
      <c r="K9" s="23">
        <f t="shared" si="4"/>
        <v>0</v>
      </c>
      <c r="L9" s="22">
        <f t="shared" si="5"/>
        <v>0</v>
      </c>
      <c r="M9" s="39">
        <f t="shared" si="6"/>
        <v>0</v>
      </c>
      <c r="O9" s="37">
        <f t="shared" si="7"/>
        <v>0</v>
      </c>
      <c r="P9" s="37">
        <f t="shared" si="0"/>
        <v>0</v>
      </c>
      <c r="Q9" s="37">
        <f t="shared" si="1"/>
        <v>0</v>
      </c>
      <c r="R9" s="37">
        <f t="shared" si="2"/>
        <v>0</v>
      </c>
      <c r="S9" s="37">
        <f t="shared" si="3"/>
        <v>0</v>
      </c>
      <c r="T9">
        <v>8</v>
      </c>
      <c r="U9" s="45">
        <f>IFERROR(-HLOOKUP($U$1,IEX!$W$2:$BH$98,T9,FALSE),0)</f>
        <v>0</v>
      </c>
      <c r="V9" s="46">
        <f t="shared" si="8"/>
        <v>0</v>
      </c>
      <c r="W9" s="52"/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</row>
    <row r="10" spans="1:63">
      <c r="A10" s="8" t="s">
        <v>52</v>
      </c>
      <c r="B10" s="38"/>
      <c r="C10" s="21"/>
      <c r="D10" s="21"/>
      <c r="E10" s="21"/>
      <c r="F10" s="21"/>
      <c r="G10" s="21"/>
      <c r="H10" s="21"/>
      <c r="I10" s="21"/>
      <c r="J10" s="21"/>
      <c r="K10" s="23">
        <f t="shared" si="4"/>
        <v>0</v>
      </c>
      <c r="L10" s="22">
        <f t="shared" si="5"/>
        <v>0</v>
      </c>
      <c r="M10" s="39">
        <f t="shared" si="6"/>
        <v>0</v>
      </c>
      <c r="O10" s="37">
        <f t="shared" si="7"/>
        <v>0</v>
      </c>
      <c r="P10" s="37">
        <f t="shared" si="0"/>
        <v>0</v>
      </c>
      <c r="Q10" s="37">
        <f t="shared" si="1"/>
        <v>0</v>
      </c>
      <c r="R10" s="37">
        <f t="shared" si="2"/>
        <v>0</v>
      </c>
      <c r="S10" s="37">
        <f t="shared" si="3"/>
        <v>0</v>
      </c>
      <c r="T10">
        <v>9</v>
      </c>
      <c r="U10" s="45">
        <f>IFERROR(-HLOOKUP($U$1,IEX!$W$2:$BH$98,T10,FALSE),0)</f>
        <v>0</v>
      </c>
      <c r="V10" s="46">
        <f t="shared" si="8"/>
        <v>0</v>
      </c>
      <c r="W10" s="52"/>
      <c r="X10" s="46"/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</row>
    <row r="11" spans="1:63">
      <c r="A11" s="8" t="s">
        <v>53</v>
      </c>
      <c r="B11" s="38"/>
      <c r="C11" s="21"/>
      <c r="D11" s="21"/>
      <c r="E11" s="21"/>
      <c r="F11" s="21"/>
      <c r="G11" s="21"/>
      <c r="H11" s="21"/>
      <c r="I11" s="21"/>
      <c r="J11" s="21"/>
      <c r="K11" s="23">
        <f t="shared" si="4"/>
        <v>0</v>
      </c>
      <c r="L11" s="22">
        <f t="shared" si="5"/>
        <v>0</v>
      </c>
      <c r="M11" s="39">
        <f t="shared" si="6"/>
        <v>0</v>
      </c>
      <c r="O11" s="37">
        <f t="shared" si="7"/>
        <v>0</v>
      </c>
      <c r="P11" s="37">
        <f t="shared" si="0"/>
        <v>0</v>
      </c>
      <c r="Q11" s="37">
        <f t="shared" si="1"/>
        <v>0</v>
      </c>
      <c r="R11" s="37">
        <f t="shared" si="2"/>
        <v>0</v>
      </c>
      <c r="S11" s="37">
        <f t="shared" si="3"/>
        <v>0</v>
      </c>
      <c r="T11">
        <v>10</v>
      </c>
      <c r="U11" s="45">
        <f>IFERROR(-HLOOKUP($U$1,IEX!$W$2:$BH$98,T11,FALSE),0)</f>
        <v>0</v>
      </c>
      <c r="V11" s="46">
        <f t="shared" si="8"/>
        <v>0</v>
      </c>
      <c r="W11" s="52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</row>
    <row r="12" spans="1:63">
      <c r="A12" s="8" t="s">
        <v>54</v>
      </c>
      <c r="B12" s="38"/>
      <c r="C12" s="21"/>
      <c r="D12" s="21"/>
      <c r="E12" s="21"/>
      <c r="F12" s="21"/>
      <c r="G12" s="21"/>
      <c r="H12" s="21"/>
      <c r="I12" s="21"/>
      <c r="J12" s="21"/>
      <c r="K12" s="23">
        <f t="shared" si="4"/>
        <v>0</v>
      </c>
      <c r="L12" s="22">
        <f t="shared" si="5"/>
        <v>0</v>
      </c>
      <c r="M12" s="39">
        <f t="shared" si="6"/>
        <v>0</v>
      </c>
      <c r="O12" s="37">
        <f t="shared" si="7"/>
        <v>0</v>
      </c>
      <c r="P12" s="37">
        <f t="shared" si="0"/>
        <v>0</v>
      </c>
      <c r="Q12" s="37">
        <f t="shared" si="1"/>
        <v>0</v>
      </c>
      <c r="R12" s="37">
        <f t="shared" si="2"/>
        <v>0</v>
      </c>
      <c r="S12" s="37">
        <f t="shared" si="3"/>
        <v>0</v>
      </c>
      <c r="T12">
        <v>11</v>
      </c>
      <c r="U12" s="45">
        <f>IFERROR(-HLOOKUP($U$1,IEX!$W$2:$BH$98,T12,FALSE),0)</f>
        <v>0</v>
      </c>
      <c r="V12" s="46">
        <f t="shared" si="8"/>
        <v>0</v>
      </c>
      <c r="W12" s="52"/>
      <c r="X12" s="46"/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</row>
    <row r="13" spans="1:63">
      <c r="A13" s="8" t="s">
        <v>55</v>
      </c>
      <c r="B13" s="38"/>
      <c r="C13" s="21"/>
      <c r="D13" s="21"/>
      <c r="E13" s="21"/>
      <c r="F13" s="21"/>
      <c r="G13" s="21"/>
      <c r="H13" s="21"/>
      <c r="I13" s="21"/>
      <c r="J13" s="21"/>
      <c r="K13" s="23">
        <f t="shared" si="4"/>
        <v>0</v>
      </c>
      <c r="L13" s="22">
        <f t="shared" si="5"/>
        <v>0</v>
      </c>
      <c r="M13" s="39">
        <f t="shared" si="6"/>
        <v>0</v>
      </c>
      <c r="O13" s="37">
        <f t="shared" si="7"/>
        <v>0</v>
      </c>
      <c r="P13" s="37">
        <f t="shared" si="0"/>
        <v>0</v>
      </c>
      <c r="Q13" s="37">
        <f t="shared" si="1"/>
        <v>0</v>
      </c>
      <c r="R13" s="37">
        <f t="shared" si="2"/>
        <v>0</v>
      </c>
      <c r="S13" s="37">
        <f t="shared" si="3"/>
        <v>0</v>
      </c>
      <c r="T13">
        <v>12</v>
      </c>
      <c r="U13" s="45">
        <f>IFERROR(-HLOOKUP($U$1,IEX!$W$2:$BH$98,T13,FALSE),0)</f>
        <v>0</v>
      </c>
      <c r="V13" s="46">
        <f t="shared" si="8"/>
        <v>0</v>
      </c>
      <c r="W13" s="52"/>
      <c r="X13" s="46"/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</row>
    <row r="14" spans="1:63">
      <c r="A14" s="8" t="s">
        <v>56</v>
      </c>
      <c r="B14" s="38"/>
      <c r="C14" s="21"/>
      <c r="D14" s="21"/>
      <c r="E14" s="21"/>
      <c r="F14" s="21"/>
      <c r="G14" s="21"/>
      <c r="H14" s="21"/>
      <c r="I14" s="21"/>
      <c r="J14" s="21"/>
      <c r="K14" s="23">
        <f t="shared" si="4"/>
        <v>0</v>
      </c>
      <c r="L14" s="22">
        <f t="shared" si="5"/>
        <v>0</v>
      </c>
      <c r="M14" s="39">
        <f t="shared" si="6"/>
        <v>0</v>
      </c>
      <c r="O14" s="37">
        <f t="shared" si="7"/>
        <v>0</v>
      </c>
      <c r="P14" s="37">
        <f t="shared" si="0"/>
        <v>0</v>
      </c>
      <c r="Q14" s="37">
        <f t="shared" si="1"/>
        <v>0</v>
      </c>
      <c r="R14" s="37">
        <f t="shared" si="2"/>
        <v>0</v>
      </c>
      <c r="S14" s="37">
        <f t="shared" si="3"/>
        <v>0</v>
      </c>
      <c r="T14">
        <v>13</v>
      </c>
      <c r="U14" s="45">
        <f>IFERROR(-HLOOKUP($U$1,IEX!$W$2:$BH$98,T14,FALSE),0)</f>
        <v>0</v>
      </c>
      <c r="V14" s="46">
        <f t="shared" si="8"/>
        <v>0</v>
      </c>
      <c r="W14" s="52"/>
      <c r="X14" s="46"/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</row>
    <row r="15" spans="1:63">
      <c r="A15" s="8" t="s">
        <v>57</v>
      </c>
      <c r="B15" s="38"/>
      <c r="C15" s="21"/>
      <c r="D15" s="21"/>
      <c r="E15" s="21"/>
      <c r="F15" s="21"/>
      <c r="G15" s="21"/>
      <c r="H15" s="21"/>
      <c r="I15" s="21"/>
      <c r="J15" s="21"/>
      <c r="K15" s="23">
        <f t="shared" si="4"/>
        <v>0</v>
      </c>
      <c r="L15" s="22">
        <f t="shared" si="5"/>
        <v>0</v>
      </c>
      <c r="M15" s="39">
        <f t="shared" si="6"/>
        <v>0</v>
      </c>
      <c r="O15" s="37">
        <f t="shared" si="7"/>
        <v>0</v>
      </c>
      <c r="P15" s="37">
        <f t="shared" si="0"/>
        <v>0</v>
      </c>
      <c r="Q15" s="37">
        <f t="shared" si="1"/>
        <v>0</v>
      </c>
      <c r="R15" s="37">
        <f t="shared" si="2"/>
        <v>0</v>
      </c>
      <c r="S15" s="37">
        <f t="shared" si="3"/>
        <v>0</v>
      </c>
      <c r="T15">
        <v>14</v>
      </c>
      <c r="U15" s="45">
        <f>IFERROR(-HLOOKUP($U$1,IEX!$W$2:$BH$98,T15,FALSE),0)</f>
        <v>0</v>
      </c>
      <c r="V15" s="46">
        <f t="shared" si="8"/>
        <v>0</v>
      </c>
      <c r="W15" s="52"/>
      <c r="X15" s="46"/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</row>
    <row r="16" spans="1:63">
      <c r="A16" s="8" t="s">
        <v>58</v>
      </c>
      <c r="B16" s="38"/>
      <c r="C16" s="21"/>
      <c r="D16" s="21"/>
      <c r="E16" s="21"/>
      <c r="F16" s="21"/>
      <c r="G16" s="21"/>
      <c r="H16" s="21"/>
      <c r="I16" s="21"/>
      <c r="J16" s="21"/>
      <c r="K16" s="23">
        <f t="shared" si="4"/>
        <v>0</v>
      </c>
      <c r="L16" s="22">
        <f t="shared" si="5"/>
        <v>0</v>
      </c>
      <c r="M16" s="39">
        <f t="shared" si="6"/>
        <v>0</v>
      </c>
      <c r="O16" s="37">
        <f t="shared" si="7"/>
        <v>0</v>
      </c>
      <c r="P16" s="37">
        <f t="shared" si="0"/>
        <v>0</v>
      </c>
      <c r="Q16" s="37">
        <f t="shared" si="1"/>
        <v>0</v>
      </c>
      <c r="R16" s="37">
        <f t="shared" si="2"/>
        <v>0</v>
      </c>
      <c r="S16" s="37">
        <f t="shared" si="3"/>
        <v>0</v>
      </c>
      <c r="T16">
        <v>15</v>
      </c>
      <c r="U16" s="45">
        <f>IFERROR(-HLOOKUP($U$1,IEX!$W$2:$BH$98,T16,FALSE),0)</f>
        <v>0</v>
      </c>
      <c r="V16" s="46">
        <f t="shared" si="8"/>
        <v>0</v>
      </c>
      <c r="W16" s="52"/>
      <c r="X16" s="46"/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</row>
    <row r="17" spans="1:63">
      <c r="A17" s="8" t="s">
        <v>59</v>
      </c>
      <c r="B17" s="38"/>
      <c r="C17" s="21"/>
      <c r="D17" s="21"/>
      <c r="E17" s="21"/>
      <c r="F17" s="21"/>
      <c r="G17" s="21"/>
      <c r="H17" s="21"/>
      <c r="I17" s="21"/>
      <c r="J17" s="21"/>
      <c r="K17" s="23">
        <f t="shared" si="4"/>
        <v>0</v>
      </c>
      <c r="L17" s="22">
        <f t="shared" si="5"/>
        <v>0</v>
      </c>
      <c r="M17" s="39">
        <f t="shared" si="6"/>
        <v>0</v>
      </c>
      <c r="O17" s="37">
        <f t="shared" si="7"/>
        <v>0</v>
      </c>
      <c r="P17" s="37">
        <f t="shared" si="0"/>
        <v>0</v>
      </c>
      <c r="Q17" s="37">
        <f t="shared" si="1"/>
        <v>0</v>
      </c>
      <c r="R17" s="37">
        <f t="shared" si="2"/>
        <v>0</v>
      </c>
      <c r="S17" s="37">
        <f t="shared" si="3"/>
        <v>0</v>
      </c>
      <c r="T17">
        <v>16</v>
      </c>
      <c r="U17" s="45">
        <f>IFERROR(-HLOOKUP($U$1,IEX!$W$2:$BH$98,T17,FALSE),0)</f>
        <v>0</v>
      </c>
      <c r="V17" s="46">
        <f t="shared" si="8"/>
        <v>0</v>
      </c>
      <c r="W17" s="52"/>
      <c r="X17" s="46"/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</row>
    <row r="18" spans="1:63">
      <c r="A18" s="8" t="s">
        <v>60</v>
      </c>
      <c r="B18" s="38"/>
      <c r="C18" s="21"/>
      <c r="D18" s="21"/>
      <c r="E18" s="21"/>
      <c r="F18" s="21"/>
      <c r="G18" s="21"/>
      <c r="H18" s="21"/>
      <c r="I18" s="21"/>
      <c r="J18" s="21"/>
      <c r="K18" s="23">
        <f t="shared" si="4"/>
        <v>0</v>
      </c>
      <c r="L18" s="22">
        <f t="shared" si="5"/>
        <v>0</v>
      </c>
      <c r="M18" s="39">
        <f t="shared" si="6"/>
        <v>0</v>
      </c>
      <c r="O18" s="37">
        <f t="shared" si="7"/>
        <v>0</v>
      </c>
      <c r="P18" s="37">
        <f t="shared" si="0"/>
        <v>0</v>
      </c>
      <c r="Q18" s="37">
        <f t="shared" si="1"/>
        <v>0</v>
      </c>
      <c r="R18" s="37">
        <f t="shared" si="2"/>
        <v>0</v>
      </c>
      <c r="S18" s="37">
        <f t="shared" si="3"/>
        <v>0</v>
      </c>
      <c r="T18">
        <v>17</v>
      </c>
      <c r="U18" s="45">
        <f>IFERROR(-HLOOKUP($U$1,IEX!$W$2:$BH$98,T18,FALSE),0)</f>
        <v>0</v>
      </c>
      <c r="V18" s="46">
        <f t="shared" si="8"/>
        <v>0</v>
      </c>
      <c r="W18" s="52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</row>
    <row r="19" spans="1:63">
      <c r="A19" s="8" t="s">
        <v>61</v>
      </c>
      <c r="B19" s="38"/>
      <c r="C19" s="21"/>
      <c r="D19" s="21"/>
      <c r="E19" s="21"/>
      <c r="F19" s="21"/>
      <c r="G19" s="21"/>
      <c r="H19" s="21"/>
      <c r="I19" s="21"/>
      <c r="J19" s="21"/>
      <c r="K19" s="23">
        <f t="shared" si="4"/>
        <v>0</v>
      </c>
      <c r="L19" s="22">
        <f t="shared" si="5"/>
        <v>0</v>
      </c>
      <c r="M19" s="39">
        <f t="shared" si="6"/>
        <v>0</v>
      </c>
      <c r="O19" s="37">
        <f t="shared" si="7"/>
        <v>0</v>
      </c>
      <c r="P19" s="37">
        <f t="shared" si="0"/>
        <v>0</v>
      </c>
      <c r="Q19" s="37">
        <f t="shared" si="1"/>
        <v>0</v>
      </c>
      <c r="R19" s="37">
        <f t="shared" si="2"/>
        <v>0</v>
      </c>
      <c r="S19" s="37">
        <f t="shared" si="3"/>
        <v>0</v>
      </c>
      <c r="T19">
        <v>18</v>
      </c>
      <c r="U19" s="45">
        <f>IFERROR(-HLOOKUP($U$1,IEX!$W$2:$BH$98,T19,FALSE),0)</f>
        <v>0</v>
      </c>
      <c r="V19" s="46">
        <f t="shared" si="8"/>
        <v>0</v>
      </c>
      <c r="W19" s="52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</row>
    <row r="20" spans="1:63">
      <c r="A20" s="8" t="s">
        <v>62</v>
      </c>
      <c r="B20" s="38"/>
      <c r="C20" s="21"/>
      <c r="D20" s="21"/>
      <c r="E20" s="21"/>
      <c r="F20" s="21"/>
      <c r="G20" s="21"/>
      <c r="H20" s="21"/>
      <c r="I20" s="21"/>
      <c r="J20" s="21"/>
      <c r="K20" s="23">
        <f t="shared" si="4"/>
        <v>0</v>
      </c>
      <c r="L20" s="22">
        <f t="shared" si="5"/>
        <v>0</v>
      </c>
      <c r="M20" s="39">
        <f t="shared" si="6"/>
        <v>0</v>
      </c>
      <c r="O20" s="37">
        <f t="shared" si="7"/>
        <v>0</v>
      </c>
      <c r="P20" s="37">
        <f t="shared" si="0"/>
        <v>0</v>
      </c>
      <c r="Q20" s="37">
        <f t="shared" si="1"/>
        <v>0</v>
      </c>
      <c r="R20" s="37">
        <f t="shared" si="2"/>
        <v>0</v>
      </c>
      <c r="S20" s="37">
        <f t="shared" si="3"/>
        <v>0</v>
      </c>
      <c r="T20">
        <v>19</v>
      </c>
      <c r="U20" s="45">
        <f>IFERROR(-HLOOKUP($U$1,IEX!$W$2:$BH$98,T20,FALSE),0)</f>
        <v>0</v>
      </c>
      <c r="V20" s="46">
        <f t="shared" si="8"/>
        <v>0</v>
      </c>
      <c r="W20" s="52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</row>
    <row r="21" spans="1:63">
      <c r="A21" s="8" t="s">
        <v>63</v>
      </c>
      <c r="B21" s="38"/>
      <c r="C21" s="21"/>
      <c r="D21" s="21"/>
      <c r="E21" s="21"/>
      <c r="F21" s="21"/>
      <c r="G21" s="21"/>
      <c r="H21" s="21"/>
      <c r="I21" s="21"/>
      <c r="J21" s="21"/>
      <c r="K21" s="23">
        <f t="shared" si="4"/>
        <v>0</v>
      </c>
      <c r="L21" s="22">
        <f t="shared" si="5"/>
        <v>0</v>
      </c>
      <c r="M21" s="39">
        <f t="shared" si="6"/>
        <v>0</v>
      </c>
      <c r="O21" s="37">
        <f t="shared" si="7"/>
        <v>0</v>
      </c>
      <c r="P21" s="37">
        <f t="shared" si="0"/>
        <v>0</v>
      </c>
      <c r="Q21" s="37">
        <f t="shared" si="1"/>
        <v>0</v>
      </c>
      <c r="R21" s="37">
        <f t="shared" si="2"/>
        <v>0</v>
      </c>
      <c r="S21" s="37">
        <f t="shared" si="3"/>
        <v>0</v>
      </c>
      <c r="T21">
        <v>20</v>
      </c>
      <c r="U21" s="45">
        <f>IFERROR(-HLOOKUP($U$1,IEX!$W$2:$BH$98,T21,FALSE),0)</f>
        <v>0</v>
      </c>
      <c r="V21" s="46">
        <f t="shared" si="8"/>
        <v>0</v>
      </c>
      <c r="W21" s="52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</row>
    <row r="22" spans="1:63">
      <c r="A22" s="8" t="s">
        <v>64</v>
      </c>
      <c r="B22" s="38"/>
      <c r="C22" s="21"/>
      <c r="D22" s="21"/>
      <c r="E22" s="21"/>
      <c r="F22" s="21"/>
      <c r="G22" s="21"/>
      <c r="H22" s="21"/>
      <c r="I22" s="21"/>
      <c r="J22" s="21"/>
      <c r="K22" s="23">
        <f t="shared" si="4"/>
        <v>0</v>
      </c>
      <c r="L22" s="22">
        <f t="shared" si="5"/>
        <v>0</v>
      </c>
      <c r="M22" s="39">
        <f t="shared" si="6"/>
        <v>0</v>
      </c>
      <c r="O22" s="37">
        <f t="shared" si="7"/>
        <v>0</v>
      </c>
      <c r="P22" s="37">
        <f t="shared" si="0"/>
        <v>0</v>
      </c>
      <c r="Q22" s="37">
        <f t="shared" si="1"/>
        <v>0</v>
      </c>
      <c r="R22" s="37">
        <f t="shared" si="2"/>
        <v>0</v>
      </c>
      <c r="S22" s="37">
        <f t="shared" si="3"/>
        <v>0</v>
      </c>
      <c r="T22">
        <v>21</v>
      </c>
      <c r="U22" s="45">
        <f>IFERROR(-HLOOKUP($U$1,IEX!$W$2:$BH$98,T22,FALSE),0)</f>
        <v>0</v>
      </c>
      <c r="V22" s="46">
        <f t="shared" si="8"/>
        <v>0</v>
      </c>
      <c r="W22" s="52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</row>
    <row r="23" spans="1:63">
      <c r="A23" s="8" t="s">
        <v>65</v>
      </c>
      <c r="B23" s="38"/>
      <c r="C23" s="21"/>
      <c r="D23" s="21"/>
      <c r="E23" s="21"/>
      <c r="F23" s="21"/>
      <c r="G23" s="21"/>
      <c r="H23" s="21"/>
      <c r="I23" s="21"/>
      <c r="J23" s="21"/>
      <c r="K23" s="23">
        <f t="shared" si="4"/>
        <v>0</v>
      </c>
      <c r="L23" s="22">
        <f t="shared" si="5"/>
        <v>0</v>
      </c>
      <c r="M23" s="39">
        <f t="shared" si="6"/>
        <v>0</v>
      </c>
      <c r="O23" s="37">
        <f t="shared" si="7"/>
        <v>0</v>
      </c>
      <c r="P23" s="37">
        <f t="shared" si="0"/>
        <v>0</v>
      </c>
      <c r="Q23" s="37">
        <f t="shared" si="1"/>
        <v>0</v>
      </c>
      <c r="R23" s="37">
        <f t="shared" si="2"/>
        <v>0</v>
      </c>
      <c r="S23" s="37">
        <f t="shared" si="3"/>
        <v>0</v>
      </c>
      <c r="T23">
        <v>22</v>
      </c>
      <c r="U23" s="45">
        <f>IFERROR(-HLOOKUP($U$1,IEX!$W$2:$BH$98,T23,FALSE),0)</f>
        <v>0</v>
      </c>
      <c r="V23" s="46">
        <f t="shared" si="8"/>
        <v>0</v>
      </c>
      <c r="W23" s="52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</row>
    <row r="24" spans="1:63">
      <c r="A24" s="8" t="s">
        <v>66</v>
      </c>
      <c r="B24" s="38"/>
      <c r="C24" s="21"/>
      <c r="D24" s="21"/>
      <c r="E24" s="21"/>
      <c r="F24" s="21"/>
      <c r="G24" s="21"/>
      <c r="H24" s="21"/>
      <c r="I24" s="21"/>
      <c r="J24" s="21"/>
      <c r="K24" s="23">
        <f t="shared" si="4"/>
        <v>0</v>
      </c>
      <c r="L24" s="22">
        <f t="shared" si="5"/>
        <v>0</v>
      </c>
      <c r="M24" s="39">
        <f t="shared" si="6"/>
        <v>0</v>
      </c>
      <c r="O24" s="37">
        <f t="shared" si="7"/>
        <v>0</v>
      </c>
      <c r="P24" s="37">
        <f t="shared" si="0"/>
        <v>0</v>
      </c>
      <c r="Q24" s="37">
        <f t="shared" si="1"/>
        <v>0</v>
      </c>
      <c r="R24" s="37">
        <f t="shared" si="2"/>
        <v>0</v>
      </c>
      <c r="S24" s="37">
        <f t="shared" si="3"/>
        <v>0</v>
      </c>
      <c r="T24">
        <v>23</v>
      </c>
      <c r="U24" s="45">
        <f>IFERROR(-HLOOKUP($U$1,IEX!$W$2:$BH$98,T24,FALSE),0)</f>
        <v>0</v>
      </c>
      <c r="V24" s="46">
        <f t="shared" si="8"/>
        <v>0</v>
      </c>
      <c r="W24" s="52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</row>
    <row r="25" spans="1:63">
      <c r="A25" s="8" t="s">
        <v>67</v>
      </c>
      <c r="B25" s="38"/>
      <c r="C25" s="21"/>
      <c r="D25" s="21"/>
      <c r="E25" s="21"/>
      <c r="F25" s="21"/>
      <c r="G25" s="21"/>
      <c r="H25" s="21"/>
      <c r="I25" s="21"/>
      <c r="J25" s="21"/>
      <c r="K25" s="23">
        <f t="shared" si="4"/>
        <v>0</v>
      </c>
      <c r="L25" s="22">
        <f t="shared" si="5"/>
        <v>0</v>
      </c>
      <c r="M25" s="39">
        <f t="shared" si="6"/>
        <v>0</v>
      </c>
      <c r="O25" s="37">
        <f t="shared" si="7"/>
        <v>0</v>
      </c>
      <c r="P25" s="37">
        <f t="shared" si="0"/>
        <v>0</v>
      </c>
      <c r="Q25" s="37">
        <f t="shared" si="1"/>
        <v>0</v>
      </c>
      <c r="R25" s="37">
        <f t="shared" si="2"/>
        <v>0</v>
      </c>
      <c r="S25" s="37">
        <f t="shared" si="3"/>
        <v>0</v>
      </c>
      <c r="T25">
        <v>24</v>
      </c>
      <c r="U25" s="45">
        <f>IFERROR(-HLOOKUP($U$1,IEX!$W$2:$BH$98,T25,FALSE),0)</f>
        <v>0</v>
      </c>
      <c r="V25" s="46">
        <f t="shared" si="8"/>
        <v>0</v>
      </c>
      <c r="W25" s="52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</row>
    <row r="26" spans="1:63">
      <c r="A26" s="8" t="s">
        <v>68</v>
      </c>
      <c r="B26" s="38"/>
      <c r="C26" s="21"/>
      <c r="D26" s="21"/>
      <c r="E26" s="21"/>
      <c r="F26" s="21"/>
      <c r="G26" s="21"/>
      <c r="H26" s="21"/>
      <c r="I26" s="21"/>
      <c r="J26" s="21"/>
      <c r="K26" s="23">
        <f t="shared" si="4"/>
        <v>0</v>
      </c>
      <c r="L26" s="22">
        <f t="shared" si="5"/>
        <v>0</v>
      </c>
      <c r="M26" s="39">
        <f t="shared" si="6"/>
        <v>0</v>
      </c>
      <c r="O26" s="37">
        <f t="shared" si="7"/>
        <v>0</v>
      </c>
      <c r="P26" s="37">
        <f t="shared" si="0"/>
        <v>0</v>
      </c>
      <c r="Q26" s="37">
        <f t="shared" si="1"/>
        <v>0</v>
      </c>
      <c r="R26" s="37">
        <f t="shared" si="2"/>
        <v>0</v>
      </c>
      <c r="S26" s="37">
        <f t="shared" si="3"/>
        <v>0</v>
      </c>
      <c r="T26">
        <v>25</v>
      </c>
      <c r="U26" s="45">
        <f>IFERROR(-HLOOKUP($U$1,IEX!$W$2:$BH$98,T26,FALSE),0)</f>
        <v>0</v>
      </c>
      <c r="V26" s="46">
        <f t="shared" si="8"/>
        <v>0</v>
      </c>
      <c r="W26" s="52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</row>
    <row r="27" spans="1:63">
      <c r="A27" s="8" t="s">
        <v>69</v>
      </c>
      <c r="B27" s="38"/>
      <c r="C27" s="21"/>
      <c r="D27" s="21"/>
      <c r="E27" s="21"/>
      <c r="F27" s="21"/>
      <c r="G27" s="21"/>
      <c r="H27" s="21"/>
      <c r="I27" s="21"/>
      <c r="J27" s="21"/>
      <c r="K27" s="23">
        <f t="shared" si="4"/>
        <v>0</v>
      </c>
      <c r="L27" s="22">
        <f t="shared" si="5"/>
        <v>0</v>
      </c>
      <c r="M27" s="39">
        <f t="shared" si="6"/>
        <v>0</v>
      </c>
      <c r="O27" s="37">
        <f t="shared" si="7"/>
        <v>0</v>
      </c>
      <c r="P27" s="37">
        <f t="shared" si="0"/>
        <v>0</v>
      </c>
      <c r="Q27" s="37">
        <f t="shared" si="1"/>
        <v>0</v>
      </c>
      <c r="R27" s="37">
        <f t="shared" si="2"/>
        <v>0</v>
      </c>
      <c r="S27" s="37">
        <f t="shared" si="3"/>
        <v>0</v>
      </c>
      <c r="T27">
        <v>26</v>
      </c>
      <c r="U27" s="45">
        <f>IFERROR(-HLOOKUP($U$1,IEX!$W$2:$BH$98,T27,FALSE),0)</f>
        <v>0</v>
      </c>
      <c r="V27" s="46">
        <f t="shared" si="8"/>
        <v>0</v>
      </c>
      <c r="W27" s="52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</row>
    <row r="28" spans="1:63">
      <c r="A28" s="8" t="s">
        <v>70</v>
      </c>
      <c r="B28" s="38"/>
      <c r="C28" s="21"/>
      <c r="D28" s="21"/>
      <c r="E28" s="21"/>
      <c r="F28" s="21"/>
      <c r="G28" s="21"/>
      <c r="H28" s="21"/>
      <c r="I28" s="21"/>
      <c r="J28" s="21"/>
      <c r="K28" s="23">
        <f t="shared" si="4"/>
        <v>0</v>
      </c>
      <c r="L28" s="22">
        <f t="shared" si="5"/>
        <v>0</v>
      </c>
      <c r="M28" s="39">
        <f t="shared" si="6"/>
        <v>0</v>
      </c>
      <c r="O28" s="37">
        <f t="shared" si="7"/>
        <v>0</v>
      </c>
      <c r="P28" s="37">
        <f t="shared" si="0"/>
        <v>0</v>
      </c>
      <c r="Q28" s="37">
        <f t="shared" si="1"/>
        <v>0</v>
      </c>
      <c r="R28" s="37">
        <f t="shared" si="2"/>
        <v>0</v>
      </c>
      <c r="S28" s="37">
        <f t="shared" si="3"/>
        <v>0</v>
      </c>
      <c r="T28">
        <v>27</v>
      </c>
      <c r="U28" s="45">
        <f>IFERROR(-HLOOKUP($U$1,IEX!$W$2:$BH$98,T28,FALSE),0)</f>
        <v>0</v>
      </c>
      <c r="V28" s="46">
        <f t="shared" si="8"/>
        <v>0</v>
      </c>
      <c r="W28" s="52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</row>
    <row r="29" spans="1:63">
      <c r="A29" s="8" t="s">
        <v>71</v>
      </c>
      <c r="B29" s="38"/>
      <c r="C29" s="21"/>
      <c r="D29" s="21"/>
      <c r="E29" s="21"/>
      <c r="F29" s="21"/>
      <c r="G29" s="21"/>
      <c r="H29" s="21"/>
      <c r="I29" s="21"/>
      <c r="J29" s="21"/>
      <c r="K29" s="23">
        <f t="shared" si="4"/>
        <v>0</v>
      </c>
      <c r="L29" s="22">
        <f t="shared" si="5"/>
        <v>0</v>
      </c>
      <c r="M29" s="39">
        <f t="shared" si="6"/>
        <v>0</v>
      </c>
      <c r="O29" s="37">
        <f t="shared" si="7"/>
        <v>0</v>
      </c>
      <c r="P29" s="37">
        <f t="shared" si="0"/>
        <v>0</v>
      </c>
      <c r="Q29" s="37">
        <f t="shared" si="1"/>
        <v>0</v>
      </c>
      <c r="R29" s="37">
        <f t="shared" si="2"/>
        <v>0</v>
      </c>
      <c r="S29" s="37">
        <f t="shared" si="3"/>
        <v>0</v>
      </c>
      <c r="T29">
        <v>28</v>
      </c>
      <c r="U29" s="45">
        <f>IFERROR(-HLOOKUP($U$1,IEX!$W$2:$BH$98,T29,FALSE),0)</f>
        <v>0</v>
      </c>
      <c r="V29" s="46">
        <f t="shared" si="8"/>
        <v>0</v>
      </c>
      <c r="W29" s="52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</row>
    <row r="30" spans="1:63">
      <c r="A30" s="8" t="s">
        <v>72</v>
      </c>
      <c r="B30" s="38"/>
      <c r="C30" s="21"/>
      <c r="D30" s="21"/>
      <c r="E30" s="21"/>
      <c r="F30" s="21"/>
      <c r="G30" s="21"/>
      <c r="H30" s="21"/>
      <c r="I30" s="21"/>
      <c r="J30" s="21"/>
      <c r="K30" s="23">
        <f t="shared" si="4"/>
        <v>0</v>
      </c>
      <c r="L30" s="22">
        <f t="shared" si="5"/>
        <v>0</v>
      </c>
      <c r="M30" s="39">
        <f t="shared" si="6"/>
        <v>0</v>
      </c>
      <c r="O30" s="37">
        <f t="shared" si="7"/>
        <v>0</v>
      </c>
      <c r="P30" s="37">
        <f t="shared" si="0"/>
        <v>0</v>
      </c>
      <c r="Q30" s="37">
        <f t="shared" si="1"/>
        <v>0</v>
      </c>
      <c r="R30" s="37">
        <f t="shared" si="2"/>
        <v>0</v>
      </c>
      <c r="S30" s="37">
        <f t="shared" si="3"/>
        <v>0</v>
      </c>
      <c r="T30">
        <v>29</v>
      </c>
      <c r="U30" s="45">
        <f>IFERROR(-HLOOKUP($U$1,IEX!$W$2:$BH$98,T30,FALSE),0)</f>
        <v>0</v>
      </c>
      <c r="V30" s="46">
        <f t="shared" si="8"/>
        <v>0</v>
      </c>
      <c r="W30" s="52"/>
      <c r="X30" s="46"/>
      <c r="Y30" s="46"/>
      <c r="Z30" s="46"/>
      <c r="AA30" s="46"/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</row>
    <row r="31" spans="1:63">
      <c r="A31" s="8" t="s">
        <v>73</v>
      </c>
      <c r="B31" s="38"/>
      <c r="C31" s="21"/>
      <c r="D31" s="21"/>
      <c r="E31" s="21"/>
      <c r="F31" s="21"/>
      <c r="G31" s="21"/>
      <c r="H31" s="21"/>
      <c r="I31" s="21"/>
      <c r="J31" s="21"/>
      <c r="K31" s="23">
        <f t="shared" si="4"/>
        <v>0</v>
      </c>
      <c r="L31" s="22">
        <f t="shared" si="5"/>
        <v>0</v>
      </c>
      <c r="M31" s="39">
        <f t="shared" si="6"/>
        <v>0</v>
      </c>
      <c r="O31" s="37">
        <f t="shared" si="7"/>
        <v>0</v>
      </c>
      <c r="P31" s="37">
        <f t="shared" si="0"/>
        <v>0</v>
      </c>
      <c r="Q31" s="37">
        <f t="shared" si="1"/>
        <v>0</v>
      </c>
      <c r="R31" s="37">
        <f t="shared" si="2"/>
        <v>0</v>
      </c>
      <c r="S31" s="37">
        <f t="shared" si="3"/>
        <v>0</v>
      </c>
      <c r="T31">
        <v>30</v>
      </c>
      <c r="U31" s="45">
        <f>IFERROR(-HLOOKUP($U$1,IEX!$W$2:$BH$98,T31,FALSE),0)</f>
        <v>0</v>
      </c>
      <c r="V31" s="46">
        <f t="shared" si="8"/>
        <v>0</v>
      </c>
      <c r="W31" s="52"/>
      <c r="X31" s="46"/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</row>
    <row r="32" spans="1:63">
      <c r="A32" s="8" t="s">
        <v>74</v>
      </c>
      <c r="B32" s="38"/>
      <c r="C32" s="21"/>
      <c r="D32" s="21"/>
      <c r="E32" s="21"/>
      <c r="F32" s="21"/>
      <c r="G32" s="21"/>
      <c r="H32" s="21"/>
      <c r="I32" s="21"/>
      <c r="J32" s="21"/>
      <c r="K32" s="23">
        <f t="shared" si="4"/>
        <v>0</v>
      </c>
      <c r="L32" s="22">
        <f t="shared" si="5"/>
        <v>0</v>
      </c>
      <c r="M32" s="39">
        <f t="shared" si="6"/>
        <v>0</v>
      </c>
      <c r="O32" s="37">
        <f t="shared" si="7"/>
        <v>0</v>
      </c>
      <c r="P32" s="37">
        <f t="shared" si="0"/>
        <v>0</v>
      </c>
      <c r="Q32" s="37">
        <f t="shared" si="1"/>
        <v>0</v>
      </c>
      <c r="R32" s="37">
        <f t="shared" si="2"/>
        <v>0</v>
      </c>
      <c r="S32" s="37">
        <f t="shared" si="3"/>
        <v>0</v>
      </c>
      <c r="T32">
        <v>31</v>
      </c>
      <c r="U32" s="45">
        <f>IFERROR(-HLOOKUP($U$1,IEX!$W$2:$BH$98,T32,FALSE),0)</f>
        <v>0</v>
      </c>
      <c r="V32" s="46">
        <f t="shared" si="8"/>
        <v>0</v>
      </c>
      <c r="W32" s="52"/>
      <c r="X32" s="46"/>
      <c r="Y32" s="46"/>
      <c r="Z32" s="46"/>
      <c r="AA32" s="46"/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</row>
    <row r="33" spans="1:63">
      <c r="A33" s="8" t="s">
        <v>75</v>
      </c>
      <c r="B33" s="38"/>
      <c r="C33" s="21"/>
      <c r="D33" s="21"/>
      <c r="E33" s="21"/>
      <c r="F33" s="21"/>
      <c r="G33" s="21"/>
      <c r="H33" s="21"/>
      <c r="I33" s="21"/>
      <c r="J33" s="21"/>
      <c r="K33" s="23">
        <f t="shared" si="4"/>
        <v>0</v>
      </c>
      <c r="L33" s="22">
        <f t="shared" si="5"/>
        <v>0</v>
      </c>
      <c r="M33" s="39">
        <f t="shared" si="6"/>
        <v>0</v>
      </c>
      <c r="O33" s="37">
        <f t="shared" si="7"/>
        <v>0</v>
      </c>
      <c r="P33" s="37">
        <f t="shared" si="0"/>
        <v>0</v>
      </c>
      <c r="Q33" s="37">
        <f t="shared" si="1"/>
        <v>0</v>
      </c>
      <c r="R33" s="37">
        <f t="shared" si="2"/>
        <v>0</v>
      </c>
      <c r="S33" s="37">
        <f t="shared" si="3"/>
        <v>0</v>
      </c>
      <c r="T33">
        <v>32</v>
      </c>
      <c r="U33" s="45">
        <f>IFERROR(-HLOOKUP($U$1,IEX!$W$2:$BH$98,T33,FALSE),0)</f>
        <v>0</v>
      </c>
      <c r="V33" s="46">
        <f t="shared" si="8"/>
        <v>0</v>
      </c>
      <c r="W33" s="52"/>
      <c r="X33" s="46"/>
      <c r="Y33" s="46"/>
      <c r="Z33" s="46"/>
      <c r="AA33" s="46"/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</row>
    <row r="34" spans="1:63">
      <c r="A34" s="8" t="s">
        <v>76</v>
      </c>
      <c r="B34" s="38"/>
      <c r="C34" s="21"/>
      <c r="D34" s="21"/>
      <c r="E34" s="21"/>
      <c r="F34" s="21"/>
      <c r="G34" s="21"/>
      <c r="H34" s="21"/>
      <c r="I34" s="21"/>
      <c r="J34" s="21"/>
      <c r="K34" s="23">
        <f t="shared" si="4"/>
        <v>0</v>
      </c>
      <c r="L34" s="22">
        <f t="shared" si="5"/>
        <v>0</v>
      </c>
      <c r="M34" s="39">
        <f t="shared" si="6"/>
        <v>0</v>
      </c>
      <c r="O34" s="37">
        <f t="shared" si="7"/>
        <v>0</v>
      </c>
      <c r="P34" s="37">
        <f t="shared" si="0"/>
        <v>0</v>
      </c>
      <c r="Q34" s="37">
        <f t="shared" si="1"/>
        <v>0</v>
      </c>
      <c r="R34" s="37">
        <f t="shared" si="2"/>
        <v>0</v>
      </c>
      <c r="S34" s="37">
        <f t="shared" si="3"/>
        <v>0</v>
      </c>
      <c r="T34">
        <v>33</v>
      </c>
      <c r="U34" s="45">
        <f>IFERROR(-HLOOKUP($U$1,IEX!$W$2:$BH$98,T34,FALSE),0)</f>
        <v>0</v>
      </c>
      <c r="V34" s="46">
        <f t="shared" si="8"/>
        <v>0</v>
      </c>
      <c r="W34" s="52"/>
      <c r="X34" s="46"/>
      <c r="Y34" s="46"/>
      <c r="Z34" s="46"/>
      <c r="AA34" s="46"/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</row>
    <row r="35" spans="1:63">
      <c r="A35" s="8" t="s">
        <v>77</v>
      </c>
      <c r="B35" s="38"/>
      <c r="C35" s="21"/>
      <c r="D35" s="21"/>
      <c r="E35" s="21"/>
      <c r="F35" s="21"/>
      <c r="G35" s="21"/>
      <c r="H35" s="21"/>
      <c r="I35" s="21"/>
      <c r="J35" s="21"/>
      <c r="K35" s="23">
        <f t="shared" si="4"/>
        <v>0</v>
      </c>
      <c r="L35" s="22">
        <f t="shared" si="5"/>
        <v>0</v>
      </c>
      <c r="M35" s="39">
        <f t="shared" si="6"/>
        <v>0</v>
      </c>
      <c r="O35" s="37">
        <f t="shared" si="7"/>
        <v>0</v>
      </c>
      <c r="P35" s="37">
        <f t="shared" ref="P35:P66" si="9">SUMPRODUCT($X35:$AQ35,$X$103:$AQ$103)+D35</f>
        <v>0</v>
      </c>
      <c r="Q35" s="37">
        <f t="shared" ref="Q35:Q66" si="10">SUMPRODUCT($X35:$AQ35,$X$104:$AQ$104)+F35</f>
        <v>0</v>
      </c>
      <c r="R35" s="37">
        <f t="shared" ref="R35:R66" si="11">SUMPRODUCT($X35:$AQ35,$X$105:$AQ$105)+H35</f>
        <v>0</v>
      </c>
      <c r="S35" s="37">
        <f t="shared" ref="S35:S66" si="12">SUMPRODUCT($X35:$AQ35,$X$106:$AQ$106)+J35</f>
        <v>0</v>
      </c>
      <c r="T35">
        <v>34</v>
      </c>
      <c r="U35" s="45">
        <f>IFERROR(-HLOOKUP($U$1,IEX!$W$2:$BH$98,T35,FALSE),0)</f>
        <v>0</v>
      </c>
      <c r="V35" s="46">
        <f t="shared" si="8"/>
        <v>0</v>
      </c>
      <c r="W35" s="52"/>
      <c r="X35" s="46"/>
      <c r="Y35" s="46"/>
      <c r="Z35" s="46"/>
      <c r="AA35" s="46"/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</row>
    <row r="36" spans="1:63">
      <c r="A36" s="8" t="s">
        <v>78</v>
      </c>
      <c r="B36" s="38"/>
      <c r="C36" s="21"/>
      <c r="D36" s="21"/>
      <c r="E36" s="21"/>
      <c r="F36" s="21"/>
      <c r="G36" s="21"/>
      <c r="H36" s="21"/>
      <c r="I36" s="21"/>
      <c r="J36" s="21"/>
      <c r="K36" s="23">
        <f t="shared" si="4"/>
        <v>0</v>
      </c>
      <c r="L36" s="22">
        <f t="shared" si="5"/>
        <v>0</v>
      </c>
      <c r="M36" s="39">
        <f t="shared" si="6"/>
        <v>0</v>
      </c>
      <c r="O36" s="37">
        <f t="shared" si="7"/>
        <v>0</v>
      </c>
      <c r="P36" s="37">
        <f t="shared" si="9"/>
        <v>0</v>
      </c>
      <c r="Q36" s="37">
        <f t="shared" si="10"/>
        <v>0</v>
      </c>
      <c r="R36" s="37">
        <f t="shared" si="11"/>
        <v>0</v>
      </c>
      <c r="S36" s="37">
        <f t="shared" si="12"/>
        <v>0</v>
      </c>
      <c r="T36">
        <v>35</v>
      </c>
      <c r="U36" s="45">
        <f>IFERROR(-HLOOKUP($U$1,IEX!$W$2:$BH$98,T36,FALSE),0)</f>
        <v>0</v>
      </c>
      <c r="V36" s="46">
        <f t="shared" si="8"/>
        <v>0</v>
      </c>
      <c r="W36" s="52"/>
      <c r="X36" s="46"/>
      <c r="Y36" s="46"/>
      <c r="Z36" s="46"/>
      <c r="AA36" s="46"/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</row>
    <row r="37" spans="1:63">
      <c r="A37" s="8" t="s">
        <v>79</v>
      </c>
      <c r="B37" s="38"/>
      <c r="C37" s="21"/>
      <c r="D37" s="21"/>
      <c r="E37" s="21"/>
      <c r="F37" s="21"/>
      <c r="G37" s="21"/>
      <c r="H37" s="21"/>
      <c r="I37" s="21"/>
      <c r="J37" s="21"/>
      <c r="K37" s="23">
        <f t="shared" si="4"/>
        <v>0</v>
      </c>
      <c r="L37" s="22">
        <f t="shared" si="5"/>
        <v>0</v>
      </c>
      <c r="M37" s="39">
        <f t="shared" si="6"/>
        <v>0</v>
      </c>
      <c r="O37" s="37">
        <f t="shared" si="7"/>
        <v>0</v>
      </c>
      <c r="P37" s="37">
        <f t="shared" si="9"/>
        <v>0</v>
      </c>
      <c r="Q37" s="37">
        <f t="shared" si="10"/>
        <v>0</v>
      </c>
      <c r="R37" s="37">
        <f t="shared" si="11"/>
        <v>0</v>
      </c>
      <c r="S37" s="37">
        <f t="shared" si="12"/>
        <v>0</v>
      </c>
      <c r="T37">
        <v>36</v>
      </c>
      <c r="U37" s="45">
        <f>IFERROR(-HLOOKUP($U$1,IEX!$W$2:$BH$98,T37,FALSE),0)</f>
        <v>0</v>
      </c>
      <c r="V37" s="46">
        <f t="shared" si="8"/>
        <v>0</v>
      </c>
      <c r="W37" s="52"/>
      <c r="X37" s="46"/>
      <c r="Y37" s="46"/>
      <c r="Z37" s="46"/>
      <c r="AA37" s="46"/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</row>
    <row r="38" spans="1:63">
      <c r="A38" s="8" t="s">
        <v>80</v>
      </c>
      <c r="B38" s="38"/>
      <c r="C38" s="21"/>
      <c r="D38" s="21"/>
      <c r="E38" s="21"/>
      <c r="F38" s="21"/>
      <c r="G38" s="21"/>
      <c r="H38" s="21"/>
      <c r="I38" s="21"/>
      <c r="J38" s="21"/>
      <c r="K38" s="23">
        <f t="shared" si="4"/>
        <v>0</v>
      </c>
      <c r="L38" s="22">
        <f t="shared" si="5"/>
        <v>0</v>
      </c>
      <c r="M38" s="39">
        <f t="shared" si="6"/>
        <v>0</v>
      </c>
      <c r="O38" s="37">
        <f t="shared" si="7"/>
        <v>0</v>
      </c>
      <c r="P38" s="37">
        <f t="shared" si="9"/>
        <v>0</v>
      </c>
      <c r="Q38" s="37">
        <f t="shared" si="10"/>
        <v>0</v>
      </c>
      <c r="R38" s="37">
        <f t="shared" si="11"/>
        <v>0</v>
      </c>
      <c r="S38" s="37">
        <f t="shared" si="12"/>
        <v>0</v>
      </c>
      <c r="T38">
        <v>37</v>
      </c>
      <c r="U38" s="45">
        <f>IFERROR(-HLOOKUP($U$1,IEX!$W$2:$BH$98,T38,FALSE),0)</f>
        <v>0</v>
      </c>
      <c r="V38" s="46">
        <f t="shared" si="8"/>
        <v>0</v>
      </c>
      <c r="W38" s="52"/>
      <c r="X38" s="46"/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</row>
    <row r="39" spans="1:63">
      <c r="A39" s="8" t="s">
        <v>81</v>
      </c>
      <c r="B39" s="38"/>
      <c r="C39" s="21"/>
      <c r="D39" s="21"/>
      <c r="E39" s="21"/>
      <c r="F39" s="21"/>
      <c r="G39" s="21"/>
      <c r="H39" s="21"/>
      <c r="I39" s="21"/>
      <c r="J39" s="21"/>
      <c r="K39" s="23">
        <f t="shared" si="4"/>
        <v>0</v>
      </c>
      <c r="L39" s="22">
        <f t="shared" si="5"/>
        <v>0</v>
      </c>
      <c r="M39" s="39">
        <f t="shared" si="6"/>
        <v>0</v>
      </c>
      <c r="O39" s="37">
        <f t="shared" si="7"/>
        <v>0</v>
      </c>
      <c r="P39" s="37">
        <f t="shared" si="9"/>
        <v>0</v>
      </c>
      <c r="Q39" s="37">
        <f t="shared" si="10"/>
        <v>0</v>
      </c>
      <c r="R39" s="37">
        <f t="shared" si="11"/>
        <v>0</v>
      </c>
      <c r="S39" s="37">
        <f t="shared" si="12"/>
        <v>0</v>
      </c>
      <c r="T39">
        <v>38</v>
      </c>
      <c r="U39" s="45">
        <f>IFERROR(-HLOOKUP($U$1,IEX!$W$2:$BH$98,T39,FALSE),0)</f>
        <v>0</v>
      </c>
      <c r="V39" s="46">
        <f t="shared" si="8"/>
        <v>0</v>
      </c>
      <c r="W39" s="52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</row>
    <row r="40" spans="1:63">
      <c r="A40" s="8" t="s">
        <v>82</v>
      </c>
      <c r="B40" s="38"/>
      <c r="C40" s="21"/>
      <c r="D40" s="21"/>
      <c r="E40" s="21"/>
      <c r="F40" s="21"/>
      <c r="G40" s="21"/>
      <c r="H40" s="21"/>
      <c r="I40" s="21"/>
      <c r="J40" s="21"/>
      <c r="K40" s="23">
        <f t="shared" si="4"/>
        <v>0</v>
      </c>
      <c r="L40" s="22">
        <f t="shared" si="5"/>
        <v>0</v>
      </c>
      <c r="M40" s="39">
        <f t="shared" si="6"/>
        <v>0</v>
      </c>
      <c r="O40" s="37">
        <f t="shared" si="7"/>
        <v>0</v>
      </c>
      <c r="P40" s="37">
        <f t="shared" si="9"/>
        <v>0</v>
      </c>
      <c r="Q40" s="37">
        <f t="shared" si="10"/>
        <v>0</v>
      </c>
      <c r="R40" s="37">
        <f t="shared" si="11"/>
        <v>0</v>
      </c>
      <c r="S40" s="37">
        <f t="shared" si="12"/>
        <v>0</v>
      </c>
      <c r="T40">
        <v>39</v>
      </c>
      <c r="U40" s="45">
        <f>IFERROR(-HLOOKUP($U$1,IEX!$W$2:$BH$98,T40,FALSE),0)</f>
        <v>0</v>
      </c>
      <c r="V40" s="46">
        <f t="shared" si="8"/>
        <v>0</v>
      </c>
      <c r="W40" s="52"/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</row>
    <row r="41" spans="1:63">
      <c r="A41" s="8" t="s">
        <v>83</v>
      </c>
      <c r="B41" s="38"/>
      <c r="C41" s="21"/>
      <c r="D41" s="21"/>
      <c r="E41" s="21"/>
      <c r="F41" s="21"/>
      <c r="G41" s="21"/>
      <c r="H41" s="21"/>
      <c r="I41" s="21"/>
      <c r="J41" s="21"/>
      <c r="K41" s="23">
        <f t="shared" si="4"/>
        <v>0</v>
      </c>
      <c r="L41" s="22">
        <f t="shared" si="5"/>
        <v>0</v>
      </c>
      <c r="M41" s="39">
        <f t="shared" si="6"/>
        <v>0</v>
      </c>
      <c r="O41" s="37">
        <f t="shared" si="7"/>
        <v>0</v>
      </c>
      <c r="P41" s="37">
        <f t="shared" si="9"/>
        <v>0</v>
      </c>
      <c r="Q41" s="37">
        <f t="shared" si="10"/>
        <v>0</v>
      </c>
      <c r="R41" s="37">
        <f t="shared" si="11"/>
        <v>0</v>
      </c>
      <c r="S41" s="37">
        <f t="shared" si="12"/>
        <v>0</v>
      </c>
      <c r="T41">
        <v>40</v>
      </c>
      <c r="U41" s="45">
        <f>IFERROR(-HLOOKUP($U$1,IEX!$W$2:$BH$98,T41,FALSE),0)</f>
        <v>0</v>
      </c>
      <c r="V41" s="46">
        <f t="shared" si="8"/>
        <v>0</v>
      </c>
      <c r="W41" s="52"/>
      <c r="X41" s="46"/>
      <c r="Y41" s="46"/>
      <c r="Z41" s="46"/>
      <c r="AA41" s="46"/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</row>
    <row r="42" spans="1:63">
      <c r="A42" s="8" t="s">
        <v>84</v>
      </c>
      <c r="B42" s="38"/>
      <c r="C42" s="21"/>
      <c r="D42" s="21"/>
      <c r="E42" s="21"/>
      <c r="F42" s="21"/>
      <c r="G42" s="21"/>
      <c r="H42" s="21"/>
      <c r="I42" s="21"/>
      <c r="J42" s="21"/>
      <c r="K42" s="23">
        <f t="shared" si="4"/>
        <v>0</v>
      </c>
      <c r="L42" s="22">
        <f t="shared" si="5"/>
        <v>0</v>
      </c>
      <c r="M42" s="39">
        <f t="shared" si="6"/>
        <v>0</v>
      </c>
      <c r="O42" s="37">
        <f t="shared" si="7"/>
        <v>0</v>
      </c>
      <c r="P42" s="37">
        <f t="shared" si="9"/>
        <v>0</v>
      </c>
      <c r="Q42" s="37">
        <f t="shared" si="10"/>
        <v>0</v>
      </c>
      <c r="R42" s="37">
        <f t="shared" si="11"/>
        <v>0</v>
      </c>
      <c r="S42" s="37">
        <f t="shared" si="12"/>
        <v>0</v>
      </c>
      <c r="T42">
        <v>41</v>
      </c>
      <c r="U42" s="45">
        <f>IFERROR(-HLOOKUP($U$1,IEX!$W$2:$BH$98,T42,FALSE),0)</f>
        <v>0</v>
      </c>
      <c r="V42" s="46">
        <f t="shared" si="8"/>
        <v>0</v>
      </c>
      <c r="W42" s="52"/>
      <c r="X42" s="46"/>
      <c r="Y42" s="46"/>
      <c r="Z42" s="46"/>
      <c r="AA42" s="46"/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</row>
    <row r="43" spans="1:63">
      <c r="A43" s="8" t="s">
        <v>85</v>
      </c>
      <c r="B43" s="38"/>
      <c r="C43" s="21"/>
      <c r="D43" s="21"/>
      <c r="E43" s="21"/>
      <c r="F43" s="21"/>
      <c r="G43" s="21"/>
      <c r="H43" s="21"/>
      <c r="I43" s="21"/>
      <c r="J43" s="21"/>
      <c r="K43" s="23">
        <f t="shared" si="4"/>
        <v>0</v>
      </c>
      <c r="L43" s="22">
        <f t="shared" si="5"/>
        <v>0</v>
      </c>
      <c r="M43" s="39">
        <f t="shared" si="6"/>
        <v>0</v>
      </c>
      <c r="O43" s="37">
        <f t="shared" si="7"/>
        <v>0</v>
      </c>
      <c r="P43" s="37">
        <f t="shared" si="9"/>
        <v>0</v>
      </c>
      <c r="Q43" s="37">
        <f t="shared" si="10"/>
        <v>0</v>
      </c>
      <c r="R43" s="37">
        <f t="shared" si="11"/>
        <v>0</v>
      </c>
      <c r="S43" s="37">
        <f t="shared" si="12"/>
        <v>0</v>
      </c>
      <c r="T43">
        <v>42</v>
      </c>
      <c r="U43" s="45">
        <f>IFERROR(-HLOOKUP($U$1,IEX!$W$2:$BH$98,T43,FALSE),0)</f>
        <v>0</v>
      </c>
      <c r="V43" s="46">
        <f t="shared" si="8"/>
        <v>0</v>
      </c>
      <c r="W43" s="52"/>
      <c r="X43" s="46"/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</row>
    <row r="44" spans="1:63">
      <c r="A44" s="8" t="s">
        <v>86</v>
      </c>
      <c r="B44" s="38"/>
      <c r="C44" s="21"/>
      <c r="D44" s="21"/>
      <c r="E44" s="21"/>
      <c r="F44" s="21"/>
      <c r="G44" s="21"/>
      <c r="H44" s="21"/>
      <c r="I44" s="21"/>
      <c r="J44" s="21"/>
      <c r="K44" s="23">
        <f t="shared" si="4"/>
        <v>0</v>
      </c>
      <c r="L44" s="22">
        <f t="shared" si="5"/>
        <v>0</v>
      </c>
      <c r="M44" s="39">
        <f t="shared" si="6"/>
        <v>0</v>
      </c>
      <c r="O44" s="37">
        <f t="shared" si="7"/>
        <v>0</v>
      </c>
      <c r="P44" s="37">
        <f t="shared" si="9"/>
        <v>0</v>
      </c>
      <c r="Q44" s="37">
        <f t="shared" si="10"/>
        <v>0</v>
      </c>
      <c r="R44" s="37">
        <f t="shared" si="11"/>
        <v>0</v>
      </c>
      <c r="S44" s="37">
        <f t="shared" si="12"/>
        <v>0</v>
      </c>
      <c r="T44">
        <v>43</v>
      </c>
      <c r="U44" s="45">
        <f>IFERROR(-HLOOKUP($U$1,IEX!$W$2:$BH$98,T44,FALSE),0)</f>
        <v>0</v>
      </c>
      <c r="V44" s="46">
        <f t="shared" si="8"/>
        <v>0</v>
      </c>
      <c r="W44" s="52"/>
      <c r="X44" s="46"/>
      <c r="Y44" s="46"/>
      <c r="Z44" s="46"/>
      <c r="AA44" s="46"/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</row>
    <row r="45" spans="1:63">
      <c r="A45" s="8" t="s">
        <v>87</v>
      </c>
      <c r="B45" s="38"/>
      <c r="C45" s="21"/>
      <c r="D45" s="21"/>
      <c r="E45" s="21"/>
      <c r="F45" s="21"/>
      <c r="G45" s="21"/>
      <c r="H45" s="21"/>
      <c r="I45" s="21"/>
      <c r="J45" s="21"/>
      <c r="K45" s="23">
        <f t="shared" si="4"/>
        <v>0</v>
      </c>
      <c r="L45" s="22">
        <f t="shared" si="5"/>
        <v>0</v>
      </c>
      <c r="M45" s="39">
        <f t="shared" si="6"/>
        <v>0</v>
      </c>
      <c r="O45" s="37">
        <f t="shared" si="7"/>
        <v>0</v>
      </c>
      <c r="P45" s="37">
        <f t="shared" si="9"/>
        <v>0</v>
      </c>
      <c r="Q45" s="37">
        <f t="shared" si="10"/>
        <v>0</v>
      </c>
      <c r="R45" s="37">
        <f t="shared" si="11"/>
        <v>0</v>
      </c>
      <c r="S45" s="37">
        <f t="shared" si="12"/>
        <v>0</v>
      </c>
      <c r="T45">
        <v>44</v>
      </c>
      <c r="U45" s="45">
        <f>IFERROR(-HLOOKUP($U$1,IEX!$W$2:$BH$98,T45,FALSE),0)</f>
        <v>0</v>
      </c>
      <c r="V45" s="46">
        <f t="shared" si="8"/>
        <v>0</v>
      </c>
      <c r="W45" s="52"/>
      <c r="X45" s="46"/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</row>
    <row r="46" spans="1:63">
      <c r="A46" s="8" t="s">
        <v>88</v>
      </c>
      <c r="B46" s="38"/>
      <c r="C46" s="21"/>
      <c r="D46" s="21"/>
      <c r="E46" s="21"/>
      <c r="F46" s="21"/>
      <c r="G46" s="21"/>
      <c r="H46" s="21"/>
      <c r="I46" s="21"/>
      <c r="J46" s="21"/>
      <c r="K46" s="23">
        <f t="shared" si="4"/>
        <v>0</v>
      </c>
      <c r="L46" s="22">
        <f t="shared" si="5"/>
        <v>0</v>
      </c>
      <c r="M46" s="39">
        <f t="shared" si="6"/>
        <v>0</v>
      </c>
      <c r="O46" s="37">
        <f t="shared" si="7"/>
        <v>0</v>
      </c>
      <c r="P46" s="37">
        <f t="shared" si="9"/>
        <v>0</v>
      </c>
      <c r="Q46" s="37">
        <f t="shared" si="10"/>
        <v>0</v>
      </c>
      <c r="R46" s="37">
        <f t="shared" si="11"/>
        <v>0</v>
      </c>
      <c r="S46" s="37">
        <f t="shared" si="12"/>
        <v>0</v>
      </c>
      <c r="T46">
        <v>45</v>
      </c>
      <c r="U46" s="45">
        <f>IFERROR(-HLOOKUP($U$1,IEX!$W$2:$BH$98,T46,FALSE),0)</f>
        <v>0</v>
      </c>
      <c r="V46" s="46">
        <f t="shared" si="8"/>
        <v>0</v>
      </c>
      <c r="W46" s="52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</row>
    <row r="47" spans="1:63">
      <c r="A47" s="8" t="s">
        <v>89</v>
      </c>
      <c r="B47" s="38"/>
      <c r="C47" s="21"/>
      <c r="D47" s="21"/>
      <c r="E47" s="21"/>
      <c r="F47" s="21"/>
      <c r="G47" s="21"/>
      <c r="H47" s="21"/>
      <c r="I47" s="21"/>
      <c r="J47" s="21"/>
      <c r="K47" s="23">
        <f t="shared" si="4"/>
        <v>0</v>
      </c>
      <c r="L47" s="22">
        <f t="shared" si="5"/>
        <v>0</v>
      </c>
      <c r="M47" s="39">
        <f t="shared" si="6"/>
        <v>0</v>
      </c>
      <c r="O47" s="37">
        <f t="shared" si="7"/>
        <v>0</v>
      </c>
      <c r="P47" s="37">
        <f t="shared" si="9"/>
        <v>0</v>
      </c>
      <c r="Q47" s="37">
        <f t="shared" si="10"/>
        <v>0</v>
      </c>
      <c r="R47" s="37">
        <f t="shared" si="11"/>
        <v>0</v>
      </c>
      <c r="S47" s="37">
        <f t="shared" si="12"/>
        <v>0</v>
      </c>
      <c r="T47">
        <v>46</v>
      </c>
      <c r="U47" s="45">
        <f>IFERROR(-HLOOKUP($U$1,IEX!$W$2:$BH$98,T47,FALSE),0)</f>
        <v>0</v>
      </c>
      <c r="V47" s="46">
        <f t="shared" si="8"/>
        <v>0</v>
      </c>
      <c r="W47" s="52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</row>
    <row r="48" spans="1:63">
      <c r="A48" s="8" t="s">
        <v>90</v>
      </c>
      <c r="B48" s="38"/>
      <c r="C48" s="21"/>
      <c r="D48" s="21"/>
      <c r="E48" s="21"/>
      <c r="F48" s="21"/>
      <c r="G48" s="21"/>
      <c r="H48" s="21"/>
      <c r="I48" s="21"/>
      <c r="J48" s="21"/>
      <c r="K48" s="23">
        <f t="shared" si="4"/>
        <v>0</v>
      </c>
      <c r="L48" s="22">
        <f t="shared" si="5"/>
        <v>0</v>
      </c>
      <c r="M48" s="39">
        <f t="shared" si="6"/>
        <v>0</v>
      </c>
      <c r="O48" s="37">
        <f t="shared" si="7"/>
        <v>0</v>
      </c>
      <c r="P48" s="37">
        <f t="shared" si="9"/>
        <v>0</v>
      </c>
      <c r="Q48" s="37">
        <f t="shared" si="10"/>
        <v>0</v>
      </c>
      <c r="R48" s="37">
        <f t="shared" si="11"/>
        <v>0</v>
      </c>
      <c r="S48" s="37">
        <f t="shared" si="12"/>
        <v>0</v>
      </c>
      <c r="T48">
        <v>47</v>
      </c>
      <c r="U48" s="45">
        <f>IFERROR(-HLOOKUP($U$1,IEX!$W$2:$BH$98,T48,FALSE),0)</f>
        <v>0</v>
      </c>
      <c r="V48" s="46">
        <f t="shared" si="8"/>
        <v>0</v>
      </c>
      <c r="W48" s="52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</row>
    <row r="49" spans="1:63">
      <c r="A49" s="8" t="s">
        <v>91</v>
      </c>
      <c r="B49" s="38"/>
      <c r="C49" s="21"/>
      <c r="D49" s="21"/>
      <c r="E49" s="21"/>
      <c r="F49" s="21"/>
      <c r="G49" s="21"/>
      <c r="H49" s="21"/>
      <c r="I49" s="21"/>
      <c r="J49" s="21"/>
      <c r="K49" s="23">
        <f t="shared" si="4"/>
        <v>0</v>
      </c>
      <c r="L49" s="22">
        <f t="shared" si="5"/>
        <v>0</v>
      </c>
      <c r="M49" s="39">
        <f t="shared" si="6"/>
        <v>0</v>
      </c>
      <c r="O49" s="37">
        <f t="shared" si="7"/>
        <v>0</v>
      </c>
      <c r="P49" s="37">
        <f t="shared" si="9"/>
        <v>0</v>
      </c>
      <c r="Q49" s="37">
        <f t="shared" si="10"/>
        <v>0</v>
      </c>
      <c r="R49" s="37">
        <f t="shared" si="11"/>
        <v>0</v>
      </c>
      <c r="S49" s="37">
        <f t="shared" si="12"/>
        <v>0</v>
      </c>
      <c r="T49">
        <v>48</v>
      </c>
      <c r="U49" s="45">
        <f>IFERROR(-HLOOKUP($U$1,IEX!$W$2:$BH$98,T49,FALSE),0)</f>
        <v>0</v>
      </c>
      <c r="V49" s="46">
        <f t="shared" si="8"/>
        <v>0</v>
      </c>
      <c r="W49" s="52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</row>
    <row r="50" spans="1:63">
      <c r="A50" s="8" t="s">
        <v>92</v>
      </c>
      <c r="B50" s="38"/>
      <c r="C50" s="21"/>
      <c r="D50" s="21"/>
      <c r="E50" s="21"/>
      <c r="F50" s="21"/>
      <c r="G50" s="21"/>
      <c r="H50" s="21"/>
      <c r="I50" s="21"/>
      <c r="J50" s="21"/>
      <c r="K50" s="23">
        <f t="shared" si="4"/>
        <v>0</v>
      </c>
      <c r="L50" s="22">
        <f t="shared" si="5"/>
        <v>0</v>
      </c>
      <c r="M50" s="39">
        <f t="shared" si="6"/>
        <v>0</v>
      </c>
      <c r="O50" s="37">
        <f t="shared" si="7"/>
        <v>0</v>
      </c>
      <c r="P50" s="37">
        <f t="shared" si="9"/>
        <v>0</v>
      </c>
      <c r="Q50" s="37">
        <f t="shared" si="10"/>
        <v>0</v>
      </c>
      <c r="R50" s="37">
        <f t="shared" si="11"/>
        <v>0</v>
      </c>
      <c r="S50" s="37">
        <f t="shared" si="12"/>
        <v>0</v>
      </c>
      <c r="T50">
        <v>49</v>
      </c>
      <c r="U50" s="45">
        <f>IFERROR(-HLOOKUP($U$1,IEX!$W$2:$BH$98,T50,FALSE),0)</f>
        <v>0</v>
      </c>
      <c r="V50" s="46">
        <f t="shared" si="8"/>
        <v>0</v>
      </c>
      <c r="W50" s="52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</row>
    <row r="51" spans="1:63">
      <c r="A51" s="8" t="s">
        <v>93</v>
      </c>
      <c r="B51" s="38"/>
      <c r="C51" s="21"/>
      <c r="D51" s="21"/>
      <c r="E51" s="21"/>
      <c r="F51" s="21"/>
      <c r="G51" s="21"/>
      <c r="H51" s="21"/>
      <c r="I51" s="21"/>
      <c r="J51" s="21"/>
      <c r="K51" s="23">
        <f t="shared" si="4"/>
        <v>0</v>
      </c>
      <c r="L51" s="22">
        <f t="shared" si="5"/>
        <v>0</v>
      </c>
      <c r="M51" s="39">
        <f t="shared" si="6"/>
        <v>0</v>
      </c>
      <c r="O51" s="37">
        <f t="shared" si="7"/>
        <v>0</v>
      </c>
      <c r="P51" s="37">
        <f t="shared" si="9"/>
        <v>0</v>
      </c>
      <c r="Q51" s="37">
        <f t="shared" si="10"/>
        <v>0</v>
      </c>
      <c r="R51" s="37">
        <f t="shared" si="11"/>
        <v>0</v>
      </c>
      <c r="S51" s="37">
        <f t="shared" si="12"/>
        <v>0</v>
      </c>
      <c r="T51">
        <v>50</v>
      </c>
      <c r="U51" s="45">
        <f>IFERROR(-HLOOKUP($U$1,IEX!$W$2:$BH$98,T51,FALSE),0)</f>
        <v>0</v>
      </c>
      <c r="V51" s="46">
        <f t="shared" si="8"/>
        <v>0</v>
      </c>
      <c r="W51" s="52"/>
      <c r="X51" s="46"/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</row>
    <row r="52" spans="1:63">
      <c r="A52" s="8" t="s">
        <v>94</v>
      </c>
      <c r="B52" s="38"/>
      <c r="C52" s="21"/>
      <c r="D52" s="21"/>
      <c r="E52" s="21"/>
      <c r="F52" s="21"/>
      <c r="G52" s="21"/>
      <c r="H52" s="21"/>
      <c r="I52" s="21"/>
      <c r="J52" s="21"/>
      <c r="K52" s="23">
        <f t="shared" si="4"/>
        <v>0</v>
      </c>
      <c r="L52" s="22">
        <f t="shared" si="5"/>
        <v>0</v>
      </c>
      <c r="M52" s="39">
        <f t="shared" si="6"/>
        <v>0</v>
      </c>
      <c r="O52" s="37">
        <f t="shared" si="7"/>
        <v>0</v>
      </c>
      <c r="P52" s="37">
        <f t="shared" si="9"/>
        <v>0</v>
      </c>
      <c r="Q52" s="37">
        <f t="shared" si="10"/>
        <v>0</v>
      </c>
      <c r="R52" s="37">
        <f t="shared" si="11"/>
        <v>0</v>
      </c>
      <c r="S52" s="37">
        <f t="shared" si="12"/>
        <v>0</v>
      </c>
      <c r="T52">
        <v>51</v>
      </c>
      <c r="U52" s="45">
        <f>IFERROR(-HLOOKUP($U$1,IEX!$W$2:$BH$98,T52,FALSE),0)</f>
        <v>0</v>
      </c>
      <c r="V52" s="46">
        <f t="shared" si="8"/>
        <v>0</v>
      </c>
      <c r="W52" s="52"/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</row>
    <row r="53" spans="1:63">
      <c r="A53" s="8" t="s">
        <v>95</v>
      </c>
      <c r="B53" s="38"/>
      <c r="C53" s="21"/>
      <c r="D53" s="21"/>
      <c r="E53" s="21"/>
      <c r="F53" s="21"/>
      <c r="G53" s="21"/>
      <c r="H53" s="21"/>
      <c r="I53" s="21"/>
      <c r="J53" s="21"/>
      <c r="K53" s="23">
        <f t="shared" si="4"/>
        <v>0</v>
      </c>
      <c r="L53" s="22">
        <f t="shared" si="5"/>
        <v>0</v>
      </c>
      <c r="M53" s="39">
        <f t="shared" si="6"/>
        <v>0</v>
      </c>
      <c r="O53" s="37">
        <f t="shared" si="7"/>
        <v>0</v>
      </c>
      <c r="P53" s="37">
        <f t="shared" si="9"/>
        <v>0</v>
      </c>
      <c r="Q53" s="37">
        <f t="shared" si="10"/>
        <v>0</v>
      </c>
      <c r="R53" s="37">
        <f t="shared" si="11"/>
        <v>0</v>
      </c>
      <c r="S53" s="37">
        <f t="shared" si="12"/>
        <v>0</v>
      </c>
      <c r="T53">
        <v>52</v>
      </c>
      <c r="U53" s="45">
        <f>IFERROR(-HLOOKUP($U$1,IEX!$W$2:$BH$98,T53,FALSE),0)</f>
        <v>0</v>
      </c>
      <c r="V53" s="46">
        <f t="shared" si="8"/>
        <v>0</v>
      </c>
      <c r="W53" s="52"/>
      <c r="X53" s="46"/>
      <c r="Y53" s="46"/>
      <c r="Z53" s="46"/>
      <c r="AA53" s="46"/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</row>
    <row r="54" spans="1:63">
      <c r="A54" s="8" t="s">
        <v>96</v>
      </c>
      <c r="B54" s="38"/>
      <c r="C54" s="21"/>
      <c r="D54" s="21"/>
      <c r="E54" s="21"/>
      <c r="F54" s="21"/>
      <c r="G54" s="21"/>
      <c r="H54" s="21"/>
      <c r="I54" s="21"/>
      <c r="J54" s="21"/>
      <c r="K54" s="23">
        <f t="shared" si="4"/>
        <v>0</v>
      </c>
      <c r="L54" s="22">
        <f t="shared" si="5"/>
        <v>0</v>
      </c>
      <c r="M54" s="39">
        <f t="shared" si="6"/>
        <v>0</v>
      </c>
      <c r="O54" s="37">
        <f t="shared" si="7"/>
        <v>0</v>
      </c>
      <c r="P54" s="37">
        <f t="shared" si="9"/>
        <v>0</v>
      </c>
      <c r="Q54" s="37">
        <f t="shared" si="10"/>
        <v>0</v>
      </c>
      <c r="R54" s="37">
        <f t="shared" si="11"/>
        <v>0</v>
      </c>
      <c r="S54" s="37">
        <f t="shared" si="12"/>
        <v>0</v>
      </c>
      <c r="T54">
        <v>53</v>
      </c>
      <c r="U54" s="45">
        <f>IFERROR(-HLOOKUP($U$1,IEX!$W$2:$BH$98,T54,FALSE),0)</f>
        <v>0</v>
      </c>
      <c r="V54" s="46">
        <f t="shared" si="8"/>
        <v>0</v>
      </c>
      <c r="W54" s="52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</row>
    <row r="55" spans="1:63">
      <c r="A55" s="8" t="s">
        <v>97</v>
      </c>
      <c r="B55" s="38"/>
      <c r="C55" s="21"/>
      <c r="D55" s="21"/>
      <c r="E55" s="21"/>
      <c r="F55" s="21"/>
      <c r="G55" s="21"/>
      <c r="H55" s="21"/>
      <c r="I55" s="21"/>
      <c r="J55" s="21"/>
      <c r="K55" s="23">
        <f t="shared" si="4"/>
        <v>0</v>
      </c>
      <c r="L55" s="22">
        <f t="shared" si="5"/>
        <v>0</v>
      </c>
      <c r="M55" s="39">
        <f t="shared" si="6"/>
        <v>0</v>
      </c>
      <c r="O55" s="37">
        <f t="shared" si="7"/>
        <v>0</v>
      </c>
      <c r="P55" s="37">
        <f t="shared" si="9"/>
        <v>0</v>
      </c>
      <c r="Q55" s="37">
        <f t="shared" si="10"/>
        <v>0</v>
      </c>
      <c r="R55" s="37">
        <f t="shared" si="11"/>
        <v>0</v>
      </c>
      <c r="S55" s="37">
        <f t="shared" si="12"/>
        <v>0</v>
      </c>
      <c r="T55">
        <v>54</v>
      </c>
      <c r="U55" s="45">
        <f>IFERROR(-HLOOKUP($U$1,IEX!$W$2:$BH$98,T55,FALSE),0)</f>
        <v>0</v>
      </c>
      <c r="V55" s="46">
        <f t="shared" si="8"/>
        <v>0</v>
      </c>
      <c r="W55" s="52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</row>
    <row r="56" spans="1:63">
      <c r="A56" s="8" t="s">
        <v>98</v>
      </c>
      <c r="B56" s="38"/>
      <c r="C56" s="21"/>
      <c r="D56" s="21"/>
      <c r="E56" s="21"/>
      <c r="F56" s="21"/>
      <c r="G56" s="21"/>
      <c r="H56" s="21"/>
      <c r="I56" s="21"/>
      <c r="J56" s="21"/>
      <c r="K56" s="23">
        <f t="shared" si="4"/>
        <v>0</v>
      </c>
      <c r="L56" s="22">
        <f t="shared" si="5"/>
        <v>0</v>
      </c>
      <c r="M56" s="39">
        <f t="shared" si="6"/>
        <v>0</v>
      </c>
      <c r="O56" s="37">
        <f t="shared" si="7"/>
        <v>0</v>
      </c>
      <c r="P56" s="37">
        <f t="shared" si="9"/>
        <v>0</v>
      </c>
      <c r="Q56" s="37">
        <f t="shared" si="10"/>
        <v>0</v>
      </c>
      <c r="R56" s="37">
        <f t="shared" si="11"/>
        <v>0</v>
      </c>
      <c r="S56" s="37">
        <f t="shared" si="12"/>
        <v>0</v>
      </c>
      <c r="T56">
        <v>55</v>
      </c>
      <c r="U56" s="45">
        <f>IFERROR(-HLOOKUP($U$1,IEX!$W$2:$BH$98,T56,FALSE),0)</f>
        <v>0</v>
      </c>
      <c r="V56" s="46">
        <f t="shared" si="8"/>
        <v>0</v>
      </c>
      <c r="W56" s="52"/>
      <c r="X56" s="46"/>
      <c r="Y56" s="46"/>
      <c r="Z56" s="46"/>
      <c r="AA56" s="46"/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</row>
    <row r="57" spans="1:63">
      <c r="A57" s="8" t="s">
        <v>99</v>
      </c>
      <c r="B57" s="38"/>
      <c r="C57" s="21"/>
      <c r="D57" s="21"/>
      <c r="E57" s="21"/>
      <c r="F57" s="21"/>
      <c r="G57" s="21"/>
      <c r="H57" s="21"/>
      <c r="I57" s="21"/>
      <c r="J57" s="21"/>
      <c r="K57" s="23">
        <f t="shared" si="4"/>
        <v>0</v>
      </c>
      <c r="L57" s="22">
        <f t="shared" si="5"/>
        <v>0</v>
      </c>
      <c r="M57" s="39">
        <f t="shared" si="6"/>
        <v>0</v>
      </c>
      <c r="O57" s="37">
        <f t="shared" si="7"/>
        <v>0</v>
      </c>
      <c r="P57" s="37">
        <f t="shared" si="9"/>
        <v>0</v>
      </c>
      <c r="Q57" s="37">
        <f t="shared" si="10"/>
        <v>0</v>
      </c>
      <c r="R57" s="37">
        <f t="shared" si="11"/>
        <v>0</v>
      </c>
      <c r="S57" s="37">
        <f t="shared" si="12"/>
        <v>0</v>
      </c>
      <c r="T57">
        <v>56</v>
      </c>
      <c r="U57" s="45">
        <f>IFERROR(-HLOOKUP($U$1,IEX!$W$2:$BH$98,T57,FALSE),0)</f>
        <v>0</v>
      </c>
      <c r="V57" s="46">
        <f t="shared" si="8"/>
        <v>0</v>
      </c>
      <c r="W57" s="52"/>
      <c r="X57" s="46"/>
      <c r="Y57" s="46"/>
      <c r="Z57" s="46"/>
      <c r="AA57" s="46"/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</row>
    <row r="58" spans="1:63">
      <c r="A58" s="8" t="s">
        <v>100</v>
      </c>
      <c r="B58" s="38"/>
      <c r="C58" s="21"/>
      <c r="D58" s="21"/>
      <c r="E58" s="21"/>
      <c r="F58" s="21"/>
      <c r="G58" s="21"/>
      <c r="H58" s="21"/>
      <c r="I58" s="21"/>
      <c r="J58" s="21"/>
      <c r="K58" s="23">
        <f t="shared" si="4"/>
        <v>0</v>
      </c>
      <c r="L58" s="22">
        <f t="shared" si="5"/>
        <v>0</v>
      </c>
      <c r="M58" s="39">
        <f t="shared" si="6"/>
        <v>0</v>
      </c>
      <c r="O58" s="37">
        <f t="shared" si="7"/>
        <v>0</v>
      </c>
      <c r="P58" s="37">
        <f t="shared" si="9"/>
        <v>0</v>
      </c>
      <c r="Q58" s="37">
        <f t="shared" si="10"/>
        <v>0</v>
      </c>
      <c r="R58" s="37">
        <f t="shared" si="11"/>
        <v>0</v>
      </c>
      <c r="S58" s="37">
        <f t="shared" si="12"/>
        <v>0</v>
      </c>
      <c r="T58">
        <v>57</v>
      </c>
      <c r="U58" s="45">
        <f>IFERROR(-HLOOKUP($U$1,IEX!$W$2:$BH$98,T58,FALSE),0)</f>
        <v>0</v>
      </c>
      <c r="V58" s="46">
        <f t="shared" si="8"/>
        <v>0</v>
      </c>
      <c r="W58" s="52"/>
      <c r="X58" s="46"/>
      <c r="Y58" s="46"/>
      <c r="Z58" s="46"/>
      <c r="AA58" s="46"/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</row>
    <row r="59" spans="1:63">
      <c r="A59" s="8" t="s">
        <v>101</v>
      </c>
      <c r="B59" s="38"/>
      <c r="C59" s="21"/>
      <c r="D59" s="21"/>
      <c r="E59" s="21"/>
      <c r="F59" s="21"/>
      <c r="G59" s="21"/>
      <c r="H59" s="21"/>
      <c r="I59" s="21"/>
      <c r="J59" s="21"/>
      <c r="K59" s="23">
        <f t="shared" si="4"/>
        <v>0</v>
      </c>
      <c r="L59" s="22">
        <f t="shared" si="5"/>
        <v>0</v>
      </c>
      <c r="M59" s="39">
        <f t="shared" si="6"/>
        <v>0</v>
      </c>
      <c r="O59" s="37">
        <f t="shared" si="7"/>
        <v>0</v>
      </c>
      <c r="P59" s="37">
        <f t="shared" si="9"/>
        <v>0</v>
      </c>
      <c r="Q59" s="37">
        <f t="shared" si="10"/>
        <v>0</v>
      </c>
      <c r="R59" s="37">
        <f t="shared" si="11"/>
        <v>0</v>
      </c>
      <c r="S59" s="37">
        <f t="shared" si="12"/>
        <v>0</v>
      </c>
      <c r="T59">
        <v>58</v>
      </c>
      <c r="U59" s="45">
        <f>IFERROR(-HLOOKUP($U$1,IEX!$W$2:$BH$98,T59,FALSE),0)</f>
        <v>0</v>
      </c>
      <c r="V59" s="46">
        <f t="shared" si="8"/>
        <v>0</v>
      </c>
      <c r="W59" s="52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</row>
    <row r="60" spans="1:63">
      <c r="A60" s="8" t="s">
        <v>102</v>
      </c>
      <c r="B60" s="38"/>
      <c r="C60" s="21"/>
      <c r="D60" s="21"/>
      <c r="E60" s="21"/>
      <c r="F60" s="21"/>
      <c r="G60" s="21"/>
      <c r="H60" s="21"/>
      <c r="I60" s="21"/>
      <c r="J60" s="21"/>
      <c r="K60" s="23">
        <f t="shared" si="4"/>
        <v>0</v>
      </c>
      <c r="L60" s="22">
        <f t="shared" si="5"/>
        <v>0</v>
      </c>
      <c r="M60" s="39">
        <f t="shared" si="6"/>
        <v>0</v>
      </c>
      <c r="O60" s="37">
        <f t="shared" si="7"/>
        <v>0</v>
      </c>
      <c r="P60" s="37">
        <f t="shared" si="9"/>
        <v>0</v>
      </c>
      <c r="Q60" s="37">
        <f t="shared" si="10"/>
        <v>0</v>
      </c>
      <c r="R60" s="37">
        <f t="shared" si="11"/>
        <v>0</v>
      </c>
      <c r="S60" s="37">
        <f t="shared" si="12"/>
        <v>0</v>
      </c>
      <c r="T60">
        <v>59</v>
      </c>
      <c r="U60" s="45">
        <f>IFERROR(-HLOOKUP($U$1,IEX!$W$2:$BH$98,T60,FALSE),0)</f>
        <v>0</v>
      </c>
      <c r="V60" s="46">
        <f t="shared" si="8"/>
        <v>0</v>
      </c>
      <c r="W60" s="52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</row>
    <row r="61" spans="1:63">
      <c r="A61" s="8" t="s">
        <v>103</v>
      </c>
      <c r="B61" s="38"/>
      <c r="C61" s="21"/>
      <c r="D61" s="21"/>
      <c r="E61" s="21"/>
      <c r="F61" s="21"/>
      <c r="G61" s="21"/>
      <c r="H61" s="21"/>
      <c r="I61" s="21"/>
      <c r="J61" s="21"/>
      <c r="K61" s="23">
        <f t="shared" si="4"/>
        <v>0</v>
      </c>
      <c r="L61" s="22">
        <f t="shared" si="5"/>
        <v>0</v>
      </c>
      <c r="M61" s="39">
        <f t="shared" si="6"/>
        <v>0</v>
      </c>
      <c r="O61" s="37">
        <f t="shared" si="7"/>
        <v>0</v>
      </c>
      <c r="P61" s="37">
        <f t="shared" si="9"/>
        <v>0</v>
      </c>
      <c r="Q61" s="37">
        <f t="shared" si="10"/>
        <v>0</v>
      </c>
      <c r="R61" s="37">
        <f t="shared" si="11"/>
        <v>0</v>
      </c>
      <c r="S61" s="37">
        <f t="shared" si="12"/>
        <v>0</v>
      </c>
      <c r="T61">
        <v>60</v>
      </c>
      <c r="U61" s="45">
        <f>IFERROR(-HLOOKUP($U$1,IEX!$W$2:$BH$98,T61,FALSE),0)</f>
        <v>0</v>
      </c>
      <c r="V61" s="46">
        <f t="shared" si="8"/>
        <v>0</v>
      </c>
      <c r="W61" s="52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</row>
    <row r="62" spans="1:63">
      <c r="A62" s="8" t="s">
        <v>104</v>
      </c>
      <c r="B62" s="38"/>
      <c r="C62" s="21"/>
      <c r="D62" s="21"/>
      <c r="E62" s="21"/>
      <c r="F62" s="21"/>
      <c r="G62" s="21"/>
      <c r="H62" s="21"/>
      <c r="I62" s="21"/>
      <c r="J62" s="21"/>
      <c r="K62" s="23">
        <f t="shared" si="4"/>
        <v>0</v>
      </c>
      <c r="L62" s="22">
        <f t="shared" si="5"/>
        <v>0</v>
      </c>
      <c r="M62" s="39">
        <f t="shared" si="6"/>
        <v>0</v>
      </c>
      <c r="O62" s="37">
        <f t="shared" si="7"/>
        <v>0</v>
      </c>
      <c r="P62" s="37">
        <f t="shared" si="9"/>
        <v>0</v>
      </c>
      <c r="Q62" s="37">
        <f t="shared" si="10"/>
        <v>0</v>
      </c>
      <c r="R62" s="37">
        <f t="shared" si="11"/>
        <v>0</v>
      </c>
      <c r="S62" s="37">
        <f t="shared" si="12"/>
        <v>0</v>
      </c>
      <c r="T62">
        <v>61</v>
      </c>
      <c r="U62" s="45">
        <f>IFERROR(-HLOOKUP($U$1,IEX!$W$2:$BH$98,T62,FALSE),0)</f>
        <v>0</v>
      </c>
      <c r="V62" s="46">
        <f t="shared" si="8"/>
        <v>0</v>
      </c>
      <c r="W62" s="52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</row>
    <row r="63" spans="1:63">
      <c r="A63" s="8" t="s">
        <v>105</v>
      </c>
      <c r="B63" s="38"/>
      <c r="C63" s="21"/>
      <c r="D63" s="21"/>
      <c r="E63" s="21"/>
      <c r="F63" s="21"/>
      <c r="G63" s="21"/>
      <c r="H63" s="21"/>
      <c r="I63" s="21"/>
      <c r="J63" s="21"/>
      <c r="K63" s="23">
        <f t="shared" si="4"/>
        <v>0</v>
      </c>
      <c r="L63" s="22">
        <f t="shared" si="5"/>
        <v>0</v>
      </c>
      <c r="M63" s="39">
        <f t="shared" si="6"/>
        <v>0</v>
      </c>
      <c r="O63" s="37">
        <f t="shared" si="7"/>
        <v>0</v>
      </c>
      <c r="P63" s="37">
        <f t="shared" si="9"/>
        <v>0</v>
      </c>
      <c r="Q63" s="37">
        <f t="shared" si="10"/>
        <v>0</v>
      </c>
      <c r="R63" s="37">
        <f t="shared" si="11"/>
        <v>0</v>
      </c>
      <c r="S63" s="37">
        <f t="shared" si="12"/>
        <v>0</v>
      </c>
      <c r="T63">
        <v>62</v>
      </c>
      <c r="U63" s="45">
        <f>IFERROR(-HLOOKUP($U$1,IEX!$W$2:$BH$98,T63,FALSE),0)</f>
        <v>0</v>
      </c>
      <c r="V63" s="46">
        <f t="shared" si="8"/>
        <v>0</v>
      </c>
      <c r="W63" s="52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</row>
    <row r="64" spans="1:63">
      <c r="A64" s="8" t="s">
        <v>106</v>
      </c>
      <c r="B64" s="38"/>
      <c r="C64" s="21"/>
      <c r="D64" s="21"/>
      <c r="E64" s="21"/>
      <c r="F64" s="21"/>
      <c r="G64" s="21"/>
      <c r="H64" s="21"/>
      <c r="I64" s="21"/>
      <c r="J64" s="21"/>
      <c r="K64" s="23">
        <f t="shared" si="4"/>
        <v>0</v>
      </c>
      <c r="L64" s="22">
        <f t="shared" si="5"/>
        <v>0</v>
      </c>
      <c r="M64" s="39">
        <f t="shared" si="6"/>
        <v>0</v>
      </c>
      <c r="O64" s="37">
        <f t="shared" si="7"/>
        <v>0</v>
      </c>
      <c r="P64" s="37">
        <f t="shared" si="9"/>
        <v>0</v>
      </c>
      <c r="Q64" s="37">
        <f t="shared" si="10"/>
        <v>0</v>
      </c>
      <c r="R64" s="37">
        <f t="shared" si="11"/>
        <v>0</v>
      </c>
      <c r="S64" s="37">
        <f t="shared" si="12"/>
        <v>0</v>
      </c>
      <c r="T64">
        <v>63</v>
      </c>
      <c r="U64" s="45">
        <f>IFERROR(-HLOOKUP($U$1,IEX!$W$2:$BH$98,T64,FALSE),0)</f>
        <v>0</v>
      </c>
      <c r="V64" s="46">
        <f t="shared" si="8"/>
        <v>0</v>
      </c>
      <c r="W64" s="52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</row>
    <row r="65" spans="1:63">
      <c r="A65" s="8" t="s">
        <v>107</v>
      </c>
      <c r="B65" s="38"/>
      <c r="C65" s="21"/>
      <c r="D65" s="21"/>
      <c r="E65" s="21"/>
      <c r="F65" s="21"/>
      <c r="G65" s="21"/>
      <c r="H65" s="21"/>
      <c r="I65" s="21"/>
      <c r="J65" s="21"/>
      <c r="K65" s="23">
        <f t="shared" si="4"/>
        <v>0</v>
      </c>
      <c r="L65" s="22">
        <f t="shared" si="5"/>
        <v>0</v>
      </c>
      <c r="M65" s="39">
        <f t="shared" si="6"/>
        <v>0</v>
      </c>
      <c r="O65" s="37">
        <f t="shared" si="7"/>
        <v>0</v>
      </c>
      <c r="P65" s="37">
        <f t="shared" si="9"/>
        <v>0</v>
      </c>
      <c r="Q65" s="37">
        <f t="shared" si="10"/>
        <v>0</v>
      </c>
      <c r="R65" s="37">
        <f t="shared" si="11"/>
        <v>0</v>
      </c>
      <c r="S65" s="37">
        <f t="shared" si="12"/>
        <v>0</v>
      </c>
      <c r="T65">
        <v>64</v>
      </c>
      <c r="U65" s="45">
        <f>IFERROR(-HLOOKUP($U$1,IEX!$W$2:$BH$98,T65,FALSE),0)</f>
        <v>0</v>
      </c>
      <c r="V65" s="46">
        <f t="shared" si="8"/>
        <v>0</v>
      </c>
      <c r="W65" s="52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</row>
    <row r="66" spans="1:63">
      <c r="A66" s="8" t="s">
        <v>108</v>
      </c>
      <c r="B66" s="38"/>
      <c r="C66" s="21"/>
      <c r="D66" s="21"/>
      <c r="E66" s="21"/>
      <c r="F66" s="21"/>
      <c r="G66" s="21"/>
      <c r="H66" s="21"/>
      <c r="I66" s="21"/>
      <c r="J66" s="21"/>
      <c r="K66" s="23">
        <f t="shared" si="4"/>
        <v>0</v>
      </c>
      <c r="L66" s="22">
        <f t="shared" si="5"/>
        <v>0</v>
      </c>
      <c r="M66" s="39">
        <f t="shared" si="6"/>
        <v>0</v>
      </c>
      <c r="O66" s="37">
        <f t="shared" si="7"/>
        <v>0</v>
      </c>
      <c r="P66" s="37">
        <f t="shared" si="9"/>
        <v>0</v>
      </c>
      <c r="Q66" s="37">
        <f t="shared" si="10"/>
        <v>0</v>
      </c>
      <c r="R66" s="37">
        <f t="shared" si="11"/>
        <v>0</v>
      </c>
      <c r="S66" s="37">
        <f t="shared" si="12"/>
        <v>0</v>
      </c>
      <c r="T66">
        <v>65</v>
      </c>
      <c r="U66" s="45">
        <f>IFERROR(-HLOOKUP($U$1,IEX!$W$2:$BH$98,T66,FALSE),0)</f>
        <v>0</v>
      </c>
      <c r="V66" s="46">
        <f t="shared" si="8"/>
        <v>0</v>
      </c>
      <c r="W66" s="52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</row>
    <row r="67" spans="1:63">
      <c r="A67" s="8" t="s">
        <v>109</v>
      </c>
      <c r="B67" s="38"/>
      <c r="C67" s="21"/>
      <c r="D67" s="21"/>
      <c r="E67" s="21"/>
      <c r="F67" s="21"/>
      <c r="G67" s="21"/>
      <c r="H67" s="21"/>
      <c r="I67" s="21"/>
      <c r="J67" s="21"/>
      <c r="K67" s="23">
        <f t="shared" si="4"/>
        <v>0</v>
      </c>
      <c r="L67" s="22">
        <f t="shared" si="5"/>
        <v>0</v>
      </c>
      <c r="M67" s="39">
        <f t="shared" si="6"/>
        <v>0</v>
      </c>
      <c r="O67" s="37">
        <f t="shared" si="7"/>
        <v>0</v>
      </c>
      <c r="P67" s="37">
        <f t="shared" ref="P67:P98" si="13">SUMPRODUCT($X67:$AQ67,$X$103:$AQ$103)+D67</f>
        <v>0</v>
      </c>
      <c r="Q67" s="37">
        <f t="shared" ref="Q67:Q98" si="14">SUMPRODUCT($X67:$AQ67,$X$104:$AQ$104)+F67</f>
        <v>0</v>
      </c>
      <c r="R67" s="37">
        <f t="shared" ref="R67:R98" si="15">SUMPRODUCT($X67:$AQ67,$X$105:$AQ$105)+H67</f>
        <v>0</v>
      </c>
      <c r="S67" s="37">
        <f t="shared" ref="S67:S98" si="16">SUMPRODUCT($X67:$AQ67,$X$106:$AQ$106)+J67</f>
        <v>0</v>
      </c>
      <c r="T67">
        <v>66</v>
      </c>
      <c r="U67" s="45">
        <f>IFERROR(-HLOOKUP($U$1,IEX!$W$2:$BH$98,T67,FALSE),0)</f>
        <v>0</v>
      </c>
      <c r="V67" s="46">
        <f t="shared" si="8"/>
        <v>0</v>
      </c>
      <c r="W67" s="52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</row>
    <row r="68" spans="1:63">
      <c r="A68" s="8" t="s">
        <v>110</v>
      </c>
      <c r="B68" s="38"/>
      <c r="C68" s="21"/>
      <c r="D68" s="21"/>
      <c r="E68" s="21"/>
      <c r="F68" s="21"/>
      <c r="G68" s="21"/>
      <c r="H68" s="21"/>
      <c r="I68" s="21"/>
      <c r="J68" s="21"/>
      <c r="K68" s="23">
        <f t="shared" ref="K68:K98" si="17">SUM(C68:J68)</f>
        <v>0</v>
      </c>
      <c r="L68" s="22">
        <f t="shared" ref="L68:L98" si="18">U68+V68</f>
        <v>0</v>
      </c>
      <c r="M68" s="39">
        <f t="shared" ref="M68:M98" si="19">K68+L68</f>
        <v>0</v>
      </c>
      <c r="O68" s="37">
        <f t="shared" ref="O68:O98" si="20">-SUM(P68:S68,U68)</f>
        <v>0</v>
      </c>
      <c r="P68" s="37">
        <f t="shared" si="13"/>
        <v>0</v>
      </c>
      <c r="Q68" s="37">
        <f t="shared" si="14"/>
        <v>0</v>
      </c>
      <c r="R68" s="37">
        <f t="shared" si="15"/>
        <v>0</v>
      </c>
      <c r="S68" s="37">
        <f t="shared" si="16"/>
        <v>0</v>
      </c>
      <c r="T68">
        <v>67</v>
      </c>
      <c r="U68" s="45">
        <f>IFERROR(-HLOOKUP($U$1,IEX!$W$2:$BH$98,T68,FALSE),0)</f>
        <v>0</v>
      </c>
      <c r="V68" s="46">
        <f t="shared" ref="V68:V98" si="21">SUM(X68:AQ68)</f>
        <v>0</v>
      </c>
      <c r="W68" s="52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</row>
    <row r="69" spans="1:63">
      <c r="A69" s="8" t="s">
        <v>111</v>
      </c>
      <c r="B69" s="38"/>
      <c r="C69" s="21"/>
      <c r="D69" s="21"/>
      <c r="E69" s="21"/>
      <c r="F69" s="21"/>
      <c r="G69" s="21"/>
      <c r="H69" s="21"/>
      <c r="I69" s="21"/>
      <c r="J69" s="21"/>
      <c r="K69" s="23">
        <f t="shared" si="17"/>
        <v>0</v>
      </c>
      <c r="L69" s="22">
        <f t="shared" si="18"/>
        <v>0</v>
      </c>
      <c r="M69" s="39">
        <f t="shared" si="19"/>
        <v>0</v>
      </c>
      <c r="O69" s="37">
        <f t="shared" si="20"/>
        <v>0</v>
      </c>
      <c r="P69" s="37">
        <f t="shared" si="13"/>
        <v>0</v>
      </c>
      <c r="Q69" s="37">
        <f t="shared" si="14"/>
        <v>0</v>
      </c>
      <c r="R69" s="37">
        <f t="shared" si="15"/>
        <v>0</v>
      </c>
      <c r="S69" s="37">
        <f t="shared" si="16"/>
        <v>0</v>
      </c>
      <c r="T69">
        <v>68</v>
      </c>
      <c r="U69" s="45">
        <f>IFERROR(-HLOOKUP($U$1,IEX!$W$2:$BH$98,T69,FALSE),0)</f>
        <v>0</v>
      </c>
      <c r="V69" s="46">
        <f t="shared" si="21"/>
        <v>0</v>
      </c>
      <c r="W69" s="52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</row>
    <row r="70" spans="1:63">
      <c r="A70" s="8" t="s">
        <v>112</v>
      </c>
      <c r="B70" s="38"/>
      <c r="C70" s="21"/>
      <c r="D70" s="21"/>
      <c r="E70" s="21"/>
      <c r="F70" s="21"/>
      <c r="G70" s="21"/>
      <c r="H70" s="21"/>
      <c r="I70" s="21"/>
      <c r="J70" s="21"/>
      <c r="K70" s="23">
        <f t="shared" si="17"/>
        <v>0</v>
      </c>
      <c r="L70" s="22">
        <f t="shared" si="18"/>
        <v>0</v>
      </c>
      <c r="M70" s="39">
        <f t="shared" si="19"/>
        <v>0</v>
      </c>
      <c r="O70" s="37">
        <f t="shared" si="20"/>
        <v>0</v>
      </c>
      <c r="P70" s="37">
        <f t="shared" si="13"/>
        <v>0</v>
      </c>
      <c r="Q70" s="37">
        <f t="shared" si="14"/>
        <v>0</v>
      </c>
      <c r="R70" s="37">
        <f t="shared" si="15"/>
        <v>0</v>
      </c>
      <c r="S70" s="37">
        <f t="shared" si="16"/>
        <v>0</v>
      </c>
      <c r="T70">
        <v>69</v>
      </c>
      <c r="U70" s="45">
        <f>IFERROR(-HLOOKUP($U$1,IEX!$W$2:$BH$98,T70,FALSE),0)</f>
        <v>0</v>
      </c>
      <c r="V70" s="46">
        <f t="shared" si="21"/>
        <v>0</v>
      </c>
      <c r="W70" s="52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</row>
    <row r="71" spans="1:63">
      <c r="A71" s="8" t="s">
        <v>113</v>
      </c>
      <c r="B71" s="38"/>
      <c r="C71" s="21"/>
      <c r="D71" s="21"/>
      <c r="E71" s="21"/>
      <c r="F71" s="21"/>
      <c r="G71" s="21"/>
      <c r="H71" s="21"/>
      <c r="I71" s="21"/>
      <c r="J71" s="21"/>
      <c r="K71" s="23">
        <f t="shared" si="17"/>
        <v>0</v>
      </c>
      <c r="L71" s="22">
        <f t="shared" si="18"/>
        <v>0</v>
      </c>
      <c r="M71" s="39">
        <f t="shared" si="19"/>
        <v>0</v>
      </c>
      <c r="O71" s="37">
        <f t="shared" si="20"/>
        <v>0</v>
      </c>
      <c r="P71" s="37">
        <f t="shared" si="13"/>
        <v>0</v>
      </c>
      <c r="Q71" s="37">
        <f t="shared" si="14"/>
        <v>0</v>
      </c>
      <c r="R71" s="37">
        <f t="shared" si="15"/>
        <v>0</v>
      </c>
      <c r="S71" s="37">
        <f t="shared" si="16"/>
        <v>0</v>
      </c>
      <c r="T71">
        <v>70</v>
      </c>
      <c r="U71" s="45">
        <f>IFERROR(-HLOOKUP($U$1,IEX!$W$2:$BH$98,T71,FALSE),0)</f>
        <v>0</v>
      </c>
      <c r="V71" s="46">
        <f t="shared" si="21"/>
        <v>0</v>
      </c>
      <c r="W71" s="52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</row>
    <row r="72" spans="1:63">
      <c r="A72" s="8" t="s">
        <v>114</v>
      </c>
      <c r="B72" s="38"/>
      <c r="C72" s="21"/>
      <c r="D72" s="21"/>
      <c r="E72" s="21"/>
      <c r="F72" s="21"/>
      <c r="G72" s="21"/>
      <c r="H72" s="21"/>
      <c r="I72" s="21"/>
      <c r="J72" s="21"/>
      <c r="K72" s="23">
        <f t="shared" si="17"/>
        <v>0</v>
      </c>
      <c r="L72" s="22">
        <f t="shared" si="18"/>
        <v>0</v>
      </c>
      <c r="M72" s="39">
        <f t="shared" si="19"/>
        <v>0</v>
      </c>
      <c r="O72" s="37">
        <f t="shared" si="20"/>
        <v>0</v>
      </c>
      <c r="P72" s="37">
        <f t="shared" si="13"/>
        <v>0</v>
      </c>
      <c r="Q72" s="37">
        <f t="shared" si="14"/>
        <v>0</v>
      </c>
      <c r="R72" s="37">
        <f t="shared" si="15"/>
        <v>0</v>
      </c>
      <c r="S72" s="37">
        <f t="shared" si="16"/>
        <v>0</v>
      </c>
      <c r="T72">
        <v>71</v>
      </c>
      <c r="U72" s="45">
        <f>IFERROR(-HLOOKUP($U$1,IEX!$W$2:$BH$98,T72,FALSE),0)</f>
        <v>0</v>
      </c>
      <c r="V72" s="46">
        <f t="shared" si="21"/>
        <v>0</v>
      </c>
      <c r="W72" s="52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</row>
    <row r="73" spans="1:63">
      <c r="A73" s="8" t="s">
        <v>115</v>
      </c>
      <c r="B73" s="38"/>
      <c r="C73" s="21"/>
      <c r="D73" s="21"/>
      <c r="E73" s="21"/>
      <c r="F73" s="21"/>
      <c r="G73" s="21"/>
      <c r="H73" s="21"/>
      <c r="I73" s="21"/>
      <c r="J73" s="21"/>
      <c r="K73" s="23">
        <f t="shared" si="17"/>
        <v>0</v>
      </c>
      <c r="L73" s="22">
        <f t="shared" si="18"/>
        <v>0</v>
      </c>
      <c r="M73" s="39">
        <f t="shared" si="19"/>
        <v>0</v>
      </c>
      <c r="O73" s="37">
        <f t="shared" si="20"/>
        <v>0</v>
      </c>
      <c r="P73" s="37">
        <f t="shared" si="13"/>
        <v>0</v>
      </c>
      <c r="Q73" s="37">
        <f t="shared" si="14"/>
        <v>0</v>
      </c>
      <c r="R73" s="37">
        <f t="shared" si="15"/>
        <v>0</v>
      </c>
      <c r="S73" s="37">
        <f t="shared" si="16"/>
        <v>0</v>
      </c>
      <c r="T73">
        <v>72</v>
      </c>
      <c r="U73" s="45">
        <f>IFERROR(-HLOOKUP($U$1,IEX!$W$2:$BH$98,T73,FALSE),0)</f>
        <v>0</v>
      </c>
      <c r="V73" s="46">
        <f t="shared" si="21"/>
        <v>0</v>
      </c>
      <c r="W73" s="52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</row>
    <row r="74" spans="1:63">
      <c r="A74" s="8" t="s">
        <v>116</v>
      </c>
      <c r="B74" s="38"/>
      <c r="C74" s="21"/>
      <c r="D74" s="21"/>
      <c r="E74" s="21"/>
      <c r="F74" s="21"/>
      <c r="G74" s="21"/>
      <c r="H74" s="21"/>
      <c r="I74" s="21"/>
      <c r="J74" s="21"/>
      <c r="K74" s="23">
        <f t="shared" si="17"/>
        <v>0</v>
      </c>
      <c r="L74" s="22">
        <f t="shared" si="18"/>
        <v>0</v>
      </c>
      <c r="M74" s="39">
        <f t="shared" si="19"/>
        <v>0</v>
      </c>
      <c r="O74" s="37">
        <f t="shared" si="20"/>
        <v>0</v>
      </c>
      <c r="P74" s="37">
        <f t="shared" si="13"/>
        <v>0</v>
      </c>
      <c r="Q74" s="37">
        <f t="shared" si="14"/>
        <v>0</v>
      </c>
      <c r="R74" s="37">
        <f t="shared" si="15"/>
        <v>0</v>
      </c>
      <c r="S74" s="37">
        <f t="shared" si="16"/>
        <v>0</v>
      </c>
      <c r="T74">
        <v>73</v>
      </c>
      <c r="U74" s="45">
        <f>IFERROR(-HLOOKUP($U$1,IEX!$W$2:$BH$98,T74,FALSE),0)</f>
        <v>0</v>
      </c>
      <c r="V74" s="46">
        <f t="shared" si="21"/>
        <v>0</v>
      </c>
      <c r="W74" s="52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</row>
    <row r="75" spans="1:63">
      <c r="A75" s="8" t="s">
        <v>117</v>
      </c>
      <c r="B75" s="38"/>
      <c r="C75" s="21"/>
      <c r="D75" s="21"/>
      <c r="E75" s="21"/>
      <c r="F75" s="21"/>
      <c r="G75" s="21"/>
      <c r="H75" s="21"/>
      <c r="I75" s="21"/>
      <c r="J75" s="21"/>
      <c r="K75" s="23">
        <f t="shared" si="17"/>
        <v>0</v>
      </c>
      <c r="L75" s="22">
        <f t="shared" si="18"/>
        <v>0</v>
      </c>
      <c r="M75" s="39">
        <f t="shared" si="19"/>
        <v>0</v>
      </c>
      <c r="O75" s="37">
        <f t="shared" si="20"/>
        <v>0</v>
      </c>
      <c r="P75" s="37">
        <f t="shared" si="13"/>
        <v>0</v>
      </c>
      <c r="Q75" s="37">
        <f t="shared" si="14"/>
        <v>0</v>
      </c>
      <c r="R75" s="37">
        <f t="shared" si="15"/>
        <v>0</v>
      </c>
      <c r="S75" s="37">
        <f t="shared" si="16"/>
        <v>0</v>
      </c>
      <c r="T75">
        <v>74</v>
      </c>
      <c r="U75" s="45">
        <f>IFERROR(-HLOOKUP($U$1,IEX!$W$2:$BH$98,T75,FALSE),0)</f>
        <v>0</v>
      </c>
      <c r="V75" s="46">
        <f t="shared" si="21"/>
        <v>0</v>
      </c>
      <c r="W75" s="52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</row>
    <row r="76" spans="1:63">
      <c r="A76" s="8" t="s">
        <v>118</v>
      </c>
      <c r="B76" s="38"/>
      <c r="C76" s="21"/>
      <c r="D76" s="21"/>
      <c r="E76" s="21"/>
      <c r="F76" s="21"/>
      <c r="G76" s="21"/>
      <c r="H76" s="21"/>
      <c r="I76" s="21"/>
      <c r="J76" s="21"/>
      <c r="K76" s="23">
        <f t="shared" si="17"/>
        <v>0</v>
      </c>
      <c r="L76" s="22">
        <f t="shared" si="18"/>
        <v>0</v>
      </c>
      <c r="M76" s="39">
        <f t="shared" si="19"/>
        <v>0</v>
      </c>
      <c r="O76" s="37">
        <f t="shared" si="20"/>
        <v>0</v>
      </c>
      <c r="P76" s="37">
        <f t="shared" si="13"/>
        <v>0</v>
      </c>
      <c r="Q76" s="37">
        <f t="shared" si="14"/>
        <v>0</v>
      </c>
      <c r="R76" s="37">
        <f t="shared" si="15"/>
        <v>0</v>
      </c>
      <c r="S76" s="37">
        <f t="shared" si="16"/>
        <v>0</v>
      </c>
      <c r="T76">
        <v>75</v>
      </c>
      <c r="U76" s="45">
        <f>IFERROR(-HLOOKUP($U$1,IEX!$W$2:$BH$98,T76,FALSE),0)</f>
        <v>0</v>
      </c>
      <c r="V76" s="46">
        <f t="shared" si="21"/>
        <v>0</v>
      </c>
      <c r="W76" s="52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</row>
    <row r="77" spans="1:63">
      <c r="A77" s="8" t="s">
        <v>119</v>
      </c>
      <c r="B77" s="38"/>
      <c r="C77" s="21"/>
      <c r="D77" s="21"/>
      <c r="E77" s="21"/>
      <c r="F77" s="21"/>
      <c r="G77" s="21"/>
      <c r="H77" s="21"/>
      <c r="I77" s="21"/>
      <c r="J77" s="21"/>
      <c r="K77" s="23">
        <f t="shared" si="17"/>
        <v>0</v>
      </c>
      <c r="L77" s="22">
        <f t="shared" si="18"/>
        <v>0</v>
      </c>
      <c r="M77" s="39">
        <f t="shared" si="19"/>
        <v>0</v>
      </c>
      <c r="O77" s="37">
        <f t="shared" si="20"/>
        <v>0</v>
      </c>
      <c r="P77" s="37">
        <f t="shared" si="13"/>
        <v>0</v>
      </c>
      <c r="Q77" s="37">
        <f t="shared" si="14"/>
        <v>0</v>
      </c>
      <c r="R77" s="37">
        <f t="shared" si="15"/>
        <v>0</v>
      </c>
      <c r="S77" s="37">
        <f t="shared" si="16"/>
        <v>0</v>
      </c>
      <c r="T77">
        <v>76</v>
      </c>
      <c r="U77" s="45">
        <f>IFERROR(-HLOOKUP($U$1,IEX!$W$2:$BH$98,T77,FALSE),0)</f>
        <v>0</v>
      </c>
      <c r="V77" s="46">
        <f t="shared" si="21"/>
        <v>0</v>
      </c>
      <c r="W77" s="52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</row>
    <row r="78" spans="1:63">
      <c r="A78" s="8" t="s">
        <v>120</v>
      </c>
      <c r="B78" s="38"/>
      <c r="C78" s="21"/>
      <c r="D78" s="21"/>
      <c r="E78" s="21"/>
      <c r="F78" s="21"/>
      <c r="G78" s="21"/>
      <c r="H78" s="21"/>
      <c r="I78" s="21"/>
      <c r="J78" s="21"/>
      <c r="K78" s="23">
        <f t="shared" si="17"/>
        <v>0</v>
      </c>
      <c r="L78" s="22">
        <f t="shared" si="18"/>
        <v>0</v>
      </c>
      <c r="M78" s="39">
        <f t="shared" si="19"/>
        <v>0</v>
      </c>
      <c r="O78" s="37">
        <f t="shared" si="20"/>
        <v>0</v>
      </c>
      <c r="P78" s="37">
        <f t="shared" si="13"/>
        <v>0</v>
      </c>
      <c r="Q78" s="37">
        <f t="shared" si="14"/>
        <v>0</v>
      </c>
      <c r="R78" s="37">
        <f t="shared" si="15"/>
        <v>0</v>
      </c>
      <c r="S78" s="37">
        <f t="shared" si="16"/>
        <v>0</v>
      </c>
      <c r="T78">
        <v>77</v>
      </c>
      <c r="U78" s="45">
        <f>IFERROR(-HLOOKUP($U$1,IEX!$W$2:$BH$98,T78,FALSE),0)</f>
        <v>0</v>
      </c>
      <c r="V78" s="46">
        <f t="shared" si="21"/>
        <v>0</v>
      </c>
      <c r="W78" s="52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</row>
    <row r="79" spans="1:63">
      <c r="A79" s="8" t="s">
        <v>121</v>
      </c>
      <c r="B79" s="38"/>
      <c r="C79" s="21"/>
      <c r="D79" s="21"/>
      <c r="E79" s="21"/>
      <c r="F79" s="21"/>
      <c r="G79" s="21"/>
      <c r="H79" s="21"/>
      <c r="I79" s="21"/>
      <c r="J79" s="21"/>
      <c r="K79" s="23">
        <f t="shared" si="17"/>
        <v>0</v>
      </c>
      <c r="L79" s="22">
        <f t="shared" si="18"/>
        <v>0</v>
      </c>
      <c r="M79" s="39">
        <f t="shared" si="19"/>
        <v>0</v>
      </c>
      <c r="O79" s="37">
        <f t="shared" si="20"/>
        <v>0</v>
      </c>
      <c r="P79" s="37">
        <f t="shared" si="13"/>
        <v>0</v>
      </c>
      <c r="Q79" s="37">
        <f t="shared" si="14"/>
        <v>0</v>
      </c>
      <c r="R79" s="37">
        <f t="shared" si="15"/>
        <v>0</v>
      </c>
      <c r="S79" s="37">
        <f t="shared" si="16"/>
        <v>0</v>
      </c>
      <c r="T79">
        <v>78</v>
      </c>
      <c r="U79" s="45">
        <f>IFERROR(-HLOOKUP($U$1,IEX!$W$2:$BH$98,T79,FALSE),0)</f>
        <v>0</v>
      </c>
      <c r="V79" s="46">
        <f t="shared" si="21"/>
        <v>0</v>
      </c>
      <c r="W79" s="52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</row>
    <row r="80" spans="1:63">
      <c r="A80" s="8" t="s">
        <v>122</v>
      </c>
      <c r="B80" s="38"/>
      <c r="C80" s="21"/>
      <c r="D80" s="21"/>
      <c r="E80" s="21"/>
      <c r="F80" s="21"/>
      <c r="G80" s="21"/>
      <c r="H80" s="21"/>
      <c r="I80" s="21"/>
      <c r="J80" s="21"/>
      <c r="K80" s="23">
        <f t="shared" si="17"/>
        <v>0</v>
      </c>
      <c r="L80" s="22">
        <f t="shared" si="18"/>
        <v>0</v>
      </c>
      <c r="M80" s="39">
        <f t="shared" si="19"/>
        <v>0</v>
      </c>
      <c r="O80" s="37">
        <f t="shared" si="20"/>
        <v>0</v>
      </c>
      <c r="P80" s="37">
        <f t="shared" si="13"/>
        <v>0</v>
      </c>
      <c r="Q80" s="37">
        <f t="shared" si="14"/>
        <v>0</v>
      </c>
      <c r="R80" s="37">
        <f t="shared" si="15"/>
        <v>0</v>
      </c>
      <c r="S80" s="37">
        <f t="shared" si="16"/>
        <v>0</v>
      </c>
      <c r="T80">
        <v>79</v>
      </c>
      <c r="U80" s="45">
        <f>IFERROR(-HLOOKUP($U$1,IEX!$W$2:$BH$98,T80,FALSE),0)</f>
        <v>0</v>
      </c>
      <c r="V80" s="46">
        <f t="shared" si="21"/>
        <v>0</v>
      </c>
      <c r="W80" s="52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</row>
    <row r="81" spans="1:63">
      <c r="A81" s="8" t="s">
        <v>123</v>
      </c>
      <c r="B81" s="38"/>
      <c r="C81" s="21"/>
      <c r="D81" s="21"/>
      <c r="E81" s="21"/>
      <c r="F81" s="21"/>
      <c r="G81" s="21"/>
      <c r="H81" s="21"/>
      <c r="I81" s="21"/>
      <c r="J81" s="21"/>
      <c r="K81" s="23">
        <f t="shared" si="17"/>
        <v>0</v>
      </c>
      <c r="L81" s="22">
        <f t="shared" si="18"/>
        <v>0</v>
      </c>
      <c r="M81" s="39">
        <f t="shared" si="19"/>
        <v>0</v>
      </c>
      <c r="O81" s="37">
        <f t="shared" si="20"/>
        <v>0</v>
      </c>
      <c r="P81" s="37">
        <f t="shared" si="13"/>
        <v>0</v>
      </c>
      <c r="Q81" s="37">
        <f t="shared" si="14"/>
        <v>0</v>
      </c>
      <c r="R81" s="37">
        <f t="shared" si="15"/>
        <v>0</v>
      </c>
      <c r="S81" s="37">
        <f t="shared" si="16"/>
        <v>0</v>
      </c>
      <c r="T81">
        <v>80</v>
      </c>
      <c r="U81" s="45">
        <f>IFERROR(-HLOOKUP($U$1,IEX!$W$2:$BH$98,T81,FALSE),0)</f>
        <v>0</v>
      </c>
      <c r="V81" s="46">
        <f t="shared" si="21"/>
        <v>0</v>
      </c>
      <c r="W81" s="52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</row>
    <row r="82" spans="1:63">
      <c r="A82" s="8" t="s">
        <v>124</v>
      </c>
      <c r="B82" s="38"/>
      <c r="C82" s="21"/>
      <c r="D82" s="21"/>
      <c r="E82" s="21"/>
      <c r="F82" s="21"/>
      <c r="G82" s="21"/>
      <c r="H82" s="21"/>
      <c r="I82" s="21"/>
      <c r="J82" s="21"/>
      <c r="K82" s="23">
        <f t="shared" si="17"/>
        <v>0</v>
      </c>
      <c r="L82" s="22">
        <f t="shared" si="18"/>
        <v>0</v>
      </c>
      <c r="M82" s="39">
        <f t="shared" si="19"/>
        <v>0</v>
      </c>
      <c r="O82" s="37">
        <f t="shared" si="20"/>
        <v>0</v>
      </c>
      <c r="P82" s="37">
        <f t="shared" si="13"/>
        <v>0</v>
      </c>
      <c r="Q82" s="37">
        <f t="shared" si="14"/>
        <v>0</v>
      </c>
      <c r="R82" s="37">
        <f t="shared" si="15"/>
        <v>0</v>
      </c>
      <c r="S82" s="37">
        <f t="shared" si="16"/>
        <v>0</v>
      </c>
      <c r="T82">
        <v>81</v>
      </c>
      <c r="U82" s="45">
        <f>IFERROR(-HLOOKUP($U$1,IEX!$W$2:$BH$98,T82,FALSE),0)</f>
        <v>0</v>
      </c>
      <c r="V82" s="46">
        <f t="shared" si="21"/>
        <v>0</v>
      </c>
      <c r="W82" s="52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</row>
    <row r="83" spans="1:63">
      <c r="A83" s="8" t="s">
        <v>125</v>
      </c>
      <c r="B83" s="38"/>
      <c r="C83" s="21"/>
      <c r="D83" s="21"/>
      <c r="E83" s="21"/>
      <c r="F83" s="21"/>
      <c r="G83" s="21"/>
      <c r="H83" s="21"/>
      <c r="I83" s="21"/>
      <c r="J83" s="21"/>
      <c r="K83" s="23">
        <f t="shared" si="17"/>
        <v>0</v>
      </c>
      <c r="L83" s="22">
        <f t="shared" si="18"/>
        <v>0</v>
      </c>
      <c r="M83" s="39">
        <f t="shared" si="19"/>
        <v>0</v>
      </c>
      <c r="O83" s="37">
        <f t="shared" si="20"/>
        <v>0</v>
      </c>
      <c r="P83" s="37">
        <f t="shared" si="13"/>
        <v>0</v>
      </c>
      <c r="Q83" s="37">
        <f t="shared" si="14"/>
        <v>0</v>
      </c>
      <c r="R83" s="37">
        <f t="shared" si="15"/>
        <v>0</v>
      </c>
      <c r="S83" s="37">
        <f t="shared" si="16"/>
        <v>0</v>
      </c>
      <c r="T83">
        <v>82</v>
      </c>
      <c r="U83" s="45">
        <f>IFERROR(-HLOOKUP($U$1,IEX!$W$2:$BH$98,T83,FALSE),0)</f>
        <v>0</v>
      </c>
      <c r="V83" s="46">
        <f t="shared" si="21"/>
        <v>0</v>
      </c>
      <c r="W83" s="52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</row>
    <row r="84" spans="1:63">
      <c r="A84" s="8" t="s">
        <v>126</v>
      </c>
      <c r="B84" s="38"/>
      <c r="C84" s="21"/>
      <c r="D84" s="21"/>
      <c r="E84" s="21"/>
      <c r="F84" s="21"/>
      <c r="G84" s="21"/>
      <c r="H84" s="21"/>
      <c r="I84" s="21"/>
      <c r="J84" s="21"/>
      <c r="K84" s="23">
        <f t="shared" si="17"/>
        <v>0</v>
      </c>
      <c r="L84" s="22">
        <f t="shared" si="18"/>
        <v>0</v>
      </c>
      <c r="M84" s="39">
        <f t="shared" si="19"/>
        <v>0</v>
      </c>
      <c r="O84" s="37">
        <f t="shared" si="20"/>
        <v>0</v>
      </c>
      <c r="P84" s="37">
        <f t="shared" si="13"/>
        <v>0</v>
      </c>
      <c r="Q84" s="37">
        <f t="shared" si="14"/>
        <v>0</v>
      </c>
      <c r="R84" s="37">
        <f t="shared" si="15"/>
        <v>0</v>
      </c>
      <c r="S84" s="37">
        <f t="shared" si="16"/>
        <v>0</v>
      </c>
      <c r="T84">
        <v>83</v>
      </c>
      <c r="U84" s="45">
        <f>IFERROR(-HLOOKUP($U$1,IEX!$W$2:$BH$98,T84,FALSE),0)</f>
        <v>0</v>
      </c>
      <c r="V84" s="46">
        <f t="shared" si="21"/>
        <v>0</v>
      </c>
      <c r="W84" s="52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</row>
    <row r="85" spans="1:63">
      <c r="A85" s="8" t="s">
        <v>127</v>
      </c>
      <c r="B85" s="38"/>
      <c r="C85" s="21"/>
      <c r="D85" s="21"/>
      <c r="E85" s="21"/>
      <c r="F85" s="21"/>
      <c r="G85" s="21"/>
      <c r="H85" s="21"/>
      <c r="I85" s="21"/>
      <c r="J85" s="21"/>
      <c r="K85" s="23">
        <f t="shared" si="17"/>
        <v>0</v>
      </c>
      <c r="L85" s="22">
        <f t="shared" si="18"/>
        <v>0</v>
      </c>
      <c r="M85" s="39">
        <f t="shared" si="19"/>
        <v>0</v>
      </c>
      <c r="O85" s="37">
        <f t="shared" si="20"/>
        <v>0</v>
      </c>
      <c r="P85" s="37">
        <f t="shared" si="13"/>
        <v>0</v>
      </c>
      <c r="Q85" s="37">
        <f t="shared" si="14"/>
        <v>0</v>
      </c>
      <c r="R85" s="37">
        <f t="shared" si="15"/>
        <v>0</v>
      </c>
      <c r="S85" s="37">
        <f t="shared" si="16"/>
        <v>0</v>
      </c>
      <c r="T85">
        <v>84</v>
      </c>
      <c r="U85" s="45">
        <f>IFERROR(-HLOOKUP($U$1,IEX!$W$2:$BH$98,T85,FALSE),0)</f>
        <v>0</v>
      </c>
      <c r="V85" s="46">
        <f t="shared" si="21"/>
        <v>0</v>
      </c>
      <c r="W85" s="52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</row>
    <row r="86" spans="1:63">
      <c r="A86" s="8" t="s">
        <v>128</v>
      </c>
      <c r="B86" s="38"/>
      <c r="C86" s="21"/>
      <c r="D86" s="21"/>
      <c r="E86" s="21"/>
      <c r="F86" s="21"/>
      <c r="G86" s="21"/>
      <c r="H86" s="21"/>
      <c r="I86" s="21"/>
      <c r="J86" s="21"/>
      <c r="K86" s="23">
        <f t="shared" si="17"/>
        <v>0</v>
      </c>
      <c r="L86" s="22">
        <f t="shared" si="18"/>
        <v>0</v>
      </c>
      <c r="M86" s="39">
        <f t="shared" si="19"/>
        <v>0</v>
      </c>
      <c r="O86" s="37">
        <f t="shared" si="20"/>
        <v>0</v>
      </c>
      <c r="P86" s="37">
        <f t="shared" si="13"/>
        <v>0</v>
      </c>
      <c r="Q86" s="37">
        <f t="shared" si="14"/>
        <v>0</v>
      </c>
      <c r="R86" s="37">
        <f t="shared" si="15"/>
        <v>0</v>
      </c>
      <c r="S86" s="37">
        <f t="shared" si="16"/>
        <v>0</v>
      </c>
      <c r="T86">
        <v>85</v>
      </c>
      <c r="U86" s="45">
        <f>IFERROR(-HLOOKUP($U$1,IEX!$W$2:$BH$98,T86,FALSE),0)</f>
        <v>0</v>
      </c>
      <c r="V86" s="46">
        <f t="shared" si="21"/>
        <v>0</v>
      </c>
      <c r="W86" s="52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</row>
    <row r="87" spans="1:63">
      <c r="A87" s="8" t="s">
        <v>129</v>
      </c>
      <c r="B87" s="38"/>
      <c r="C87" s="21"/>
      <c r="D87" s="21"/>
      <c r="E87" s="21"/>
      <c r="F87" s="21"/>
      <c r="G87" s="21"/>
      <c r="H87" s="21"/>
      <c r="I87" s="21"/>
      <c r="J87" s="21"/>
      <c r="K87" s="23">
        <f t="shared" si="17"/>
        <v>0</v>
      </c>
      <c r="L87" s="22">
        <f t="shared" si="18"/>
        <v>0</v>
      </c>
      <c r="M87" s="39">
        <f t="shared" si="19"/>
        <v>0</v>
      </c>
      <c r="O87" s="37">
        <f t="shared" si="20"/>
        <v>0</v>
      </c>
      <c r="P87" s="37">
        <f t="shared" si="13"/>
        <v>0</v>
      </c>
      <c r="Q87" s="37">
        <f t="shared" si="14"/>
        <v>0</v>
      </c>
      <c r="R87" s="37">
        <f t="shared" si="15"/>
        <v>0</v>
      </c>
      <c r="S87" s="37">
        <f t="shared" si="16"/>
        <v>0</v>
      </c>
      <c r="T87">
        <v>86</v>
      </c>
      <c r="U87" s="45">
        <f>IFERROR(-HLOOKUP($U$1,IEX!$W$2:$BH$98,T87,FALSE),0)</f>
        <v>0</v>
      </c>
      <c r="V87" s="46">
        <f t="shared" si="21"/>
        <v>0</v>
      </c>
      <c r="W87" s="52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</row>
    <row r="88" spans="1:63">
      <c r="A88" s="8" t="s">
        <v>130</v>
      </c>
      <c r="B88" s="38"/>
      <c r="C88" s="21"/>
      <c r="D88" s="21"/>
      <c r="E88" s="21"/>
      <c r="F88" s="21"/>
      <c r="G88" s="21"/>
      <c r="H88" s="21"/>
      <c r="I88" s="21"/>
      <c r="J88" s="21"/>
      <c r="K88" s="23">
        <f t="shared" si="17"/>
        <v>0</v>
      </c>
      <c r="L88" s="22">
        <f t="shared" si="18"/>
        <v>0</v>
      </c>
      <c r="M88" s="39">
        <f t="shared" si="19"/>
        <v>0</v>
      </c>
      <c r="O88" s="37">
        <f t="shared" si="20"/>
        <v>0</v>
      </c>
      <c r="P88" s="37">
        <f t="shared" si="13"/>
        <v>0</v>
      </c>
      <c r="Q88" s="37">
        <f t="shared" si="14"/>
        <v>0</v>
      </c>
      <c r="R88" s="37">
        <f t="shared" si="15"/>
        <v>0</v>
      </c>
      <c r="S88" s="37">
        <f t="shared" si="16"/>
        <v>0</v>
      </c>
      <c r="T88">
        <v>87</v>
      </c>
      <c r="U88" s="45">
        <f>IFERROR(-HLOOKUP($U$1,IEX!$W$2:$BH$98,T88,FALSE),0)</f>
        <v>0</v>
      </c>
      <c r="V88" s="46">
        <f t="shared" si="21"/>
        <v>0</v>
      </c>
      <c r="W88" s="52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</row>
    <row r="89" spans="1:63">
      <c r="A89" s="8" t="s">
        <v>131</v>
      </c>
      <c r="B89" s="38"/>
      <c r="C89" s="21"/>
      <c r="D89" s="21"/>
      <c r="E89" s="21"/>
      <c r="F89" s="21"/>
      <c r="G89" s="21"/>
      <c r="H89" s="21"/>
      <c r="I89" s="21"/>
      <c r="J89" s="21"/>
      <c r="K89" s="23">
        <f t="shared" si="17"/>
        <v>0</v>
      </c>
      <c r="L89" s="22">
        <f t="shared" si="18"/>
        <v>0</v>
      </c>
      <c r="M89" s="39">
        <f t="shared" si="19"/>
        <v>0</v>
      </c>
      <c r="O89" s="37">
        <f t="shared" si="20"/>
        <v>0</v>
      </c>
      <c r="P89" s="37">
        <f t="shared" si="13"/>
        <v>0</v>
      </c>
      <c r="Q89" s="37">
        <f t="shared" si="14"/>
        <v>0</v>
      </c>
      <c r="R89" s="37">
        <f t="shared" si="15"/>
        <v>0</v>
      </c>
      <c r="S89" s="37">
        <f t="shared" si="16"/>
        <v>0</v>
      </c>
      <c r="T89">
        <v>88</v>
      </c>
      <c r="U89" s="45">
        <f>IFERROR(-HLOOKUP($U$1,IEX!$W$2:$BH$98,T89,FALSE),0)</f>
        <v>0</v>
      </c>
      <c r="V89" s="46">
        <f t="shared" si="21"/>
        <v>0</v>
      </c>
      <c r="W89" s="52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</row>
    <row r="90" spans="1:63">
      <c r="A90" s="8" t="s">
        <v>132</v>
      </c>
      <c r="B90" s="38"/>
      <c r="C90" s="21"/>
      <c r="D90" s="21"/>
      <c r="E90" s="21"/>
      <c r="F90" s="21"/>
      <c r="G90" s="21"/>
      <c r="H90" s="21"/>
      <c r="I90" s="21"/>
      <c r="J90" s="21"/>
      <c r="K90" s="23">
        <f t="shared" si="17"/>
        <v>0</v>
      </c>
      <c r="L90" s="22">
        <f t="shared" si="18"/>
        <v>0</v>
      </c>
      <c r="M90" s="39">
        <f t="shared" si="19"/>
        <v>0</v>
      </c>
      <c r="O90" s="37">
        <f t="shared" si="20"/>
        <v>0</v>
      </c>
      <c r="P90" s="37">
        <f t="shared" si="13"/>
        <v>0</v>
      </c>
      <c r="Q90" s="37">
        <f t="shared" si="14"/>
        <v>0</v>
      </c>
      <c r="R90" s="37">
        <f t="shared" si="15"/>
        <v>0</v>
      </c>
      <c r="S90" s="37">
        <f t="shared" si="16"/>
        <v>0</v>
      </c>
      <c r="T90">
        <v>89</v>
      </c>
      <c r="U90" s="45">
        <f>IFERROR(-HLOOKUP($U$1,IEX!$W$2:$BH$98,T90,FALSE),0)</f>
        <v>0</v>
      </c>
      <c r="V90" s="46">
        <f t="shared" si="21"/>
        <v>0</v>
      </c>
      <c r="W90" s="52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</row>
    <row r="91" spans="1:63">
      <c r="A91" s="8" t="s">
        <v>133</v>
      </c>
      <c r="B91" s="38"/>
      <c r="C91" s="21"/>
      <c r="D91" s="21"/>
      <c r="E91" s="21"/>
      <c r="F91" s="21"/>
      <c r="G91" s="21"/>
      <c r="H91" s="21"/>
      <c r="I91" s="21"/>
      <c r="J91" s="21"/>
      <c r="K91" s="23">
        <f t="shared" si="17"/>
        <v>0</v>
      </c>
      <c r="L91" s="22">
        <f t="shared" si="18"/>
        <v>0</v>
      </c>
      <c r="M91" s="39">
        <f t="shared" si="19"/>
        <v>0</v>
      </c>
      <c r="O91" s="37">
        <f t="shared" si="20"/>
        <v>0</v>
      </c>
      <c r="P91" s="37">
        <f t="shared" si="13"/>
        <v>0</v>
      </c>
      <c r="Q91" s="37">
        <f t="shared" si="14"/>
        <v>0</v>
      </c>
      <c r="R91" s="37">
        <f t="shared" si="15"/>
        <v>0</v>
      </c>
      <c r="S91" s="37">
        <f t="shared" si="16"/>
        <v>0</v>
      </c>
      <c r="T91">
        <v>90</v>
      </c>
      <c r="U91" s="45">
        <f>IFERROR(-HLOOKUP($U$1,IEX!$W$2:$BH$98,T91,FALSE),0)</f>
        <v>0</v>
      </c>
      <c r="V91" s="46">
        <f t="shared" si="21"/>
        <v>0</v>
      </c>
      <c r="W91" s="52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</row>
    <row r="92" spans="1:63">
      <c r="A92" s="8" t="s">
        <v>134</v>
      </c>
      <c r="B92" s="38"/>
      <c r="C92" s="21"/>
      <c r="D92" s="21"/>
      <c r="E92" s="21"/>
      <c r="F92" s="21"/>
      <c r="G92" s="21"/>
      <c r="H92" s="21"/>
      <c r="I92" s="21"/>
      <c r="J92" s="21"/>
      <c r="K92" s="23">
        <f t="shared" si="17"/>
        <v>0</v>
      </c>
      <c r="L92" s="22">
        <f t="shared" si="18"/>
        <v>0</v>
      </c>
      <c r="M92" s="39">
        <f t="shared" si="19"/>
        <v>0</v>
      </c>
      <c r="O92" s="37">
        <f t="shared" si="20"/>
        <v>0</v>
      </c>
      <c r="P92" s="37">
        <f t="shared" si="13"/>
        <v>0</v>
      </c>
      <c r="Q92" s="37">
        <f t="shared" si="14"/>
        <v>0</v>
      </c>
      <c r="R92" s="37">
        <f t="shared" si="15"/>
        <v>0</v>
      </c>
      <c r="S92" s="37">
        <f t="shared" si="16"/>
        <v>0</v>
      </c>
      <c r="T92">
        <v>91</v>
      </c>
      <c r="U92" s="45">
        <f>IFERROR(-HLOOKUP($U$1,IEX!$W$2:$BH$98,T92,FALSE),0)</f>
        <v>0</v>
      </c>
      <c r="V92" s="46">
        <f t="shared" si="21"/>
        <v>0</v>
      </c>
      <c r="W92" s="52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</row>
    <row r="93" spans="1:63">
      <c r="A93" s="8" t="s">
        <v>135</v>
      </c>
      <c r="B93" s="38"/>
      <c r="C93" s="21"/>
      <c r="D93" s="21"/>
      <c r="E93" s="21"/>
      <c r="F93" s="21"/>
      <c r="G93" s="21"/>
      <c r="H93" s="21"/>
      <c r="I93" s="21"/>
      <c r="J93" s="21"/>
      <c r="K93" s="23">
        <f t="shared" si="17"/>
        <v>0</v>
      </c>
      <c r="L93" s="22">
        <f t="shared" si="18"/>
        <v>0</v>
      </c>
      <c r="M93" s="39">
        <f t="shared" si="19"/>
        <v>0</v>
      </c>
      <c r="O93" s="37">
        <f t="shared" si="20"/>
        <v>0</v>
      </c>
      <c r="P93" s="37">
        <f t="shared" si="13"/>
        <v>0</v>
      </c>
      <c r="Q93" s="37">
        <f t="shared" si="14"/>
        <v>0</v>
      </c>
      <c r="R93" s="37">
        <f t="shared" si="15"/>
        <v>0</v>
      </c>
      <c r="S93" s="37">
        <f t="shared" si="16"/>
        <v>0</v>
      </c>
      <c r="T93">
        <v>92</v>
      </c>
      <c r="U93" s="45">
        <f>IFERROR(-HLOOKUP($U$1,IEX!$W$2:$BH$98,T93,FALSE),0)</f>
        <v>0</v>
      </c>
      <c r="V93" s="46">
        <f t="shared" si="21"/>
        <v>0</v>
      </c>
      <c r="W93" s="52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</row>
    <row r="94" spans="1:63">
      <c r="A94" s="8" t="s">
        <v>136</v>
      </c>
      <c r="B94" s="38"/>
      <c r="C94" s="21"/>
      <c r="D94" s="21"/>
      <c r="E94" s="21"/>
      <c r="F94" s="21"/>
      <c r="G94" s="21"/>
      <c r="H94" s="21"/>
      <c r="I94" s="21"/>
      <c r="J94" s="21"/>
      <c r="K94" s="23">
        <f t="shared" si="17"/>
        <v>0</v>
      </c>
      <c r="L94" s="22">
        <f t="shared" si="18"/>
        <v>0</v>
      </c>
      <c r="M94" s="39">
        <f t="shared" si="19"/>
        <v>0</v>
      </c>
      <c r="O94" s="37">
        <f t="shared" si="20"/>
        <v>0</v>
      </c>
      <c r="P94" s="37">
        <f t="shared" si="13"/>
        <v>0</v>
      </c>
      <c r="Q94" s="37">
        <f t="shared" si="14"/>
        <v>0</v>
      </c>
      <c r="R94" s="37">
        <f t="shared" si="15"/>
        <v>0</v>
      </c>
      <c r="S94" s="37">
        <f t="shared" si="16"/>
        <v>0</v>
      </c>
      <c r="T94">
        <v>93</v>
      </c>
      <c r="U94" s="45">
        <f>IFERROR(-HLOOKUP($U$1,IEX!$W$2:$BH$98,T94,FALSE),0)</f>
        <v>0</v>
      </c>
      <c r="V94" s="46">
        <f t="shared" si="21"/>
        <v>0</v>
      </c>
      <c r="W94" s="52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</row>
    <row r="95" spans="1:63">
      <c r="A95" s="8" t="s">
        <v>137</v>
      </c>
      <c r="B95" s="38"/>
      <c r="C95" s="21"/>
      <c r="D95" s="21"/>
      <c r="E95" s="21"/>
      <c r="F95" s="21"/>
      <c r="G95" s="21"/>
      <c r="H95" s="21"/>
      <c r="I95" s="21"/>
      <c r="J95" s="21"/>
      <c r="K95" s="23">
        <f t="shared" si="17"/>
        <v>0</v>
      </c>
      <c r="L95" s="22">
        <f t="shared" si="18"/>
        <v>0</v>
      </c>
      <c r="M95" s="39">
        <f t="shared" si="19"/>
        <v>0</v>
      </c>
      <c r="O95" s="37">
        <f t="shared" si="20"/>
        <v>0</v>
      </c>
      <c r="P95" s="37">
        <f t="shared" si="13"/>
        <v>0</v>
      </c>
      <c r="Q95" s="37">
        <f t="shared" si="14"/>
        <v>0</v>
      </c>
      <c r="R95" s="37">
        <f t="shared" si="15"/>
        <v>0</v>
      </c>
      <c r="S95" s="37">
        <f t="shared" si="16"/>
        <v>0</v>
      </c>
      <c r="T95">
        <v>94</v>
      </c>
      <c r="U95" s="45">
        <f>IFERROR(-HLOOKUP($U$1,IEX!$W$2:$BH$98,T95,FALSE),0)</f>
        <v>0</v>
      </c>
      <c r="V95" s="46">
        <f t="shared" si="21"/>
        <v>0</v>
      </c>
      <c r="W95" s="52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</row>
    <row r="96" spans="1:63">
      <c r="A96" s="8" t="s">
        <v>138</v>
      </c>
      <c r="B96" s="38"/>
      <c r="C96" s="21"/>
      <c r="D96" s="21"/>
      <c r="E96" s="21"/>
      <c r="F96" s="21"/>
      <c r="G96" s="21"/>
      <c r="H96" s="21"/>
      <c r="I96" s="21"/>
      <c r="J96" s="21"/>
      <c r="K96" s="23">
        <f t="shared" si="17"/>
        <v>0</v>
      </c>
      <c r="L96" s="22">
        <f t="shared" si="18"/>
        <v>0</v>
      </c>
      <c r="M96" s="39">
        <f t="shared" si="19"/>
        <v>0</v>
      </c>
      <c r="O96" s="37">
        <f t="shared" si="20"/>
        <v>0</v>
      </c>
      <c r="P96" s="37">
        <f t="shared" si="13"/>
        <v>0</v>
      </c>
      <c r="Q96" s="37">
        <f t="shared" si="14"/>
        <v>0</v>
      </c>
      <c r="R96" s="37">
        <f t="shared" si="15"/>
        <v>0</v>
      </c>
      <c r="S96" s="37">
        <f t="shared" si="16"/>
        <v>0</v>
      </c>
      <c r="T96">
        <v>95</v>
      </c>
      <c r="U96" s="45">
        <f>IFERROR(-HLOOKUP($U$1,IEX!$W$2:$BH$98,T96,FALSE),0)</f>
        <v>0</v>
      </c>
      <c r="V96" s="46">
        <f t="shared" si="21"/>
        <v>0</v>
      </c>
      <c r="W96" s="52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</row>
    <row r="97" spans="1:63">
      <c r="A97" s="8" t="s">
        <v>139</v>
      </c>
      <c r="B97" s="38"/>
      <c r="C97" s="21"/>
      <c r="D97" s="21"/>
      <c r="E97" s="21"/>
      <c r="F97" s="21"/>
      <c r="G97" s="21"/>
      <c r="H97" s="21"/>
      <c r="I97" s="21"/>
      <c r="J97" s="21"/>
      <c r="K97" s="23">
        <f t="shared" si="17"/>
        <v>0</v>
      </c>
      <c r="L97" s="22">
        <f t="shared" si="18"/>
        <v>0</v>
      </c>
      <c r="M97" s="39">
        <f t="shared" si="19"/>
        <v>0</v>
      </c>
      <c r="O97" s="37">
        <f t="shared" si="20"/>
        <v>0</v>
      </c>
      <c r="P97" s="37">
        <f t="shared" si="13"/>
        <v>0</v>
      </c>
      <c r="Q97" s="37">
        <f t="shared" si="14"/>
        <v>0</v>
      </c>
      <c r="R97" s="37">
        <f t="shared" si="15"/>
        <v>0</v>
      </c>
      <c r="S97" s="37">
        <f t="shared" si="16"/>
        <v>0</v>
      </c>
      <c r="T97">
        <v>96</v>
      </c>
      <c r="U97" s="45">
        <f>IFERROR(-HLOOKUP($U$1,IEX!$W$2:$BH$98,T97,FALSE),0)</f>
        <v>0</v>
      </c>
      <c r="V97" s="46">
        <f t="shared" si="21"/>
        <v>0</v>
      </c>
      <c r="W97" s="52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</row>
    <row r="98" spans="1:63">
      <c r="A98" s="8" t="s">
        <v>140</v>
      </c>
      <c r="B98" s="38"/>
      <c r="C98" s="21"/>
      <c r="D98" s="21"/>
      <c r="E98" s="21"/>
      <c r="F98" s="21"/>
      <c r="G98" s="21"/>
      <c r="H98" s="21"/>
      <c r="I98" s="21"/>
      <c r="J98" s="21"/>
      <c r="K98" s="23">
        <f t="shared" si="17"/>
        <v>0</v>
      </c>
      <c r="L98" s="22">
        <f t="shared" si="18"/>
        <v>0</v>
      </c>
      <c r="M98" s="39">
        <f t="shared" si="19"/>
        <v>0</v>
      </c>
      <c r="O98" s="37">
        <f t="shared" si="20"/>
        <v>0</v>
      </c>
      <c r="P98" s="37">
        <f t="shared" si="13"/>
        <v>0</v>
      </c>
      <c r="Q98" s="37">
        <f t="shared" si="14"/>
        <v>0</v>
      </c>
      <c r="R98" s="37">
        <f t="shared" si="15"/>
        <v>0</v>
      </c>
      <c r="S98" s="37">
        <f t="shared" si="16"/>
        <v>0</v>
      </c>
      <c r="T98">
        <v>97</v>
      </c>
      <c r="U98" s="45">
        <f>IFERROR(-HLOOKUP($U$1,IEX!$W$2:$BH$98,T98,FALSE),0)</f>
        <v>0</v>
      </c>
      <c r="V98" s="46">
        <f t="shared" si="21"/>
        <v>0</v>
      </c>
      <c r="W98" s="52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</row>
    <row r="99" spans="1:63">
      <c r="A99" s="8" t="s">
        <v>171</v>
      </c>
      <c r="B99" s="38">
        <f t="shared" ref="B99:M99" si="22">SUM(B3:B98)/4000</f>
        <v>0</v>
      </c>
      <c r="C99" s="21">
        <f t="shared" si="22"/>
        <v>0</v>
      </c>
      <c r="D99" s="22">
        <f t="shared" si="22"/>
        <v>0</v>
      </c>
      <c r="E99" s="22"/>
      <c r="F99" s="22">
        <f t="shared" si="22"/>
        <v>0</v>
      </c>
      <c r="G99" s="22"/>
      <c r="H99" s="22">
        <f t="shared" si="22"/>
        <v>0</v>
      </c>
      <c r="I99" s="22"/>
      <c r="J99" s="22">
        <f t="shared" si="22"/>
        <v>0</v>
      </c>
      <c r="K99" s="23">
        <f t="shared" si="22"/>
        <v>0</v>
      </c>
      <c r="L99" s="23">
        <f t="shared" si="22"/>
        <v>0</v>
      </c>
      <c r="M99" s="43">
        <f t="shared" si="22"/>
        <v>0</v>
      </c>
      <c r="O99" s="37">
        <f>SUM(O3:O98)/4000</f>
        <v>0</v>
      </c>
      <c r="P99" s="37">
        <f t="shared" ref="P99:S99" si="23">SUM(P3:P98)/4000</f>
        <v>0</v>
      </c>
      <c r="Q99" s="37">
        <f t="shared" si="23"/>
        <v>0</v>
      </c>
      <c r="R99" s="37">
        <f t="shared" si="23"/>
        <v>0</v>
      </c>
      <c r="S99" s="37">
        <f t="shared" si="23"/>
        <v>0</v>
      </c>
      <c r="U99" s="47">
        <f t="shared" ref="U99:AK99" si="24">SUM(U3:U98)/4000</f>
        <v>0</v>
      </c>
      <c r="V99" s="47">
        <f t="shared" si="24"/>
        <v>0</v>
      </c>
      <c r="W99" s="52"/>
      <c r="X99" s="47">
        <f t="shared" si="24"/>
        <v>0</v>
      </c>
      <c r="Y99" s="47">
        <f t="shared" si="24"/>
        <v>0</v>
      </c>
      <c r="Z99" s="47">
        <f t="shared" si="24"/>
        <v>0</v>
      </c>
      <c r="AA99" s="47">
        <f t="shared" si="24"/>
        <v>0</v>
      </c>
      <c r="AB99" s="47">
        <f t="shared" si="24"/>
        <v>0</v>
      </c>
      <c r="AC99" s="47">
        <f t="shared" si="24"/>
        <v>0</v>
      </c>
      <c r="AD99" s="47">
        <f t="shared" si="24"/>
        <v>0</v>
      </c>
      <c r="AE99" s="47">
        <f t="shared" si="24"/>
        <v>0</v>
      </c>
      <c r="AF99" s="47">
        <f t="shared" si="24"/>
        <v>0</v>
      </c>
      <c r="AG99" s="47">
        <f t="shared" si="24"/>
        <v>0</v>
      </c>
      <c r="AH99" s="47">
        <f t="shared" si="24"/>
        <v>0</v>
      </c>
      <c r="AI99" s="47">
        <f t="shared" si="24"/>
        <v>0</v>
      </c>
      <c r="AJ99" s="47">
        <f t="shared" si="24"/>
        <v>0</v>
      </c>
      <c r="AK99" s="47">
        <f t="shared" si="24"/>
        <v>0</v>
      </c>
      <c r="AL99" s="47">
        <f t="shared" ref="AL99:AQ99" si="25">SUM(AL3:AL98)/4000</f>
        <v>0</v>
      </c>
      <c r="AM99" s="47">
        <f t="shared" si="25"/>
        <v>0</v>
      </c>
      <c r="AN99" s="47">
        <f t="shared" si="25"/>
        <v>0</v>
      </c>
      <c r="AO99" s="47">
        <f t="shared" si="25"/>
        <v>0</v>
      </c>
      <c r="AP99" s="47">
        <f t="shared" si="25"/>
        <v>0</v>
      </c>
      <c r="AQ99" s="47">
        <f t="shared" si="25"/>
        <v>0</v>
      </c>
      <c r="AR99" s="47">
        <f t="shared" ref="AR99:BK99" si="26">SUM(AR3:AR98)/4000</f>
        <v>0</v>
      </c>
      <c r="AS99" s="47">
        <f t="shared" si="26"/>
        <v>0</v>
      </c>
      <c r="AT99" s="47">
        <f t="shared" si="26"/>
        <v>0</v>
      </c>
      <c r="AU99" s="47">
        <f t="shared" si="26"/>
        <v>0</v>
      </c>
      <c r="AV99" s="47">
        <f t="shared" si="26"/>
        <v>0</v>
      </c>
      <c r="AW99" s="47">
        <f t="shared" si="26"/>
        <v>0</v>
      </c>
      <c r="AX99" s="47">
        <f t="shared" si="26"/>
        <v>0</v>
      </c>
      <c r="AY99" s="47">
        <f t="shared" si="26"/>
        <v>0</v>
      </c>
      <c r="AZ99" s="47">
        <f t="shared" si="26"/>
        <v>0</v>
      </c>
      <c r="BA99" s="47">
        <f t="shared" si="26"/>
        <v>0</v>
      </c>
      <c r="BB99" s="47">
        <f t="shared" si="26"/>
        <v>0</v>
      </c>
      <c r="BC99" s="47">
        <f t="shared" si="26"/>
        <v>0</v>
      </c>
      <c r="BD99" s="47">
        <f t="shared" si="26"/>
        <v>0</v>
      </c>
      <c r="BE99" s="47">
        <f t="shared" si="26"/>
        <v>0</v>
      </c>
      <c r="BF99" s="47">
        <f t="shared" si="26"/>
        <v>0</v>
      </c>
      <c r="BG99" s="47">
        <f t="shared" si="26"/>
        <v>0</v>
      </c>
      <c r="BH99" s="47">
        <f t="shared" si="26"/>
        <v>0</v>
      </c>
      <c r="BI99" s="47">
        <f t="shared" si="26"/>
        <v>0</v>
      </c>
      <c r="BJ99" s="47">
        <f t="shared" si="26"/>
        <v>0</v>
      </c>
      <c r="BK99" s="47">
        <f t="shared" si="26"/>
        <v>0</v>
      </c>
    </row>
    <row r="100" spans="1:63" ht="15.75" thickBot="1"/>
    <row r="101" spans="1:63" ht="15.75" thickBot="1">
      <c r="W101" s="59" t="s">
        <v>142</v>
      </c>
      <c r="X101" s="56">
        <f>SUM(X102:X106)</f>
        <v>0</v>
      </c>
      <c r="Y101" s="54">
        <f t="shared" ref="Y101:AK101" si="27">SUM(Y102:Y106)</f>
        <v>0</v>
      </c>
      <c r="Z101" s="54">
        <f t="shared" si="27"/>
        <v>0</v>
      </c>
      <c r="AA101" s="54">
        <f t="shared" si="27"/>
        <v>0</v>
      </c>
      <c r="AB101" s="54">
        <f t="shared" si="27"/>
        <v>0</v>
      </c>
      <c r="AC101" s="54">
        <f t="shared" si="27"/>
        <v>0</v>
      </c>
      <c r="AD101" s="54">
        <f t="shared" si="27"/>
        <v>0</v>
      </c>
      <c r="AE101" s="54">
        <f t="shared" si="27"/>
        <v>0</v>
      </c>
      <c r="AF101" s="54">
        <f t="shared" ref="AF101" si="28">SUM(AF102:AF106)</f>
        <v>0</v>
      </c>
      <c r="AG101" s="54">
        <f t="shared" ref="AG101" si="29">SUM(AG102:AG106)</f>
        <v>0</v>
      </c>
      <c r="AH101" s="54">
        <f t="shared" ref="AH101" si="30">SUM(AH102:AH106)</f>
        <v>0</v>
      </c>
      <c r="AI101" s="54">
        <f t="shared" ref="AI101" si="31">SUM(AI102:AI106)</f>
        <v>0</v>
      </c>
      <c r="AJ101" s="54">
        <f t="shared" si="27"/>
        <v>0</v>
      </c>
      <c r="AK101" s="55">
        <f t="shared" si="27"/>
        <v>0</v>
      </c>
      <c r="AL101" s="55">
        <f t="shared" ref="AL101:AQ101" si="32">SUM(AL102:AL106)</f>
        <v>0</v>
      </c>
      <c r="AM101" s="55">
        <f t="shared" si="32"/>
        <v>0</v>
      </c>
      <c r="AN101" s="55">
        <f t="shared" si="32"/>
        <v>0</v>
      </c>
      <c r="AO101" s="55">
        <f t="shared" si="32"/>
        <v>0</v>
      </c>
      <c r="AP101" s="55">
        <f t="shared" si="32"/>
        <v>0</v>
      </c>
      <c r="AQ101" s="55">
        <f t="shared" si="32"/>
        <v>0</v>
      </c>
      <c r="AR101" s="55">
        <f t="shared" ref="AR101:BK101" si="33">SUM(AR102:AR106)</f>
        <v>0</v>
      </c>
      <c r="AS101" s="55">
        <f t="shared" si="33"/>
        <v>0</v>
      </c>
      <c r="AT101" s="55">
        <f t="shared" si="33"/>
        <v>0</v>
      </c>
      <c r="AU101" s="55">
        <f t="shared" si="33"/>
        <v>0</v>
      </c>
      <c r="AV101" s="55">
        <f t="shared" si="33"/>
        <v>0</v>
      </c>
      <c r="AW101" s="55">
        <f t="shared" si="33"/>
        <v>0</v>
      </c>
      <c r="AX101" s="55">
        <f t="shared" si="33"/>
        <v>0</v>
      </c>
      <c r="AY101" s="55">
        <f t="shared" si="33"/>
        <v>0</v>
      </c>
      <c r="AZ101" s="55">
        <f t="shared" si="33"/>
        <v>0</v>
      </c>
      <c r="BA101" s="55">
        <f t="shared" si="33"/>
        <v>0</v>
      </c>
      <c r="BB101" s="55">
        <f t="shared" si="33"/>
        <v>0</v>
      </c>
      <c r="BC101" s="55">
        <f t="shared" si="33"/>
        <v>0</v>
      </c>
      <c r="BD101" s="55">
        <f t="shared" si="33"/>
        <v>0</v>
      </c>
      <c r="BE101" s="55">
        <f t="shared" si="33"/>
        <v>0</v>
      </c>
      <c r="BF101" s="55">
        <f t="shared" si="33"/>
        <v>0</v>
      </c>
      <c r="BG101" s="55">
        <f t="shared" si="33"/>
        <v>0</v>
      </c>
      <c r="BH101" s="55">
        <f t="shared" si="33"/>
        <v>0</v>
      </c>
      <c r="BI101" s="55">
        <f t="shared" si="33"/>
        <v>0</v>
      </c>
      <c r="BJ101" s="55">
        <f t="shared" si="33"/>
        <v>0</v>
      </c>
      <c r="BK101" s="55">
        <f t="shared" si="33"/>
        <v>0</v>
      </c>
    </row>
    <row r="102" spans="1:63">
      <c r="W102" s="60" t="s">
        <v>145</v>
      </c>
      <c r="X102" s="57">
        <f>IF(X$2=$W$102,1,0)</f>
        <v>0</v>
      </c>
      <c r="Y102" s="53">
        <f t="shared" ref="Y102:BK102" si="34">IF(Y$2=$W$102,1,0)</f>
        <v>0</v>
      </c>
      <c r="Z102" s="53">
        <f t="shared" si="34"/>
        <v>0</v>
      </c>
      <c r="AA102" s="53">
        <f t="shared" si="34"/>
        <v>0</v>
      </c>
      <c r="AB102" s="53">
        <f t="shared" si="34"/>
        <v>0</v>
      </c>
      <c r="AC102" s="53">
        <f t="shared" si="34"/>
        <v>0</v>
      </c>
      <c r="AD102" s="53">
        <f t="shared" si="34"/>
        <v>0</v>
      </c>
      <c r="AE102" s="53">
        <f t="shared" si="34"/>
        <v>0</v>
      </c>
      <c r="AF102" s="53">
        <f t="shared" si="34"/>
        <v>0</v>
      </c>
      <c r="AG102" s="53">
        <f t="shared" si="34"/>
        <v>0</v>
      </c>
      <c r="AH102" s="53">
        <f t="shared" si="34"/>
        <v>0</v>
      </c>
      <c r="AI102" s="53">
        <f t="shared" si="34"/>
        <v>0</v>
      </c>
      <c r="AJ102" s="53">
        <f t="shared" si="34"/>
        <v>0</v>
      </c>
      <c r="AK102" s="53">
        <f t="shared" si="34"/>
        <v>0</v>
      </c>
      <c r="AL102" s="53">
        <f t="shared" si="34"/>
        <v>0</v>
      </c>
      <c r="AM102" s="53">
        <f t="shared" si="34"/>
        <v>0</v>
      </c>
      <c r="AN102" s="53">
        <f t="shared" si="34"/>
        <v>0</v>
      </c>
      <c r="AO102" s="53">
        <f t="shared" si="34"/>
        <v>0</v>
      </c>
      <c r="AP102" s="53">
        <f t="shared" si="34"/>
        <v>0</v>
      </c>
      <c r="AQ102" s="53">
        <f t="shared" si="34"/>
        <v>0</v>
      </c>
      <c r="AR102" s="53">
        <f t="shared" si="34"/>
        <v>0</v>
      </c>
      <c r="AS102" s="53">
        <f t="shared" si="34"/>
        <v>0</v>
      </c>
      <c r="AT102" s="53">
        <f t="shared" si="34"/>
        <v>0</v>
      </c>
      <c r="AU102" s="53">
        <f t="shared" si="34"/>
        <v>0</v>
      </c>
      <c r="AV102" s="53">
        <f t="shared" si="34"/>
        <v>0</v>
      </c>
      <c r="AW102" s="53">
        <f t="shared" si="34"/>
        <v>0</v>
      </c>
      <c r="AX102" s="53">
        <f t="shared" si="34"/>
        <v>0</v>
      </c>
      <c r="AY102" s="53">
        <f t="shared" si="34"/>
        <v>0</v>
      </c>
      <c r="AZ102" s="53">
        <f t="shared" si="34"/>
        <v>0</v>
      </c>
      <c r="BA102" s="53">
        <f t="shared" si="34"/>
        <v>0</v>
      </c>
      <c r="BB102" s="53">
        <f t="shared" si="34"/>
        <v>0</v>
      </c>
      <c r="BC102" s="53">
        <f t="shared" si="34"/>
        <v>0</v>
      </c>
      <c r="BD102" s="53">
        <f t="shared" si="34"/>
        <v>0</v>
      </c>
      <c r="BE102" s="53">
        <f t="shared" si="34"/>
        <v>0</v>
      </c>
      <c r="BF102" s="53">
        <f t="shared" si="34"/>
        <v>0</v>
      </c>
      <c r="BG102" s="53">
        <f t="shared" si="34"/>
        <v>0</v>
      </c>
      <c r="BH102" s="53">
        <f t="shared" si="34"/>
        <v>0</v>
      </c>
      <c r="BI102" s="53">
        <f t="shared" si="34"/>
        <v>0</v>
      </c>
      <c r="BJ102" s="53">
        <f t="shared" si="34"/>
        <v>0</v>
      </c>
      <c r="BK102" s="53">
        <f t="shared" si="34"/>
        <v>0</v>
      </c>
    </row>
    <row r="103" spans="1:63">
      <c r="W103" s="61" t="s">
        <v>146</v>
      </c>
      <c r="X103" s="58">
        <f>IF(X$2=$W$103,1,0)</f>
        <v>0</v>
      </c>
      <c r="Y103" s="46">
        <f t="shared" ref="Y103:BK103" si="35">IF(Y$2=$W$103,1,0)</f>
        <v>0</v>
      </c>
      <c r="Z103" s="46">
        <f t="shared" si="35"/>
        <v>0</v>
      </c>
      <c r="AA103" s="46">
        <f t="shared" si="35"/>
        <v>0</v>
      </c>
      <c r="AB103" s="46">
        <f t="shared" si="35"/>
        <v>0</v>
      </c>
      <c r="AC103" s="46">
        <f t="shared" si="35"/>
        <v>0</v>
      </c>
      <c r="AD103" s="46">
        <f t="shared" si="35"/>
        <v>0</v>
      </c>
      <c r="AE103" s="46">
        <f t="shared" si="35"/>
        <v>0</v>
      </c>
      <c r="AF103" s="46">
        <f t="shared" si="35"/>
        <v>0</v>
      </c>
      <c r="AG103" s="46">
        <f t="shared" si="35"/>
        <v>0</v>
      </c>
      <c r="AH103" s="46">
        <f t="shared" si="35"/>
        <v>0</v>
      </c>
      <c r="AI103" s="46">
        <f t="shared" si="35"/>
        <v>0</v>
      </c>
      <c r="AJ103" s="46">
        <f t="shared" si="35"/>
        <v>0</v>
      </c>
      <c r="AK103" s="46">
        <f t="shared" si="35"/>
        <v>0</v>
      </c>
      <c r="AL103" s="46">
        <f t="shared" si="35"/>
        <v>0</v>
      </c>
      <c r="AM103" s="46">
        <f t="shared" si="35"/>
        <v>0</v>
      </c>
      <c r="AN103" s="46">
        <f t="shared" si="35"/>
        <v>0</v>
      </c>
      <c r="AO103" s="46">
        <f t="shared" si="35"/>
        <v>0</v>
      </c>
      <c r="AP103" s="46">
        <f t="shared" si="35"/>
        <v>0</v>
      </c>
      <c r="AQ103" s="46">
        <f t="shared" si="35"/>
        <v>0</v>
      </c>
      <c r="AR103" s="46">
        <f t="shared" si="35"/>
        <v>0</v>
      </c>
      <c r="AS103" s="46">
        <f t="shared" si="35"/>
        <v>0</v>
      </c>
      <c r="AT103" s="46">
        <f t="shared" si="35"/>
        <v>0</v>
      </c>
      <c r="AU103" s="46">
        <f t="shared" si="35"/>
        <v>0</v>
      </c>
      <c r="AV103" s="46">
        <f t="shared" si="35"/>
        <v>0</v>
      </c>
      <c r="AW103" s="46">
        <f t="shared" si="35"/>
        <v>0</v>
      </c>
      <c r="AX103" s="46">
        <f t="shared" si="35"/>
        <v>0</v>
      </c>
      <c r="AY103" s="46">
        <f t="shared" si="35"/>
        <v>0</v>
      </c>
      <c r="AZ103" s="46">
        <f t="shared" si="35"/>
        <v>0</v>
      </c>
      <c r="BA103" s="46">
        <f t="shared" si="35"/>
        <v>0</v>
      </c>
      <c r="BB103" s="46">
        <f t="shared" si="35"/>
        <v>0</v>
      </c>
      <c r="BC103" s="46">
        <f t="shared" si="35"/>
        <v>0</v>
      </c>
      <c r="BD103" s="46">
        <f t="shared" si="35"/>
        <v>0</v>
      </c>
      <c r="BE103" s="46">
        <f t="shared" si="35"/>
        <v>0</v>
      </c>
      <c r="BF103" s="46">
        <f t="shared" si="35"/>
        <v>0</v>
      </c>
      <c r="BG103" s="46">
        <f t="shared" si="35"/>
        <v>0</v>
      </c>
      <c r="BH103" s="46">
        <f t="shared" si="35"/>
        <v>0</v>
      </c>
      <c r="BI103" s="46">
        <f t="shared" si="35"/>
        <v>0</v>
      </c>
      <c r="BJ103" s="46">
        <f t="shared" si="35"/>
        <v>0</v>
      </c>
      <c r="BK103" s="46">
        <f t="shared" si="35"/>
        <v>0</v>
      </c>
    </row>
    <row r="104" spans="1:63">
      <c r="W104" s="61" t="s">
        <v>147</v>
      </c>
      <c r="X104" s="58">
        <f>IF(X$2=$W$104,1,0)</f>
        <v>0</v>
      </c>
      <c r="Y104" s="46">
        <f t="shared" ref="Y104:BK104" si="36">IF(Y$2=$W$104,1,0)</f>
        <v>0</v>
      </c>
      <c r="Z104" s="46">
        <f t="shared" si="36"/>
        <v>0</v>
      </c>
      <c r="AA104" s="46">
        <f t="shared" si="36"/>
        <v>0</v>
      </c>
      <c r="AB104" s="46">
        <f t="shared" si="36"/>
        <v>0</v>
      </c>
      <c r="AC104" s="46">
        <f t="shared" si="36"/>
        <v>0</v>
      </c>
      <c r="AD104" s="46">
        <f t="shared" si="36"/>
        <v>0</v>
      </c>
      <c r="AE104" s="46">
        <f t="shared" si="36"/>
        <v>0</v>
      </c>
      <c r="AF104" s="46">
        <f t="shared" si="36"/>
        <v>0</v>
      </c>
      <c r="AG104" s="46">
        <f t="shared" si="36"/>
        <v>0</v>
      </c>
      <c r="AH104" s="46">
        <f t="shared" si="36"/>
        <v>0</v>
      </c>
      <c r="AI104" s="46">
        <f t="shared" si="36"/>
        <v>0</v>
      </c>
      <c r="AJ104" s="46">
        <f t="shared" si="36"/>
        <v>0</v>
      </c>
      <c r="AK104" s="46">
        <f t="shared" si="36"/>
        <v>0</v>
      </c>
      <c r="AL104" s="46">
        <f t="shared" si="36"/>
        <v>0</v>
      </c>
      <c r="AM104" s="46">
        <f t="shared" si="36"/>
        <v>0</v>
      </c>
      <c r="AN104" s="46">
        <f t="shared" si="36"/>
        <v>0</v>
      </c>
      <c r="AO104" s="46">
        <f t="shared" si="36"/>
        <v>0</v>
      </c>
      <c r="AP104" s="46">
        <f t="shared" si="36"/>
        <v>0</v>
      </c>
      <c r="AQ104" s="46">
        <f t="shared" si="36"/>
        <v>0</v>
      </c>
      <c r="AR104" s="46">
        <f t="shared" si="36"/>
        <v>0</v>
      </c>
      <c r="AS104" s="46">
        <f t="shared" si="36"/>
        <v>0</v>
      </c>
      <c r="AT104" s="46">
        <f t="shared" si="36"/>
        <v>0</v>
      </c>
      <c r="AU104" s="46">
        <f t="shared" si="36"/>
        <v>0</v>
      </c>
      <c r="AV104" s="46">
        <f t="shared" si="36"/>
        <v>0</v>
      </c>
      <c r="AW104" s="46">
        <f t="shared" si="36"/>
        <v>0</v>
      </c>
      <c r="AX104" s="46">
        <f t="shared" si="36"/>
        <v>0</v>
      </c>
      <c r="AY104" s="46">
        <f t="shared" si="36"/>
        <v>0</v>
      </c>
      <c r="AZ104" s="46">
        <f t="shared" si="36"/>
        <v>0</v>
      </c>
      <c r="BA104" s="46">
        <f t="shared" si="36"/>
        <v>0</v>
      </c>
      <c r="BB104" s="46">
        <f t="shared" si="36"/>
        <v>0</v>
      </c>
      <c r="BC104" s="46">
        <f t="shared" si="36"/>
        <v>0</v>
      </c>
      <c r="BD104" s="46">
        <f t="shared" si="36"/>
        <v>0</v>
      </c>
      <c r="BE104" s="46">
        <f t="shared" si="36"/>
        <v>0</v>
      </c>
      <c r="BF104" s="46">
        <f t="shared" si="36"/>
        <v>0</v>
      </c>
      <c r="BG104" s="46">
        <f t="shared" si="36"/>
        <v>0</v>
      </c>
      <c r="BH104" s="46">
        <f t="shared" si="36"/>
        <v>0</v>
      </c>
      <c r="BI104" s="46">
        <f t="shared" si="36"/>
        <v>0</v>
      </c>
      <c r="BJ104" s="46">
        <f t="shared" si="36"/>
        <v>0</v>
      </c>
      <c r="BK104" s="46">
        <f t="shared" si="36"/>
        <v>0</v>
      </c>
    </row>
    <row r="105" spans="1:63">
      <c r="W105" s="61" t="s">
        <v>148</v>
      </c>
      <c r="X105" s="58">
        <f>IF(X$2=$W$105,1,0)</f>
        <v>0</v>
      </c>
      <c r="Y105" s="46">
        <f t="shared" ref="Y105:BK105" si="37">IF(Y$2=$W$105,1,0)</f>
        <v>0</v>
      </c>
      <c r="Z105" s="46">
        <f t="shared" si="37"/>
        <v>0</v>
      </c>
      <c r="AA105" s="46">
        <f t="shared" si="37"/>
        <v>0</v>
      </c>
      <c r="AB105" s="46">
        <f t="shared" si="37"/>
        <v>0</v>
      </c>
      <c r="AC105" s="46">
        <f t="shared" si="37"/>
        <v>0</v>
      </c>
      <c r="AD105" s="46">
        <f t="shared" si="37"/>
        <v>0</v>
      </c>
      <c r="AE105" s="46">
        <f t="shared" si="37"/>
        <v>0</v>
      </c>
      <c r="AF105" s="46">
        <f t="shared" si="37"/>
        <v>0</v>
      </c>
      <c r="AG105" s="46">
        <f t="shared" si="37"/>
        <v>0</v>
      </c>
      <c r="AH105" s="46">
        <f t="shared" si="37"/>
        <v>0</v>
      </c>
      <c r="AI105" s="46">
        <f t="shared" si="37"/>
        <v>0</v>
      </c>
      <c r="AJ105" s="46">
        <f t="shared" si="37"/>
        <v>0</v>
      </c>
      <c r="AK105" s="46">
        <f t="shared" si="37"/>
        <v>0</v>
      </c>
      <c r="AL105" s="46">
        <f t="shared" si="37"/>
        <v>0</v>
      </c>
      <c r="AM105" s="46">
        <f t="shared" si="37"/>
        <v>0</v>
      </c>
      <c r="AN105" s="46">
        <f t="shared" si="37"/>
        <v>0</v>
      </c>
      <c r="AO105" s="46">
        <f t="shared" si="37"/>
        <v>0</v>
      </c>
      <c r="AP105" s="46">
        <f t="shared" si="37"/>
        <v>0</v>
      </c>
      <c r="AQ105" s="46">
        <f t="shared" si="37"/>
        <v>0</v>
      </c>
      <c r="AR105" s="46">
        <f t="shared" si="37"/>
        <v>0</v>
      </c>
      <c r="AS105" s="46">
        <f t="shared" si="37"/>
        <v>0</v>
      </c>
      <c r="AT105" s="46">
        <f t="shared" si="37"/>
        <v>0</v>
      </c>
      <c r="AU105" s="46">
        <f t="shared" si="37"/>
        <v>0</v>
      </c>
      <c r="AV105" s="46">
        <f t="shared" si="37"/>
        <v>0</v>
      </c>
      <c r="AW105" s="46">
        <f t="shared" si="37"/>
        <v>0</v>
      </c>
      <c r="AX105" s="46">
        <f t="shared" si="37"/>
        <v>0</v>
      </c>
      <c r="AY105" s="46">
        <f t="shared" si="37"/>
        <v>0</v>
      </c>
      <c r="AZ105" s="46">
        <f t="shared" si="37"/>
        <v>0</v>
      </c>
      <c r="BA105" s="46">
        <f t="shared" si="37"/>
        <v>0</v>
      </c>
      <c r="BB105" s="46">
        <f t="shared" si="37"/>
        <v>0</v>
      </c>
      <c r="BC105" s="46">
        <f t="shared" si="37"/>
        <v>0</v>
      </c>
      <c r="BD105" s="46">
        <f t="shared" si="37"/>
        <v>0</v>
      </c>
      <c r="BE105" s="46">
        <f t="shared" si="37"/>
        <v>0</v>
      </c>
      <c r="BF105" s="46">
        <f t="shared" si="37"/>
        <v>0</v>
      </c>
      <c r="BG105" s="46">
        <f t="shared" si="37"/>
        <v>0</v>
      </c>
      <c r="BH105" s="46">
        <f t="shared" si="37"/>
        <v>0</v>
      </c>
      <c r="BI105" s="46">
        <f t="shared" si="37"/>
        <v>0</v>
      </c>
      <c r="BJ105" s="46">
        <f t="shared" si="37"/>
        <v>0</v>
      </c>
      <c r="BK105" s="46">
        <f t="shared" si="37"/>
        <v>0</v>
      </c>
    </row>
    <row r="106" spans="1:63" ht="15.75" thickBot="1">
      <c r="V106" t="s">
        <v>216</v>
      </c>
      <c r="W106" s="62" t="s">
        <v>149</v>
      </c>
      <c r="X106" s="58">
        <f>IF(OR(X$2=$W$106,X$2=$V$106),1,0)</f>
        <v>0</v>
      </c>
      <c r="Y106" s="46">
        <f t="shared" ref="Y106:BK106" si="38">IF(OR(Y$2=$W$106,Y$2=$V$106),1,0)</f>
        <v>0</v>
      </c>
      <c r="Z106" s="46">
        <f t="shared" si="38"/>
        <v>0</v>
      </c>
      <c r="AA106" s="46">
        <f t="shared" si="38"/>
        <v>0</v>
      </c>
      <c r="AB106" s="46">
        <f t="shared" si="38"/>
        <v>0</v>
      </c>
      <c r="AC106" s="46">
        <f t="shared" si="38"/>
        <v>0</v>
      </c>
      <c r="AD106" s="46">
        <f t="shared" si="38"/>
        <v>0</v>
      </c>
      <c r="AE106" s="46">
        <f t="shared" si="38"/>
        <v>0</v>
      </c>
      <c r="AF106" s="46">
        <f t="shared" si="38"/>
        <v>0</v>
      </c>
      <c r="AG106" s="46">
        <f t="shared" si="38"/>
        <v>0</v>
      </c>
      <c r="AH106" s="46">
        <f t="shared" si="38"/>
        <v>0</v>
      </c>
      <c r="AI106" s="46">
        <f t="shared" si="38"/>
        <v>0</v>
      </c>
      <c r="AJ106" s="46">
        <f t="shared" si="38"/>
        <v>0</v>
      </c>
      <c r="AK106" s="46">
        <f t="shared" si="38"/>
        <v>0</v>
      </c>
      <c r="AL106" s="46">
        <f t="shared" si="38"/>
        <v>0</v>
      </c>
      <c r="AM106" s="46">
        <f t="shared" si="38"/>
        <v>0</v>
      </c>
      <c r="AN106" s="46">
        <f t="shared" si="38"/>
        <v>0</v>
      </c>
      <c r="AO106" s="46">
        <f t="shared" si="38"/>
        <v>0</v>
      </c>
      <c r="AP106" s="46">
        <f t="shared" si="38"/>
        <v>0</v>
      </c>
      <c r="AQ106" s="46">
        <f t="shared" si="38"/>
        <v>0</v>
      </c>
      <c r="AR106" s="46">
        <f t="shared" si="38"/>
        <v>0</v>
      </c>
      <c r="AS106" s="46">
        <f t="shared" si="38"/>
        <v>0</v>
      </c>
      <c r="AT106" s="46">
        <f t="shared" si="38"/>
        <v>0</v>
      </c>
      <c r="AU106" s="46">
        <f t="shared" si="38"/>
        <v>0</v>
      </c>
      <c r="AV106" s="46">
        <f t="shared" si="38"/>
        <v>0</v>
      </c>
      <c r="AW106" s="46">
        <f t="shared" si="38"/>
        <v>0</v>
      </c>
      <c r="AX106" s="46">
        <f t="shared" si="38"/>
        <v>0</v>
      </c>
      <c r="AY106" s="46">
        <f t="shared" si="38"/>
        <v>0</v>
      </c>
      <c r="AZ106" s="46">
        <f t="shared" si="38"/>
        <v>0</v>
      </c>
      <c r="BA106" s="46">
        <f t="shared" si="38"/>
        <v>0</v>
      </c>
      <c r="BB106" s="46">
        <f t="shared" si="38"/>
        <v>0</v>
      </c>
      <c r="BC106" s="46">
        <f t="shared" si="38"/>
        <v>0</v>
      </c>
      <c r="BD106" s="46">
        <f t="shared" si="38"/>
        <v>0</v>
      </c>
      <c r="BE106" s="46">
        <f t="shared" si="38"/>
        <v>0</v>
      </c>
      <c r="BF106" s="46">
        <f t="shared" si="38"/>
        <v>0</v>
      </c>
      <c r="BG106" s="46">
        <f t="shared" si="38"/>
        <v>0</v>
      </c>
      <c r="BH106" s="46">
        <f t="shared" si="38"/>
        <v>0</v>
      </c>
      <c r="BI106" s="46">
        <f t="shared" si="38"/>
        <v>0</v>
      </c>
      <c r="BJ106" s="46">
        <f t="shared" si="38"/>
        <v>0</v>
      </c>
      <c r="BK106" s="46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45269</v>
      </c>
      <c r="B1" s="207" t="s">
        <v>215</v>
      </c>
      <c r="C1" s="207"/>
      <c r="D1" s="19"/>
      <c r="E1" s="19"/>
      <c r="F1" s="19"/>
      <c r="G1" s="19"/>
      <c r="H1" s="19"/>
      <c r="I1" s="19"/>
      <c r="J1" s="201" t="s">
        <v>287</v>
      </c>
      <c r="K1" s="202"/>
      <c r="L1" s="202"/>
      <c r="M1" s="202"/>
      <c r="N1" s="202"/>
      <c r="O1" s="203"/>
      <c r="P1" s="201" t="s">
        <v>286</v>
      </c>
      <c r="Q1" s="204" t="s">
        <v>142</v>
      </c>
      <c r="S1" s="205" t="s">
        <v>288</v>
      </c>
      <c r="T1" s="205"/>
      <c r="U1" s="205"/>
      <c r="V1" s="205"/>
      <c r="W1" s="205"/>
      <c r="Y1" s="208" t="s">
        <v>361</v>
      </c>
      <c r="Z1" s="208"/>
      <c r="AA1" s="206" t="s">
        <v>289</v>
      </c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</row>
    <row r="2" spans="1:55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1"/>
      <c r="Q2" s="204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  <c r="Y2" s="141" t="s">
        <v>362</v>
      </c>
      <c r="Z2" s="141" t="s">
        <v>363</v>
      </c>
      <c r="AA2" s="206"/>
      <c r="AB2" s="64" t="s">
        <v>273</v>
      </c>
      <c r="AC2" s="51"/>
      <c r="AD2" s="64" t="s">
        <v>273</v>
      </c>
      <c r="AE2" s="51"/>
      <c r="AF2" s="64" t="s">
        <v>273</v>
      </c>
      <c r="AG2" s="51"/>
      <c r="AH2" s="64" t="s">
        <v>273</v>
      </c>
      <c r="AI2" s="51"/>
      <c r="AJ2" s="64" t="s">
        <v>273</v>
      </c>
      <c r="AK2" s="51"/>
      <c r="AL2" s="64" t="s">
        <v>273</v>
      </c>
      <c r="AM2" s="51"/>
      <c r="AN2" s="64" t="s">
        <v>273</v>
      </c>
      <c r="AO2" s="51"/>
      <c r="AP2" s="64" t="s">
        <v>273</v>
      </c>
      <c r="AQ2" s="51"/>
      <c r="AR2" s="64" t="s">
        <v>273</v>
      </c>
      <c r="AS2" s="51"/>
      <c r="AT2" s="64" t="s">
        <v>273</v>
      </c>
      <c r="AU2" s="51"/>
      <c r="AV2" s="64" t="s">
        <v>273</v>
      </c>
      <c r="AW2" s="51"/>
      <c r="AX2" s="64" t="s">
        <v>273</v>
      </c>
      <c r="AY2" s="51"/>
      <c r="AZ2" s="64" t="s">
        <v>273</v>
      </c>
      <c r="BA2" s="51"/>
      <c r="BB2" s="64" t="s">
        <v>273</v>
      </c>
      <c r="BC2" s="51"/>
    </row>
    <row r="3" spans="1:55">
      <c r="A3" s="8" t="s">
        <v>45</v>
      </c>
      <c r="B3" s="20">
        <v>0</v>
      </c>
      <c r="C3" s="20">
        <f>B3</f>
        <v>0</v>
      </c>
      <c r="D3" s="19">
        <v>0</v>
      </c>
      <c r="E3" s="19">
        <v>0</v>
      </c>
      <c r="F3" s="19">
        <v>0</v>
      </c>
      <c r="G3" s="19">
        <v>0</v>
      </c>
      <c r="H3" s="19">
        <v>0</v>
      </c>
      <c r="I3" s="19">
        <f>SUM(D3:H3)</f>
        <v>0</v>
      </c>
      <c r="J3" s="21">
        <v>0</v>
      </c>
      <c r="K3" s="21">
        <v>0</v>
      </c>
      <c r="L3" s="21">
        <v>0</v>
      </c>
      <c r="M3" s="21">
        <v>0</v>
      </c>
      <c r="N3" s="21">
        <v>0</v>
      </c>
      <c r="O3" s="23">
        <f>SUM(J3:N3)</f>
        <v>0</v>
      </c>
      <c r="P3" s="22">
        <f>Y3+AA3</f>
        <v>0</v>
      </c>
      <c r="Q3" s="39">
        <f>O3+P3</f>
        <v>0</v>
      </c>
      <c r="S3" s="37">
        <f t="shared" ref="S3:S34" si="0">SUMPRODUCT($AB3:$BC3,$AB$102:$BC$102)+J3</f>
        <v>0</v>
      </c>
      <c r="T3" s="37">
        <f t="shared" ref="T3:T34" si="1">SUMPRODUCT($AB3:$BC3,$AB$103:$BC$103)+K3</f>
        <v>0</v>
      </c>
      <c r="U3" s="37">
        <f t="shared" ref="U3:U34" si="2">SUMPRODUCT($AB3:$BC3,$AB$104:$BC$104)+L3</f>
        <v>0</v>
      </c>
      <c r="V3" s="37">
        <f t="shared" ref="V3:V34" si="3">SUMPRODUCT($AB3:$BC3,$AB$105:$BC$105)+M3</f>
        <v>0</v>
      </c>
      <c r="W3" s="37">
        <f t="shared" ref="W3:W34" si="4">SUMPRODUCT($AB3:$BC3,$AB$106:$BC$106)+N3</f>
        <v>0</v>
      </c>
      <c r="Y3" s="142"/>
      <c r="Z3" s="143"/>
      <c r="AA3" s="52">
        <f>SUM(AB3:BC3)</f>
        <v>0</v>
      </c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</row>
    <row r="4" spans="1:55">
      <c r="A4" s="8" t="s">
        <v>46</v>
      </c>
      <c r="B4" s="20">
        <f>B3</f>
        <v>0</v>
      </c>
      <c r="C4" s="20">
        <f t="shared" ref="C4:C67" si="5">B4</f>
        <v>0</v>
      </c>
      <c r="D4" s="19">
        <v>0</v>
      </c>
      <c r="E4" s="19">
        <v>0</v>
      </c>
      <c r="F4" s="19">
        <v>0</v>
      </c>
      <c r="G4" s="19">
        <v>0</v>
      </c>
      <c r="H4" s="19">
        <v>0</v>
      </c>
      <c r="I4" s="19">
        <f t="shared" ref="I4:I67" si="6">SUM(D4:H4)</f>
        <v>0</v>
      </c>
      <c r="J4" s="21">
        <v>0</v>
      </c>
      <c r="K4" s="21">
        <v>0</v>
      </c>
      <c r="L4" s="21">
        <v>0</v>
      </c>
      <c r="M4" s="21">
        <v>0</v>
      </c>
      <c r="N4" s="21">
        <v>0</v>
      </c>
      <c r="O4" s="23">
        <f t="shared" ref="O4:O67" si="7">SUM(J4:N4)</f>
        <v>0</v>
      </c>
      <c r="P4" s="22">
        <f t="shared" ref="P4:P67" si="8">Y4+AA4</f>
        <v>0</v>
      </c>
      <c r="Q4" s="39">
        <f t="shared" ref="Q4:Q67" si="9">O4+P4</f>
        <v>0</v>
      </c>
      <c r="S4" s="37">
        <f t="shared" si="0"/>
        <v>0</v>
      </c>
      <c r="T4" s="37">
        <f t="shared" si="1"/>
        <v>0</v>
      </c>
      <c r="U4" s="37">
        <f t="shared" si="2"/>
        <v>0</v>
      </c>
      <c r="V4" s="37">
        <f t="shared" si="3"/>
        <v>0</v>
      </c>
      <c r="W4" s="37">
        <f t="shared" si="4"/>
        <v>0</v>
      </c>
      <c r="Y4" s="142"/>
      <c r="Z4" s="143"/>
      <c r="AA4" s="52">
        <f t="shared" ref="AA4:AA67" si="10">SUM(AB4:BC4)</f>
        <v>0</v>
      </c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</row>
    <row r="5" spans="1:55">
      <c r="A5" s="8" t="s">
        <v>47</v>
      </c>
      <c r="B5" s="20">
        <f t="shared" ref="B5:B68" si="11">B4</f>
        <v>0</v>
      </c>
      <c r="C5" s="20">
        <f t="shared" si="5"/>
        <v>0</v>
      </c>
      <c r="D5" s="19">
        <v>0</v>
      </c>
      <c r="E5" s="19">
        <v>0</v>
      </c>
      <c r="F5" s="19">
        <v>0</v>
      </c>
      <c r="G5" s="19">
        <v>0</v>
      </c>
      <c r="H5" s="19">
        <v>0</v>
      </c>
      <c r="I5" s="19">
        <f t="shared" si="6"/>
        <v>0</v>
      </c>
      <c r="J5" s="21">
        <v>0</v>
      </c>
      <c r="K5" s="21">
        <v>0</v>
      </c>
      <c r="L5" s="21">
        <v>0</v>
      </c>
      <c r="M5" s="21">
        <v>0</v>
      </c>
      <c r="N5" s="21">
        <v>0</v>
      </c>
      <c r="O5" s="23">
        <f t="shared" si="7"/>
        <v>0</v>
      </c>
      <c r="P5" s="22">
        <f t="shared" si="8"/>
        <v>0</v>
      </c>
      <c r="Q5" s="39">
        <f t="shared" si="9"/>
        <v>0</v>
      </c>
      <c r="S5" s="37">
        <f t="shared" si="0"/>
        <v>0</v>
      </c>
      <c r="T5" s="37">
        <f t="shared" si="1"/>
        <v>0</v>
      </c>
      <c r="U5" s="37">
        <f t="shared" si="2"/>
        <v>0</v>
      </c>
      <c r="V5" s="37">
        <f t="shared" si="3"/>
        <v>0</v>
      </c>
      <c r="W5" s="37">
        <f t="shared" si="4"/>
        <v>0</v>
      </c>
      <c r="Y5" s="142"/>
      <c r="Z5" s="143"/>
      <c r="AA5" s="52">
        <f t="shared" si="10"/>
        <v>0</v>
      </c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</row>
    <row r="6" spans="1:55">
      <c r="A6" s="8" t="s">
        <v>48</v>
      </c>
      <c r="B6" s="20">
        <f t="shared" si="11"/>
        <v>0</v>
      </c>
      <c r="C6" s="20">
        <f t="shared" si="5"/>
        <v>0</v>
      </c>
      <c r="D6" s="19">
        <v>0</v>
      </c>
      <c r="E6" s="19">
        <v>0</v>
      </c>
      <c r="F6" s="19">
        <v>0</v>
      </c>
      <c r="G6" s="19">
        <v>0</v>
      </c>
      <c r="H6" s="19">
        <v>0</v>
      </c>
      <c r="I6" s="19">
        <f t="shared" si="6"/>
        <v>0</v>
      </c>
      <c r="J6" s="21">
        <v>0</v>
      </c>
      <c r="K6" s="21">
        <v>0</v>
      </c>
      <c r="L6" s="21">
        <v>0</v>
      </c>
      <c r="M6" s="21">
        <v>0</v>
      </c>
      <c r="N6" s="21">
        <v>0</v>
      </c>
      <c r="O6" s="23">
        <f t="shared" si="7"/>
        <v>0</v>
      </c>
      <c r="P6" s="22">
        <f t="shared" si="8"/>
        <v>0</v>
      </c>
      <c r="Q6" s="39">
        <f t="shared" si="9"/>
        <v>0</v>
      </c>
      <c r="S6" s="37">
        <f t="shared" si="0"/>
        <v>0</v>
      </c>
      <c r="T6" s="37">
        <f t="shared" si="1"/>
        <v>0</v>
      </c>
      <c r="U6" s="37">
        <f t="shared" si="2"/>
        <v>0</v>
      </c>
      <c r="V6" s="37">
        <f t="shared" si="3"/>
        <v>0</v>
      </c>
      <c r="W6" s="37">
        <f t="shared" si="4"/>
        <v>0</v>
      </c>
      <c r="Y6" s="142"/>
      <c r="Z6" s="143"/>
      <c r="AA6" s="52">
        <f t="shared" si="10"/>
        <v>0</v>
      </c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</row>
    <row r="7" spans="1:55">
      <c r="A7" s="8" t="s">
        <v>49</v>
      </c>
      <c r="B7" s="20">
        <f t="shared" si="11"/>
        <v>0</v>
      </c>
      <c r="C7" s="20">
        <f t="shared" si="5"/>
        <v>0</v>
      </c>
      <c r="D7" s="19">
        <v>0</v>
      </c>
      <c r="E7" s="19">
        <v>0</v>
      </c>
      <c r="F7" s="19">
        <v>0</v>
      </c>
      <c r="G7" s="19">
        <v>0</v>
      </c>
      <c r="H7" s="19">
        <v>0</v>
      </c>
      <c r="I7" s="19">
        <f t="shared" si="6"/>
        <v>0</v>
      </c>
      <c r="J7" s="21">
        <v>0</v>
      </c>
      <c r="K7" s="21">
        <v>0</v>
      </c>
      <c r="L7" s="21">
        <v>0</v>
      </c>
      <c r="M7" s="21">
        <v>0</v>
      </c>
      <c r="N7" s="21">
        <v>0</v>
      </c>
      <c r="O7" s="23">
        <f t="shared" si="7"/>
        <v>0</v>
      </c>
      <c r="P7" s="22">
        <f t="shared" si="8"/>
        <v>0</v>
      </c>
      <c r="Q7" s="39">
        <f t="shared" si="9"/>
        <v>0</v>
      </c>
      <c r="S7" s="37">
        <f t="shared" si="0"/>
        <v>0</v>
      </c>
      <c r="T7" s="37">
        <f t="shared" si="1"/>
        <v>0</v>
      </c>
      <c r="U7" s="37">
        <f t="shared" si="2"/>
        <v>0</v>
      </c>
      <c r="V7" s="37">
        <f t="shared" si="3"/>
        <v>0</v>
      </c>
      <c r="W7" s="37">
        <f t="shared" si="4"/>
        <v>0</v>
      </c>
      <c r="Y7" s="142"/>
      <c r="Z7" s="143"/>
      <c r="AA7" s="52">
        <f t="shared" si="10"/>
        <v>0</v>
      </c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</row>
    <row r="8" spans="1:55">
      <c r="A8" s="8" t="s">
        <v>50</v>
      </c>
      <c r="B8" s="20">
        <f t="shared" si="11"/>
        <v>0</v>
      </c>
      <c r="C8" s="20">
        <f t="shared" si="5"/>
        <v>0</v>
      </c>
      <c r="D8" s="19">
        <v>0</v>
      </c>
      <c r="E8" s="19">
        <v>0</v>
      </c>
      <c r="F8" s="19">
        <v>0</v>
      </c>
      <c r="G8" s="19">
        <v>0</v>
      </c>
      <c r="H8" s="19">
        <v>0</v>
      </c>
      <c r="I8" s="19">
        <f t="shared" si="6"/>
        <v>0</v>
      </c>
      <c r="J8" s="21">
        <v>0</v>
      </c>
      <c r="K8" s="21">
        <v>0</v>
      </c>
      <c r="L8" s="21">
        <v>0</v>
      </c>
      <c r="M8" s="21">
        <v>0</v>
      </c>
      <c r="N8" s="21">
        <v>0</v>
      </c>
      <c r="O8" s="23">
        <f t="shared" si="7"/>
        <v>0</v>
      </c>
      <c r="P8" s="22">
        <f t="shared" si="8"/>
        <v>0</v>
      </c>
      <c r="Q8" s="39">
        <f t="shared" si="9"/>
        <v>0</v>
      </c>
      <c r="S8" s="37">
        <f t="shared" si="0"/>
        <v>0</v>
      </c>
      <c r="T8" s="37">
        <f t="shared" si="1"/>
        <v>0</v>
      </c>
      <c r="U8" s="37">
        <f t="shared" si="2"/>
        <v>0</v>
      </c>
      <c r="V8" s="37">
        <f t="shared" si="3"/>
        <v>0</v>
      </c>
      <c r="W8" s="37">
        <f t="shared" si="4"/>
        <v>0</v>
      </c>
      <c r="Y8" s="142"/>
      <c r="Z8" s="143"/>
      <c r="AA8" s="52">
        <f t="shared" si="10"/>
        <v>0</v>
      </c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</row>
    <row r="9" spans="1:55">
      <c r="A9" s="8" t="s">
        <v>51</v>
      </c>
      <c r="B9" s="20">
        <f t="shared" si="11"/>
        <v>0</v>
      </c>
      <c r="C9" s="20">
        <f t="shared" si="5"/>
        <v>0</v>
      </c>
      <c r="D9" s="19">
        <v>0</v>
      </c>
      <c r="E9" s="19">
        <v>0</v>
      </c>
      <c r="F9" s="19">
        <v>0</v>
      </c>
      <c r="G9" s="19">
        <v>0</v>
      </c>
      <c r="H9" s="19">
        <v>0</v>
      </c>
      <c r="I9" s="19">
        <f t="shared" si="6"/>
        <v>0</v>
      </c>
      <c r="J9" s="21">
        <v>0</v>
      </c>
      <c r="K9" s="21">
        <v>0</v>
      </c>
      <c r="L9" s="21">
        <v>0</v>
      </c>
      <c r="M9" s="21">
        <v>0</v>
      </c>
      <c r="N9" s="21">
        <v>0</v>
      </c>
      <c r="O9" s="23">
        <f t="shared" si="7"/>
        <v>0</v>
      </c>
      <c r="P9" s="22">
        <f t="shared" si="8"/>
        <v>0</v>
      </c>
      <c r="Q9" s="39">
        <f t="shared" si="9"/>
        <v>0</v>
      </c>
      <c r="S9" s="37">
        <f t="shared" si="0"/>
        <v>0</v>
      </c>
      <c r="T9" s="37">
        <f t="shared" si="1"/>
        <v>0</v>
      </c>
      <c r="U9" s="37">
        <f t="shared" si="2"/>
        <v>0</v>
      </c>
      <c r="V9" s="37">
        <f t="shared" si="3"/>
        <v>0</v>
      </c>
      <c r="W9" s="37">
        <f t="shared" si="4"/>
        <v>0</v>
      </c>
      <c r="Y9" s="142"/>
      <c r="Z9" s="143"/>
      <c r="AA9" s="52">
        <f t="shared" si="10"/>
        <v>0</v>
      </c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</row>
    <row r="10" spans="1:55">
      <c r="A10" s="8" t="s">
        <v>52</v>
      </c>
      <c r="B10" s="20">
        <f t="shared" si="11"/>
        <v>0</v>
      </c>
      <c r="C10" s="20">
        <f t="shared" si="5"/>
        <v>0</v>
      </c>
      <c r="D10" s="19">
        <v>0</v>
      </c>
      <c r="E10" s="19">
        <v>0</v>
      </c>
      <c r="F10" s="19">
        <v>0</v>
      </c>
      <c r="G10" s="19">
        <v>0</v>
      </c>
      <c r="H10" s="19">
        <v>0</v>
      </c>
      <c r="I10" s="19">
        <f t="shared" si="6"/>
        <v>0</v>
      </c>
      <c r="J10" s="21">
        <v>0</v>
      </c>
      <c r="K10" s="21">
        <v>0</v>
      </c>
      <c r="L10" s="21">
        <v>0</v>
      </c>
      <c r="M10" s="21">
        <v>0</v>
      </c>
      <c r="N10" s="21">
        <v>0</v>
      </c>
      <c r="O10" s="23">
        <f t="shared" si="7"/>
        <v>0</v>
      </c>
      <c r="P10" s="22">
        <f t="shared" si="8"/>
        <v>0</v>
      </c>
      <c r="Q10" s="39">
        <f t="shared" si="9"/>
        <v>0</v>
      </c>
      <c r="S10" s="37">
        <f t="shared" si="0"/>
        <v>0</v>
      </c>
      <c r="T10" s="37">
        <f t="shared" si="1"/>
        <v>0</v>
      </c>
      <c r="U10" s="37">
        <f t="shared" si="2"/>
        <v>0</v>
      </c>
      <c r="V10" s="37">
        <f t="shared" si="3"/>
        <v>0</v>
      </c>
      <c r="W10" s="37">
        <f t="shared" si="4"/>
        <v>0</v>
      </c>
      <c r="Y10" s="142"/>
      <c r="Z10" s="143"/>
      <c r="AA10" s="52">
        <f t="shared" si="10"/>
        <v>0</v>
      </c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</row>
    <row r="11" spans="1:55">
      <c r="A11" s="8" t="s">
        <v>53</v>
      </c>
      <c r="B11" s="20">
        <f t="shared" si="11"/>
        <v>0</v>
      </c>
      <c r="C11" s="20">
        <f t="shared" si="5"/>
        <v>0</v>
      </c>
      <c r="D11" s="19">
        <v>0</v>
      </c>
      <c r="E11" s="19">
        <v>0</v>
      </c>
      <c r="F11" s="19">
        <v>0</v>
      </c>
      <c r="G11" s="19">
        <v>0</v>
      </c>
      <c r="H11" s="19">
        <v>0</v>
      </c>
      <c r="I11" s="19">
        <f t="shared" si="6"/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3">
        <f t="shared" si="7"/>
        <v>0</v>
      </c>
      <c r="P11" s="22">
        <f t="shared" si="8"/>
        <v>0</v>
      </c>
      <c r="Q11" s="39">
        <f t="shared" si="9"/>
        <v>0</v>
      </c>
      <c r="S11" s="37">
        <f t="shared" si="0"/>
        <v>0</v>
      </c>
      <c r="T11" s="37">
        <f t="shared" si="1"/>
        <v>0</v>
      </c>
      <c r="U11" s="37">
        <f t="shared" si="2"/>
        <v>0</v>
      </c>
      <c r="V11" s="37">
        <f t="shared" si="3"/>
        <v>0</v>
      </c>
      <c r="W11" s="37">
        <f t="shared" si="4"/>
        <v>0</v>
      </c>
      <c r="Y11" s="142"/>
      <c r="Z11" s="143"/>
      <c r="AA11" s="52">
        <f t="shared" si="10"/>
        <v>0</v>
      </c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</row>
    <row r="12" spans="1:55">
      <c r="A12" s="8" t="s">
        <v>54</v>
      </c>
      <c r="B12" s="20">
        <f t="shared" si="11"/>
        <v>0</v>
      </c>
      <c r="C12" s="20">
        <f t="shared" si="5"/>
        <v>0</v>
      </c>
      <c r="D12" s="19">
        <v>0</v>
      </c>
      <c r="E12" s="19">
        <v>0</v>
      </c>
      <c r="F12" s="19">
        <v>0</v>
      </c>
      <c r="G12" s="19">
        <v>0</v>
      </c>
      <c r="H12" s="19">
        <v>0</v>
      </c>
      <c r="I12" s="19">
        <f t="shared" si="6"/>
        <v>0</v>
      </c>
      <c r="J12" s="21">
        <v>0</v>
      </c>
      <c r="K12" s="21">
        <v>0</v>
      </c>
      <c r="L12" s="21">
        <v>0</v>
      </c>
      <c r="M12" s="21">
        <v>0</v>
      </c>
      <c r="N12" s="21">
        <v>0</v>
      </c>
      <c r="O12" s="23">
        <f t="shared" si="7"/>
        <v>0</v>
      </c>
      <c r="P12" s="22">
        <f t="shared" si="8"/>
        <v>0</v>
      </c>
      <c r="Q12" s="39">
        <f t="shared" si="9"/>
        <v>0</v>
      </c>
      <c r="S12" s="37">
        <f t="shared" si="0"/>
        <v>0</v>
      </c>
      <c r="T12" s="37">
        <f t="shared" si="1"/>
        <v>0</v>
      </c>
      <c r="U12" s="37">
        <f t="shared" si="2"/>
        <v>0</v>
      </c>
      <c r="V12" s="37">
        <f t="shared" si="3"/>
        <v>0</v>
      </c>
      <c r="W12" s="37">
        <f t="shared" si="4"/>
        <v>0</v>
      </c>
      <c r="Y12" s="142"/>
      <c r="Z12" s="143"/>
      <c r="AA12" s="52">
        <f t="shared" si="10"/>
        <v>0</v>
      </c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</row>
    <row r="13" spans="1:55">
      <c r="A13" s="8" t="s">
        <v>55</v>
      </c>
      <c r="B13" s="20">
        <f t="shared" si="11"/>
        <v>0</v>
      </c>
      <c r="C13" s="20">
        <f t="shared" si="5"/>
        <v>0</v>
      </c>
      <c r="D13" s="19">
        <v>0</v>
      </c>
      <c r="E13" s="19">
        <v>0</v>
      </c>
      <c r="F13" s="19">
        <v>0</v>
      </c>
      <c r="G13" s="19">
        <v>0</v>
      </c>
      <c r="H13" s="19">
        <v>0</v>
      </c>
      <c r="I13" s="19">
        <f t="shared" si="6"/>
        <v>0</v>
      </c>
      <c r="J13" s="21">
        <v>0</v>
      </c>
      <c r="K13" s="21">
        <v>0</v>
      </c>
      <c r="L13" s="21">
        <v>0</v>
      </c>
      <c r="M13" s="21">
        <v>0</v>
      </c>
      <c r="N13" s="21">
        <v>0</v>
      </c>
      <c r="O13" s="23">
        <f t="shared" si="7"/>
        <v>0</v>
      </c>
      <c r="P13" s="22">
        <f t="shared" si="8"/>
        <v>0</v>
      </c>
      <c r="Q13" s="39">
        <f t="shared" si="9"/>
        <v>0</v>
      </c>
      <c r="S13" s="37">
        <f t="shared" si="0"/>
        <v>0</v>
      </c>
      <c r="T13" s="37">
        <f t="shared" si="1"/>
        <v>0</v>
      </c>
      <c r="U13" s="37">
        <f t="shared" si="2"/>
        <v>0</v>
      </c>
      <c r="V13" s="37">
        <f t="shared" si="3"/>
        <v>0</v>
      </c>
      <c r="W13" s="37">
        <f t="shared" si="4"/>
        <v>0</v>
      </c>
      <c r="Y13" s="142"/>
      <c r="Z13" s="143"/>
      <c r="AA13" s="52">
        <f t="shared" si="10"/>
        <v>0</v>
      </c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</row>
    <row r="14" spans="1:55">
      <c r="A14" s="8" t="s">
        <v>56</v>
      </c>
      <c r="B14" s="20">
        <f t="shared" si="11"/>
        <v>0</v>
      </c>
      <c r="C14" s="20">
        <f t="shared" si="5"/>
        <v>0</v>
      </c>
      <c r="D14" s="19">
        <v>0</v>
      </c>
      <c r="E14" s="19">
        <v>0</v>
      </c>
      <c r="F14" s="19">
        <v>0</v>
      </c>
      <c r="G14" s="19">
        <v>0</v>
      </c>
      <c r="H14" s="19">
        <v>0</v>
      </c>
      <c r="I14" s="19">
        <f t="shared" si="6"/>
        <v>0</v>
      </c>
      <c r="J14" s="21">
        <v>0</v>
      </c>
      <c r="K14" s="21">
        <v>0</v>
      </c>
      <c r="L14" s="21">
        <v>0</v>
      </c>
      <c r="M14" s="21">
        <v>0</v>
      </c>
      <c r="N14" s="21">
        <v>0</v>
      </c>
      <c r="O14" s="23">
        <f t="shared" si="7"/>
        <v>0</v>
      </c>
      <c r="P14" s="22">
        <f t="shared" si="8"/>
        <v>0</v>
      </c>
      <c r="Q14" s="39">
        <f t="shared" si="9"/>
        <v>0</v>
      </c>
      <c r="S14" s="37">
        <f t="shared" si="0"/>
        <v>0</v>
      </c>
      <c r="T14" s="37">
        <f t="shared" si="1"/>
        <v>0</v>
      </c>
      <c r="U14" s="37">
        <f t="shared" si="2"/>
        <v>0</v>
      </c>
      <c r="V14" s="37">
        <f t="shared" si="3"/>
        <v>0</v>
      </c>
      <c r="W14" s="37">
        <f t="shared" si="4"/>
        <v>0</v>
      </c>
      <c r="Y14" s="142"/>
      <c r="Z14" s="143"/>
      <c r="AA14" s="52">
        <f t="shared" si="10"/>
        <v>0</v>
      </c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</row>
    <row r="15" spans="1:55">
      <c r="A15" s="8" t="s">
        <v>57</v>
      </c>
      <c r="B15" s="20">
        <f t="shared" si="11"/>
        <v>0</v>
      </c>
      <c r="C15" s="20">
        <f t="shared" si="5"/>
        <v>0</v>
      </c>
      <c r="D15" s="19">
        <v>0</v>
      </c>
      <c r="E15" s="19">
        <v>0</v>
      </c>
      <c r="F15" s="19">
        <v>0</v>
      </c>
      <c r="G15" s="19">
        <v>0</v>
      </c>
      <c r="H15" s="19">
        <v>0</v>
      </c>
      <c r="I15" s="19">
        <f t="shared" si="6"/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3">
        <f t="shared" si="7"/>
        <v>0</v>
      </c>
      <c r="P15" s="22">
        <f t="shared" si="8"/>
        <v>0</v>
      </c>
      <c r="Q15" s="39">
        <f t="shared" si="9"/>
        <v>0</v>
      </c>
      <c r="S15" s="37">
        <f t="shared" si="0"/>
        <v>0</v>
      </c>
      <c r="T15" s="37">
        <f t="shared" si="1"/>
        <v>0</v>
      </c>
      <c r="U15" s="37">
        <f t="shared" si="2"/>
        <v>0</v>
      </c>
      <c r="V15" s="37">
        <f t="shared" si="3"/>
        <v>0</v>
      </c>
      <c r="W15" s="37">
        <f t="shared" si="4"/>
        <v>0</v>
      </c>
      <c r="Y15" s="142"/>
      <c r="Z15" s="143"/>
      <c r="AA15" s="52">
        <f t="shared" si="10"/>
        <v>0</v>
      </c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</row>
    <row r="16" spans="1:55">
      <c r="A16" s="8" t="s">
        <v>58</v>
      </c>
      <c r="B16" s="20">
        <f t="shared" si="11"/>
        <v>0</v>
      </c>
      <c r="C16" s="20">
        <f t="shared" si="5"/>
        <v>0</v>
      </c>
      <c r="D16" s="19">
        <v>0</v>
      </c>
      <c r="E16" s="19">
        <v>0</v>
      </c>
      <c r="F16" s="19">
        <v>0</v>
      </c>
      <c r="G16" s="19">
        <v>0</v>
      </c>
      <c r="H16" s="19">
        <v>0</v>
      </c>
      <c r="I16" s="19">
        <f t="shared" si="6"/>
        <v>0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3">
        <f t="shared" si="7"/>
        <v>0</v>
      </c>
      <c r="P16" s="22">
        <f t="shared" si="8"/>
        <v>0</v>
      </c>
      <c r="Q16" s="39">
        <f t="shared" si="9"/>
        <v>0</v>
      </c>
      <c r="S16" s="37">
        <f t="shared" si="0"/>
        <v>0</v>
      </c>
      <c r="T16" s="37">
        <f t="shared" si="1"/>
        <v>0</v>
      </c>
      <c r="U16" s="37">
        <f t="shared" si="2"/>
        <v>0</v>
      </c>
      <c r="V16" s="37">
        <f t="shared" si="3"/>
        <v>0</v>
      </c>
      <c r="W16" s="37">
        <f t="shared" si="4"/>
        <v>0</v>
      </c>
      <c r="Y16" s="142"/>
      <c r="Z16" s="143"/>
      <c r="AA16" s="52">
        <f t="shared" si="10"/>
        <v>0</v>
      </c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</row>
    <row r="17" spans="1:55">
      <c r="A17" s="8" t="s">
        <v>59</v>
      </c>
      <c r="B17" s="20">
        <f t="shared" si="11"/>
        <v>0</v>
      </c>
      <c r="C17" s="20">
        <f t="shared" si="5"/>
        <v>0</v>
      </c>
      <c r="D17" s="19">
        <v>0</v>
      </c>
      <c r="E17" s="19">
        <v>0</v>
      </c>
      <c r="F17" s="19">
        <v>0</v>
      </c>
      <c r="G17" s="19">
        <v>0</v>
      </c>
      <c r="H17" s="19">
        <v>0</v>
      </c>
      <c r="I17" s="19">
        <f t="shared" si="6"/>
        <v>0</v>
      </c>
      <c r="J17" s="21">
        <v>0</v>
      </c>
      <c r="K17" s="21">
        <v>0</v>
      </c>
      <c r="L17" s="21">
        <v>0</v>
      </c>
      <c r="M17" s="21">
        <v>0</v>
      </c>
      <c r="N17" s="21">
        <v>0</v>
      </c>
      <c r="O17" s="23">
        <f t="shared" si="7"/>
        <v>0</v>
      </c>
      <c r="P17" s="22">
        <f t="shared" si="8"/>
        <v>0</v>
      </c>
      <c r="Q17" s="39">
        <f t="shared" si="9"/>
        <v>0</v>
      </c>
      <c r="S17" s="37">
        <f t="shared" si="0"/>
        <v>0</v>
      </c>
      <c r="T17" s="37">
        <f t="shared" si="1"/>
        <v>0</v>
      </c>
      <c r="U17" s="37">
        <f t="shared" si="2"/>
        <v>0</v>
      </c>
      <c r="V17" s="37">
        <f t="shared" si="3"/>
        <v>0</v>
      </c>
      <c r="W17" s="37">
        <f t="shared" si="4"/>
        <v>0</v>
      </c>
      <c r="Y17" s="142"/>
      <c r="Z17" s="143"/>
      <c r="AA17" s="52">
        <f t="shared" si="10"/>
        <v>0</v>
      </c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</row>
    <row r="18" spans="1:55">
      <c r="A18" s="8" t="s">
        <v>60</v>
      </c>
      <c r="B18" s="20">
        <f t="shared" si="11"/>
        <v>0</v>
      </c>
      <c r="C18" s="20">
        <f t="shared" si="5"/>
        <v>0</v>
      </c>
      <c r="D18" s="19">
        <v>0</v>
      </c>
      <c r="E18" s="19">
        <v>0</v>
      </c>
      <c r="F18" s="19">
        <v>0</v>
      </c>
      <c r="G18" s="19">
        <v>0</v>
      </c>
      <c r="H18" s="19">
        <v>0</v>
      </c>
      <c r="I18" s="19">
        <f t="shared" si="6"/>
        <v>0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3">
        <f t="shared" si="7"/>
        <v>0</v>
      </c>
      <c r="P18" s="22">
        <f t="shared" si="8"/>
        <v>0</v>
      </c>
      <c r="Q18" s="39">
        <f t="shared" si="9"/>
        <v>0</v>
      </c>
      <c r="S18" s="37">
        <f t="shared" si="0"/>
        <v>0</v>
      </c>
      <c r="T18" s="37">
        <f t="shared" si="1"/>
        <v>0</v>
      </c>
      <c r="U18" s="37">
        <f t="shared" si="2"/>
        <v>0</v>
      </c>
      <c r="V18" s="37">
        <f t="shared" si="3"/>
        <v>0</v>
      </c>
      <c r="W18" s="37">
        <f t="shared" si="4"/>
        <v>0</v>
      </c>
      <c r="Y18" s="142"/>
      <c r="Z18" s="143"/>
      <c r="AA18" s="52">
        <f t="shared" si="10"/>
        <v>0</v>
      </c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</row>
    <row r="19" spans="1:55">
      <c r="A19" s="8" t="s">
        <v>61</v>
      </c>
      <c r="B19" s="20">
        <f t="shared" si="11"/>
        <v>0</v>
      </c>
      <c r="C19" s="20">
        <f t="shared" si="5"/>
        <v>0</v>
      </c>
      <c r="D19" s="19">
        <v>0</v>
      </c>
      <c r="E19" s="19">
        <v>0</v>
      </c>
      <c r="F19" s="19">
        <v>0</v>
      </c>
      <c r="G19" s="19">
        <v>0</v>
      </c>
      <c r="H19" s="19">
        <v>0</v>
      </c>
      <c r="I19" s="19">
        <f t="shared" si="6"/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3">
        <f t="shared" si="7"/>
        <v>0</v>
      </c>
      <c r="P19" s="22">
        <f t="shared" si="8"/>
        <v>0</v>
      </c>
      <c r="Q19" s="39">
        <f t="shared" si="9"/>
        <v>0</v>
      </c>
      <c r="S19" s="37">
        <f t="shared" si="0"/>
        <v>0</v>
      </c>
      <c r="T19" s="37">
        <f t="shared" si="1"/>
        <v>0</v>
      </c>
      <c r="U19" s="37">
        <f t="shared" si="2"/>
        <v>0</v>
      </c>
      <c r="V19" s="37">
        <f t="shared" si="3"/>
        <v>0</v>
      </c>
      <c r="W19" s="37">
        <f t="shared" si="4"/>
        <v>0</v>
      </c>
      <c r="Y19" s="142"/>
      <c r="Z19" s="143"/>
      <c r="AA19" s="52">
        <f t="shared" si="10"/>
        <v>0</v>
      </c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</row>
    <row r="20" spans="1:55">
      <c r="A20" s="8" t="s">
        <v>62</v>
      </c>
      <c r="B20" s="20">
        <f t="shared" si="11"/>
        <v>0</v>
      </c>
      <c r="C20" s="20">
        <f t="shared" si="5"/>
        <v>0</v>
      </c>
      <c r="D20" s="19">
        <v>0</v>
      </c>
      <c r="E20" s="19">
        <v>0</v>
      </c>
      <c r="F20" s="19">
        <v>0</v>
      </c>
      <c r="G20" s="19">
        <v>0</v>
      </c>
      <c r="H20" s="19">
        <v>0</v>
      </c>
      <c r="I20" s="19">
        <f t="shared" si="6"/>
        <v>0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23">
        <f t="shared" si="7"/>
        <v>0</v>
      </c>
      <c r="P20" s="22">
        <f t="shared" si="8"/>
        <v>0</v>
      </c>
      <c r="Q20" s="39">
        <f t="shared" si="9"/>
        <v>0</v>
      </c>
      <c r="S20" s="37">
        <f t="shared" si="0"/>
        <v>0</v>
      </c>
      <c r="T20" s="37">
        <f t="shared" si="1"/>
        <v>0</v>
      </c>
      <c r="U20" s="37">
        <f t="shared" si="2"/>
        <v>0</v>
      </c>
      <c r="V20" s="37">
        <f t="shared" si="3"/>
        <v>0</v>
      </c>
      <c r="W20" s="37">
        <f t="shared" si="4"/>
        <v>0</v>
      </c>
      <c r="Y20" s="142"/>
      <c r="Z20" s="143"/>
      <c r="AA20" s="52">
        <f t="shared" si="10"/>
        <v>0</v>
      </c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</row>
    <row r="21" spans="1:55">
      <c r="A21" s="8" t="s">
        <v>63</v>
      </c>
      <c r="B21" s="20">
        <f t="shared" si="11"/>
        <v>0</v>
      </c>
      <c r="C21" s="20">
        <f t="shared" si="5"/>
        <v>0</v>
      </c>
      <c r="D21" s="19">
        <v>0</v>
      </c>
      <c r="E21" s="19">
        <v>0</v>
      </c>
      <c r="F21" s="19">
        <v>0</v>
      </c>
      <c r="G21" s="19">
        <v>0</v>
      </c>
      <c r="H21" s="19">
        <v>0</v>
      </c>
      <c r="I21" s="19">
        <f t="shared" si="6"/>
        <v>0</v>
      </c>
      <c r="J21" s="21">
        <v>0</v>
      </c>
      <c r="K21" s="21">
        <v>0</v>
      </c>
      <c r="L21" s="21">
        <v>0</v>
      </c>
      <c r="M21" s="21">
        <v>0</v>
      </c>
      <c r="N21" s="21">
        <v>0</v>
      </c>
      <c r="O21" s="23">
        <f t="shared" si="7"/>
        <v>0</v>
      </c>
      <c r="P21" s="22">
        <f t="shared" si="8"/>
        <v>0</v>
      </c>
      <c r="Q21" s="39">
        <f t="shared" si="9"/>
        <v>0</v>
      </c>
      <c r="S21" s="37">
        <f t="shared" si="0"/>
        <v>0</v>
      </c>
      <c r="T21" s="37">
        <f t="shared" si="1"/>
        <v>0</v>
      </c>
      <c r="U21" s="37">
        <f t="shared" si="2"/>
        <v>0</v>
      </c>
      <c r="V21" s="37">
        <f t="shared" si="3"/>
        <v>0</v>
      </c>
      <c r="W21" s="37">
        <f t="shared" si="4"/>
        <v>0</v>
      </c>
      <c r="Y21" s="142"/>
      <c r="Z21" s="143"/>
      <c r="AA21" s="52">
        <f t="shared" si="10"/>
        <v>0</v>
      </c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</row>
    <row r="22" spans="1:55">
      <c r="A22" s="8" t="s">
        <v>64</v>
      </c>
      <c r="B22" s="20">
        <f t="shared" si="11"/>
        <v>0</v>
      </c>
      <c r="C22" s="20">
        <f t="shared" si="5"/>
        <v>0</v>
      </c>
      <c r="D22" s="19">
        <v>0</v>
      </c>
      <c r="E22" s="19">
        <v>0</v>
      </c>
      <c r="F22" s="19">
        <v>0</v>
      </c>
      <c r="G22" s="19">
        <v>0</v>
      </c>
      <c r="H22" s="19">
        <v>0</v>
      </c>
      <c r="I22" s="19">
        <f t="shared" si="6"/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3">
        <f t="shared" si="7"/>
        <v>0</v>
      </c>
      <c r="P22" s="22">
        <f t="shared" si="8"/>
        <v>0</v>
      </c>
      <c r="Q22" s="39">
        <f t="shared" si="9"/>
        <v>0</v>
      </c>
      <c r="S22" s="37">
        <f t="shared" si="0"/>
        <v>0</v>
      </c>
      <c r="T22" s="37">
        <f t="shared" si="1"/>
        <v>0</v>
      </c>
      <c r="U22" s="37">
        <f t="shared" si="2"/>
        <v>0</v>
      </c>
      <c r="V22" s="37">
        <f t="shared" si="3"/>
        <v>0</v>
      </c>
      <c r="W22" s="37">
        <f t="shared" si="4"/>
        <v>0</v>
      </c>
      <c r="Y22" s="142"/>
      <c r="Z22" s="143"/>
      <c r="AA22" s="52">
        <f t="shared" si="10"/>
        <v>0</v>
      </c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</row>
    <row r="23" spans="1:55">
      <c r="A23" s="8" t="s">
        <v>65</v>
      </c>
      <c r="B23" s="20">
        <f t="shared" si="11"/>
        <v>0</v>
      </c>
      <c r="C23" s="20">
        <f t="shared" si="5"/>
        <v>0</v>
      </c>
      <c r="D23" s="19">
        <v>0</v>
      </c>
      <c r="E23" s="19">
        <v>0</v>
      </c>
      <c r="F23" s="19">
        <v>0</v>
      </c>
      <c r="G23" s="19">
        <v>0</v>
      </c>
      <c r="H23" s="19">
        <v>0</v>
      </c>
      <c r="I23" s="19">
        <f t="shared" si="6"/>
        <v>0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3">
        <f t="shared" si="7"/>
        <v>0</v>
      </c>
      <c r="P23" s="22">
        <f t="shared" si="8"/>
        <v>0</v>
      </c>
      <c r="Q23" s="39">
        <f t="shared" si="9"/>
        <v>0</v>
      </c>
      <c r="S23" s="37">
        <f t="shared" si="0"/>
        <v>0</v>
      </c>
      <c r="T23" s="37">
        <f t="shared" si="1"/>
        <v>0</v>
      </c>
      <c r="U23" s="37">
        <f t="shared" si="2"/>
        <v>0</v>
      </c>
      <c r="V23" s="37">
        <f t="shared" si="3"/>
        <v>0</v>
      </c>
      <c r="W23" s="37">
        <f t="shared" si="4"/>
        <v>0</v>
      </c>
      <c r="Y23" s="142"/>
      <c r="Z23" s="143"/>
      <c r="AA23" s="52">
        <f t="shared" si="10"/>
        <v>0</v>
      </c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</row>
    <row r="24" spans="1:55">
      <c r="A24" s="8" t="s">
        <v>66</v>
      </c>
      <c r="B24" s="20">
        <f t="shared" si="11"/>
        <v>0</v>
      </c>
      <c r="C24" s="20">
        <f t="shared" si="5"/>
        <v>0</v>
      </c>
      <c r="D24" s="19">
        <v>0</v>
      </c>
      <c r="E24" s="19">
        <v>0</v>
      </c>
      <c r="F24" s="19">
        <v>0</v>
      </c>
      <c r="G24" s="19">
        <v>0</v>
      </c>
      <c r="H24" s="19">
        <v>0</v>
      </c>
      <c r="I24" s="19">
        <f t="shared" si="6"/>
        <v>0</v>
      </c>
      <c r="J24" s="21">
        <v>0</v>
      </c>
      <c r="K24" s="21">
        <v>0</v>
      </c>
      <c r="L24" s="21">
        <v>0</v>
      </c>
      <c r="M24" s="21">
        <v>0</v>
      </c>
      <c r="N24" s="21">
        <v>0</v>
      </c>
      <c r="O24" s="23">
        <f t="shared" si="7"/>
        <v>0</v>
      </c>
      <c r="P24" s="22">
        <f t="shared" si="8"/>
        <v>0</v>
      </c>
      <c r="Q24" s="39">
        <f t="shared" si="9"/>
        <v>0</v>
      </c>
      <c r="S24" s="37">
        <f t="shared" si="0"/>
        <v>0</v>
      </c>
      <c r="T24" s="37">
        <f t="shared" si="1"/>
        <v>0</v>
      </c>
      <c r="U24" s="37">
        <f t="shared" si="2"/>
        <v>0</v>
      </c>
      <c r="V24" s="37">
        <f t="shared" si="3"/>
        <v>0</v>
      </c>
      <c r="W24" s="37">
        <f t="shared" si="4"/>
        <v>0</v>
      </c>
      <c r="Y24" s="142"/>
      <c r="Z24" s="143"/>
      <c r="AA24" s="52">
        <f t="shared" si="10"/>
        <v>0</v>
      </c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</row>
    <row r="25" spans="1:55">
      <c r="A25" s="8" t="s">
        <v>67</v>
      </c>
      <c r="B25" s="20">
        <f t="shared" si="11"/>
        <v>0</v>
      </c>
      <c r="C25" s="20">
        <f t="shared" si="5"/>
        <v>0</v>
      </c>
      <c r="D25" s="19">
        <v>0</v>
      </c>
      <c r="E25" s="19">
        <v>0</v>
      </c>
      <c r="F25" s="19">
        <v>0</v>
      </c>
      <c r="G25" s="19">
        <v>0</v>
      </c>
      <c r="H25" s="19">
        <v>0</v>
      </c>
      <c r="I25" s="19">
        <f t="shared" si="6"/>
        <v>0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23">
        <f t="shared" si="7"/>
        <v>0</v>
      </c>
      <c r="P25" s="22">
        <f t="shared" si="8"/>
        <v>0</v>
      </c>
      <c r="Q25" s="39">
        <f t="shared" si="9"/>
        <v>0</v>
      </c>
      <c r="S25" s="37">
        <f t="shared" si="0"/>
        <v>0</v>
      </c>
      <c r="T25" s="37">
        <f t="shared" si="1"/>
        <v>0</v>
      </c>
      <c r="U25" s="37">
        <f t="shared" si="2"/>
        <v>0</v>
      </c>
      <c r="V25" s="37">
        <f t="shared" si="3"/>
        <v>0</v>
      </c>
      <c r="W25" s="37">
        <f t="shared" si="4"/>
        <v>0</v>
      </c>
      <c r="Y25" s="142"/>
      <c r="Z25" s="143"/>
      <c r="AA25" s="52">
        <f t="shared" si="10"/>
        <v>0</v>
      </c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</row>
    <row r="26" spans="1:55">
      <c r="A26" s="8" t="s">
        <v>68</v>
      </c>
      <c r="B26" s="20">
        <f t="shared" si="11"/>
        <v>0</v>
      </c>
      <c r="C26" s="20">
        <f t="shared" si="5"/>
        <v>0</v>
      </c>
      <c r="D26" s="19">
        <v>0</v>
      </c>
      <c r="E26" s="19">
        <v>0</v>
      </c>
      <c r="F26" s="19">
        <v>0</v>
      </c>
      <c r="G26" s="19">
        <v>0</v>
      </c>
      <c r="H26" s="19">
        <v>0</v>
      </c>
      <c r="I26" s="19">
        <f t="shared" si="6"/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3">
        <f t="shared" si="7"/>
        <v>0</v>
      </c>
      <c r="P26" s="22">
        <f t="shared" si="8"/>
        <v>0</v>
      </c>
      <c r="Q26" s="39">
        <f t="shared" si="9"/>
        <v>0</v>
      </c>
      <c r="S26" s="37">
        <f t="shared" si="0"/>
        <v>0</v>
      </c>
      <c r="T26" s="37">
        <f t="shared" si="1"/>
        <v>0</v>
      </c>
      <c r="U26" s="37">
        <f t="shared" si="2"/>
        <v>0</v>
      </c>
      <c r="V26" s="37">
        <f t="shared" si="3"/>
        <v>0</v>
      </c>
      <c r="W26" s="37">
        <f t="shared" si="4"/>
        <v>0</v>
      </c>
      <c r="Y26" s="142"/>
      <c r="Z26" s="143"/>
      <c r="AA26" s="52">
        <f t="shared" si="10"/>
        <v>0</v>
      </c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</row>
    <row r="27" spans="1:55">
      <c r="A27" s="8" t="s">
        <v>69</v>
      </c>
      <c r="B27" s="20">
        <f t="shared" si="11"/>
        <v>0</v>
      </c>
      <c r="C27" s="20">
        <f t="shared" si="5"/>
        <v>0</v>
      </c>
      <c r="D27" s="19">
        <v>0</v>
      </c>
      <c r="E27" s="19">
        <v>0</v>
      </c>
      <c r="F27" s="19">
        <v>0</v>
      </c>
      <c r="G27" s="19">
        <v>0</v>
      </c>
      <c r="H27" s="19">
        <v>0</v>
      </c>
      <c r="I27" s="19">
        <f t="shared" si="6"/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3">
        <f t="shared" si="7"/>
        <v>0</v>
      </c>
      <c r="P27" s="22">
        <f t="shared" si="8"/>
        <v>0</v>
      </c>
      <c r="Q27" s="39">
        <f t="shared" si="9"/>
        <v>0</v>
      </c>
      <c r="S27" s="37">
        <f t="shared" si="0"/>
        <v>0</v>
      </c>
      <c r="T27" s="37">
        <f t="shared" si="1"/>
        <v>0</v>
      </c>
      <c r="U27" s="37">
        <f t="shared" si="2"/>
        <v>0</v>
      </c>
      <c r="V27" s="37">
        <f t="shared" si="3"/>
        <v>0</v>
      </c>
      <c r="W27" s="37">
        <f t="shared" si="4"/>
        <v>0</v>
      </c>
      <c r="Y27" s="142"/>
      <c r="Z27" s="143"/>
      <c r="AA27" s="52">
        <f t="shared" si="10"/>
        <v>0</v>
      </c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</row>
    <row r="28" spans="1:55">
      <c r="A28" s="8" t="s">
        <v>70</v>
      </c>
      <c r="B28" s="20">
        <f t="shared" si="11"/>
        <v>0</v>
      </c>
      <c r="C28" s="20">
        <f t="shared" si="5"/>
        <v>0</v>
      </c>
      <c r="D28" s="19">
        <v>0</v>
      </c>
      <c r="E28" s="19">
        <v>0</v>
      </c>
      <c r="F28" s="19">
        <v>0</v>
      </c>
      <c r="G28" s="19">
        <v>0</v>
      </c>
      <c r="H28" s="19">
        <v>0</v>
      </c>
      <c r="I28" s="19">
        <f t="shared" si="6"/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3">
        <f t="shared" si="7"/>
        <v>0</v>
      </c>
      <c r="P28" s="22">
        <f t="shared" si="8"/>
        <v>0</v>
      </c>
      <c r="Q28" s="39">
        <f t="shared" si="9"/>
        <v>0</v>
      </c>
      <c r="S28" s="37">
        <f t="shared" si="0"/>
        <v>0</v>
      </c>
      <c r="T28" s="37">
        <f t="shared" si="1"/>
        <v>0</v>
      </c>
      <c r="U28" s="37">
        <f t="shared" si="2"/>
        <v>0</v>
      </c>
      <c r="V28" s="37">
        <f t="shared" si="3"/>
        <v>0</v>
      </c>
      <c r="W28" s="37">
        <f t="shared" si="4"/>
        <v>0</v>
      </c>
      <c r="Y28" s="142"/>
      <c r="Z28" s="143"/>
      <c r="AA28" s="52">
        <f t="shared" si="10"/>
        <v>0</v>
      </c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</row>
    <row r="29" spans="1:55">
      <c r="A29" s="8" t="s">
        <v>71</v>
      </c>
      <c r="B29" s="20">
        <f t="shared" si="11"/>
        <v>0</v>
      </c>
      <c r="C29" s="20">
        <f t="shared" si="5"/>
        <v>0</v>
      </c>
      <c r="D29" s="19">
        <v>0</v>
      </c>
      <c r="E29" s="19">
        <v>0</v>
      </c>
      <c r="F29" s="19">
        <v>0</v>
      </c>
      <c r="G29" s="19">
        <v>0</v>
      </c>
      <c r="H29" s="19">
        <v>0</v>
      </c>
      <c r="I29" s="19">
        <f t="shared" si="6"/>
        <v>0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3">
        <f t="shared" si="7"/>
        <v>0</v>
      </c>
      <c r="P29" s="22">
        <f t="shared" si="8"/>
        <v>0</v>
      </c>
      <c r="Q29" s="39">
        <f t="shared" si="9"/>
        <v>0</v>
      </c>
      <c r="S29" s="37">
        <f t="shared" si="0"/>
        <v>0</v>
      </c>
      <c r="T29" s="37">
        <f t="shared" si="1"/>
        <v>0</v>
      </c>
      <c r="U29" s="37">
        <f t="shared" si="2"/>
        <v>0</v>
      </c>
      <c r="V29" s="37">
        <f t="shared" si="3"/>
        <v>0</v>
      </c>
      <c r="W29" s="37">
        <f t="shared" si="4"/>
        <v>0</v>
      </c>
      <c r="Y29" s="142"/>
      <c r="Z29" s="143"/>
      <c r="AA29" s="52">
        <f t="shared" si="10"/>
        <v>0</v>
      </c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</row>
    <row r="30" spans="1:55">
      <c r="A30" s="8" t="s">
        <v>72</v>
      </c>
      <c r="B30" s="20">
        <f t="shared" si="11"/>
        <v>0</v>
      </c>
      <c r="C30" s="20">
        <f t="shared" si="5"/>
        <v>0</v>
      </c>
      <c r="D30" s="19">
        <v>0</v>
      </c>
      <c r="E30" s="19">
        <v>0</v>
      </c>
      <c r="F30" s="19">
        <v>0</v>
      </c>
      <c r="G30" s="19">
        <v>0</v>
      </c>
      <c r="H30" s="19">
        <v>0</v>
      </c>
      <c r="I30" s="19">
        <f t="shared" si="6"/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3">
        <f t="shared" si="7"/>
        <v>0</v>
      </c>
      <c r="P30" s="22">
        <f t="shared" si="8"/>
        <v>0</v>
      </c>
      <c r="Q30" s="39">
        <f t="shared" si="9"/>
        <v>0</v>
      </c>
      <c r="S30" s="37">
        <f t="shared" si="0"/>
        <v>0</v>
      </c>
      <c r="T30" s="37">
        <f t="shared" si="1"/>
        <v>0</v>
      </c>
      <c r="U30" s="37">
        <f t="shared" si="2"/>
        <v>0</v>
      </c>
      <c r="V30" s="37">
        <f t="shared" si="3"/>
        <v>0</v>
      </c>
      <c r="W30" s="37">
        <f t="shared" si="4"/>
        <v>0</v>
      </c>
      <c r="Y30" s="142"/>
      <c r="Z30" s="143"/>
      <c r="AA30" s="52">
        <f t="shared" si="10"/>
        <v>0</v>
      </c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</row>
    <row r="31" spans="1:55">
      <c r="A31" s="8" t="s">
        <v>73</v>
      </c>
      <c r="B31" s="20">
        <f t="shared" si="11"/>
        <v>0</v>
      </c>
      <c r="C31" s="20">
        <f t="shared" si="5"/>
        <v>0</v>
      </c>
      <c r="D31" s="19">
        <v>0</v>
      </c>
      <c r="E31" s="19">
        <v>0</v>
      </c>
      <c r="F31" s="19">
        <v>0</v>
      </c>
      <c r="G31" s="19">
        <v>0</v>
      </c>
      <c r="H31" s="19">
        <v>0</v>
      </c>
      <c r="I31" s="19">
        <f t="shared" si="6"/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3">
        <f t="shared" si="7"/>
        <v>0</v>
      </c>
      <c r="P31" s="22">
        <f t="shared" si="8"/>
        <v>0</v>
      </c>
      <c r="Q31" s="39">
        <f t="shared" si="9"/>
        <v>0</v>
      </c>
      <c r="S31" s="37">
        <f t="shared" si="0"/>
        <v>0</v>
      </c>
      <c r="T31" s="37">
        <f t="shared" si="1"/>
        <v>0</v>
      </c>
      <c r="U31" s="37">
        <f t="shared" si="2"/>
        <v>0</v>
      </c>
      <c r="V31" s="37">
        <f t="shared" si="3"/>
        <v>0</v>
      </c>
      <c r="W31" s="37">
        <f t="shared" si="4"/>
        <v>0</v>
      </c>
      <c r="Y31" s="142"/>
      <c r="Z31" s="143"/>
      <c r="AA31" s="52">
        <f t="shared" si="10"/>
        <v>0</v>
      </c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</row>
    <row r="32" spans="1:55">
      <c r="A32" s="8" t="s">
        <v>74</v>
      </c>
      <c r="B32" s="20">
        <f t="shared" si="11"/>
        <v>0</v>
      </c>
      <c r="C32" s="20">
        <f t="shared" si="5"/>
        <v>0</v>
      </c>
      <c r="D32" s="19">
        <v>0</v>
      </c>
      <c r="E32" s="19">
        <v>0</v>
      </c>
      <c r="F32" s="19">
        <v>0</v>
      </c>
      <c r="G32" s="19">
        <v>0</v>
      </c>
      <c r="H32" s="19">
        <v>0</v>
      </c>
      <c r="I32" s="19">
        <f t="shared" si="6"/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3">
        <f t="shared" si="7"/>
        <v>0</v>
      </c>
      <c r="P32" s="22">
        <f t="shared" si="8"/>
        <v>0</v>
      </c>
      <c r="Q32" s="39">
        <f t="shared" si="9"/>
        <v>0</v>
      </c>
      <c r="S32" s="37">
        <f t="shared" si="0"/>
        <v>0</v>
      </c>
      <c r="T32" s="37">
        <f t="shared" si="1"/>
        <v>0</v>
      </c>
      <c r="U32" s="37">
        <f t="shared" si="2"/>
        <v>0</v>
      </c>
      <c r="V32" s="37">
        <f t="shared" si="3"/>
        <v>0</v>
      </c>
      <c r="W32" s="37">
        <f t="shared" si="4"/>
        <v>0</v>
      </c>
      <c r="Y32" s="142"/>
      <c r="Z32" s="143"/>
      <c r="AA32" s="52">
        <f t="shared" si="10"/>
        <v>0</v>
      </c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</row>
    <row r="33" spans="1:55">
      <c r="A33" s="8" t="s">
        <v>75</v>
      </c>
      <c r="B33" s="20">
        <f t="shared" si="11"/>
        <v>0</v>
      </c>
      <c r="C33" s="20">
        <f t="shared" si="5"/>
        <v>0</v>
      </c>
      <c r="D33" s="19">
        <v>0</v>
      </c>
      <c r="E33" s="19">
        <v>0</v>
      </c>
      <c r="F33" s="19">
        <v>0</v>
      </c>
      <c r="G33" s="19">
        <v>0</v>
      </c>
      <c r="H33" s="19">
        <v>0</v>
      </c>
      <c r="I33" s="19">
        <f t="shared" si="6"/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3">
        <f t="shared" si="7"/>
        <v>0</v>
      </c>
      <c r="P33" s="22">
        <f t="shared" si="8"/>
        <v>0</v>
      </c>
      <c r="Q33" s="39">
        <f t="shared" si="9"/>
        <v>0</v>
      </c>
      <c r="S33" s="37">
        <f t="shared" si="0"/>
        <v>0</v>
      </c>
      <c r="T33" s="37">
        <f t="shared" si="1"/>
        <v>0</v>
      </c>
      <c r="U33" s="37">
        <f t="shared" si="2"/>
        <v>0</v>
      </c>
      <c r="V33" s="37">
        <f t="shared" si="3"/>
        <v>0</v>
      </c>
      <c r="W33" s="37">
        <f t="shared" si="4"/>
        <v>0</v>
      </c>
      <c r="Y33" s="142"/>
      <c r="Z33" s="143"/>
      <c r="AA33" s="52">
        <f t="shared" si="10"/>
        <v>0</v>
      </c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</row>
    <row r="34" spans="1:55">
      <c r="A34" s="8" t="s">
        <v>76</v>
      </c>
      <c r="B34" s="20">
        <f t="shared" si="11"/>
        <v>0</v>
      </c>
      <c r="C34" s="20">
        <f t="shared" si="5"/>
        <v>0</v>
      </c>
      <c r="D34" s="19">
        <v>0</v>
      </c>
      <c r="E34" s="19">
        <v>0</v>
      </c>
      <c r="F34" s="19">
        <v>0</v>
      </c>
      <c r="G34" s="19">
        <v>0</v>
      </c>
      <c r="H34" s="19">
        <v>0</v>
      </c>
      <c r="I34" s="19">
        <f t="shared" si="6"/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3">
        <f t="shared" si="7"/>
        <v>0</v>
      </c>
      <c r="P34" s="22">
        <f t="shared" si="8"/>
        <v>0</v>
      </c>
      <c r="Q34" s="39">
        <f t="shared" si="9"/>
        <v>0</v>
      </c>
      <c r="S34" s="37">
        <f t="shared" si="0"/>
        <v>0</v>
      </c>
      <c r="T34" s="37">
        <f t="shared" si="1"/>
        <v>0</v>
      </c>
      <c r="U34" s="37">
        <f t="shared" si="2"/>
        <v>0</v>
      </c>
      <c r="V34" s="37">
        <f t="shared" si="3"/>
        <v>0</v>
      </c>
      <c r="W34" s="37">
        <f t="shared" si="4"/>
        <v>0</v>
      </c>
      <c r="Y34" s="142"/>
      <c r="Z34" s="143"/>
      <c r="AA34" s="52">
        <f t="shared" si="10"/>
        <v>0</v>
      </c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</row>
    <row r="35" spans="1:55">
      <c r="A35" s="8" t="s">
        <v>77</v>
      </c>
      <c r="B35" s="20">
        <f t="shared" si="11"/>
        <v>0</v>
      </c>
      <c r="C35" s="20">
        <f t="shared" si="5"/>
        <v>0</v>
      </c>
      <c r="D35" s="19">
        <v>0</v>
      </c>
      <c r="E35" s="19">
        <v>0</v>
      </c>
      <c r="F35" s="19">
        <v>0</v>
      </c>
      <c r="G35" s="19">
        <v>0</v>
      </c>
      <c r="H35" s="19">
        <v>0</v>
      </c>
      <c r="I35" s="19">
        <f t="shared" si="6"/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3">
        <f t="shared" si="7"/>
        <v>0</v>
      </c>
      <c r="P35" s="22">
        <f t="shared" si="8"/>
        <v>0</v>
      </c>
      <c r="Q35" s="39">
        <f t="shared" si="9"/>
        <v>0</v>
      </c>
      <c r="S35" s="37">
        <f t="shared" ref="S35:S66" si="12">SUMPRODUCT($AB35:$BC35,$AB$102:$BC$102)+J35</f>
        <v>0</v>
      </c>
      <c r="T35" s="37">
        <f t="shared" ref="T35:T66" si="13">SUMPRODUCT($AB35:$BC35,$AB$103:$BC$103)+K35</f>
        <v>0</v>
      </c>
      <c r="U35" s="37">
        <f t="shared" ref="U35:U66" si="14">SUMPRODUCT($AB35:$BC35,$AB$104:$BC$104)+L35</f>
        <v>0</v>
      </c>
      <c r="V35" s="37">
        <f t="shared" ref="V35:V66" si="15">SUMPRODUCT($AB35:$BC35,$AB$105:$BC$105)+M35</f>
        <v>0</v>
      </c>
      <c r="W35" s="37">
        <f t="shared" ref="W35:W66" si="16">SUMPRODUCT($AB35:$BC35,$AB$106:$BC$106)+N35</f>
        <v>0</v>
      </c>
      <c r="Y35" s="142"/>
      <c r="Z35" s="143"/>
      <c r="AA35" s="52">
        <f t="shared" si="10"/>
        <v>0</v>
      </c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</row>
    <row r="36" spans="1:55">
      <c r="A36" s="8" t="s">
        <v>78</v>
      </c>
      <c r="B36" s="20">
        <f t="shared" si="11"/>
        <v>0</v>
      </c>
      <c r="C36" s="20">
        <f t="shared" si="5"/>
        <v>0</v>
      </c>
      <c r="D36" s="19">
        <v>0</v>
      </c>
      <c r="E36" s="19">
        <v>0</v>
      </c>
      <c r="F36" s="19">
        <v>0</v>
      </c>
      <c r="G36" s="19">
        <v>0</v>
      </c>
      <c r="H36" s="19">
        <v>0</v>
      </c>
      <c r="I36" s="19">
        <f t="shared" si="6"/>
        <v>0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3">
        <f t="shared" si="7"/>
        <v>0</v>
      </c>
      <c r="P36" s="22">
        <f t="shared" si="8"/>
        <v>0</v>
      </c>
      <c r="Q36" s="39">
        <f t="shared" si="9"/>
        <v>0</v>
      </c>
      <c r="S36" s="37">
        <f t="shared" si="12"/>
        <v>0</v>
      </c>
      <c r="T36" s="37">
        <f t="shared" si="13"/>
        <v>0</v>
      </c>
      <c r="U36" s="37">
        <f t="shared" si="14"/>
        <v>0</v>
      </c>
      <c r="V36" s="37">
        <f t="shared" si="15"/>
        <v>0</v>
      </c>
      <c r="W36" s="37">
        <f t="shared" si="16"/>
        <v>0</v>
      </c>
      <c r="Y36" s="142"/>
      <c r="Z36" s="143"/>
      <c r="AA36" s="52">
        <f t="shared" si="10"/>
        <v>0</v>
      </c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</row>
    <row r="37" spans="1:55">
      <c r="A37" s="8" t="s">
        <v>79</v>
      </c>
      <c r="B37" s="20">
        <f t="shared" si="11"/>
        <v>0</v>
      </c>
      <c r="C37" s="20">
        <f t="shared" si="5"/>
        <v>0</v>
      </c>
      <c r="D37" s="19">
        <v>0</v>
      </c>
      <c r="E37" s="19">
        <v>0</v>
      </c>
      <c r="F37" s="19">
        <v>0</v>
      </c>
      <c r="G37" s="19">
        <v>0</v>
      </c>
      <c r="H37" s="19">
        <v>0</v>
      </c>
      <c r="I37" s="19">
        <f t="shared" si="6"/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3">
        <f t="shared" si="7"/>
        <v>0</v>
      </c>
      <c r="P37" s="22">
        <f t="shared" si="8"/>
        <v>0</v>
      </c>
      <c r="Q37" s="39">
        <f t="shared" si="9"/>
        <v>0</v>
      </c>
      <c r="S37" s="37">
        <f t="shared" si="12"/>
        <v>0</v>
      </c>
      <c r="T37" s="37">
        <f t="shared" si="13"/>
        <v>0</v>
      </c>
      <c r="U37" s="37">
        <f t="shared" si="14"/>
        <v>0</v>
      </c>
      <c r="V37" s="37">
        <f t="shared" si="15"/>
        <v>0</v>
      </c>
      <c r="W37" s="37">
        <f t="shared" si="16"/>
        <v>0</v>
      </c>
      <c r="Y37" s="142"/>
      <c r="Z37" s="143"/>
      <c r="AA37" s="52">
        <f t="shared" si="10"/>
        <v>0</v>
      </c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</row>
    <row r="38" spans="1:55">
      <c r="A38" s="8" t="s">
        <v>80</v>
      </c>
      <c r="B38" s="20">
        <f t="shared" si="11"/>
        <v>0</v>
      </c>
      <c r="C38" s="20">
        <f t="shared" si="5"/>
        <v>0</v>
      </c>
      <c r="D38" s="19">
        <v>0</v>
      </c>
      <c r="E38" s="19">
        <v>0</v>
      </c>
      <c r="F38" s="19">
        <v>0</v>
      </c>
      <c r="G38" s="19">
        <v>0</v>
      </c>
      <c r="H38" s="19">
        <v>0</v>
      </c>
      <c r="I38" s="19">
        <f t="shared" si="6"/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3">
        <f t="shared" si="7"/>
        <v>0</v>
      </c>
      <c r="P38" s="22">
        <f t="shared" si="8"/>
        <v>0</v>
      </c>
      <c r="Q38" s="39">
        <f t="shared" si="9"/>
        <v>0</v>
      </c>
      <c r="S38" s="37">
        <f t="shared" si="12"/>
        <v>0</v>
      </c>
      <c r="T38" s="37">
        <f t="shared" si="13"/>
        <v>0</v>
      </c>
      <c r="U38" s="37">
        <f t="shared" si="14"/>
        <v>0</v>
      </c>
      <c r="V38" s="37">
        <f t="shared" si="15"/>
        <v>0</v>
      </c>
      <c r="W38" s="37">
        <f t="shared" si="16"/>
        <v>0</v>
      </c>
      <c r="Y38" s="142"/>
      <c r="Z38" s="143"/>
      <c r="AA38" s="52">
        <f t="shared" si="10"/>
        <v>0</v>
      </c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</row>
    <row r="39" spans="1:55">
      <c r="A39" s="8" t="s">
        <v>81</v>
      </c>
      <c r="B39" s="20">
        <f t="shared" si="11"/>
        <v>0</v>
      </c>
      <c r="C39" s="20">
        <f t="shared" si="5"/>
        <v>0</v>
      </c>
      <c r="D39" s="19">
        <v>0</v>
      </c>
      <c r="E39" s="19">
        <v>0</v>
      </c>
      <c r="F39" s="19">
        <v>0</v>
      </c>
      <c r="G39" s="19">
        <v>0</v>
      </c>
      <c r="H39" s="19">
        <v>0</v>
      </c>
      <c r="I39" s="19">
        <f t="shared" si="6"/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3">
        <f t="shared" si="7"/>
        <v>0</v>
      </c>
      <c r="P39" s="22">
        <f t="shared" si="8"/>
        <v>0</v>
      </c>
      <c r="Q39" s="39">
        <f t="shared" si="9"/>
        <v>0</v>
      </c>
      <c r="S39" s="37">
        <f t="shared" si="12"/>
        <v>0</v>
      </c>
      <c r="T39" s="37">
        <f t="shared" si="13"/>
        <v>0</v>
      </c>
      <c r="U39" s="37">
        <f t="shared" si="14"/>
        <v>0</v>
      </c>
      <c r="V39" s="37">
        <f t="shared" si="15"/>
        <v>0</v>
      </c>
      <c r="W39" s="37">
        <f t="shared" si="16"/>
        <v>0</v>
      </c>
      <c r="Y39" s="142"/>
      <c r="Z39" s="143"/>
      <c r="AA39" s="52">
        <f t="shared" si="10"/>
        <v>0</v>
      </c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</row>
    <row r="40" spans="1:55">
      <c r="A40" s="8" t="s">
        <v>82</v>
      </c>
      <c r="B40" s="20">
        <f t="shared" si="11"/>
        <v>0</v>
      </c>
      <c r="C40" s="20">
        <f t="shared" si="5"/>
        <v>0</v>
      </c>
      <c r="D40" s="19">
        <v>0</v>
      </c>
      <c r="E40" s="19">
        <v>0</v>
      </c>
      <c r="F40" s="19">
        <v>0</v>
      </c>
      <c r="G40" s="19">
        <v>0</v>
      </c>
      <c r="H40" s="19">
        <v>0</v>
      </c>
      <c r="I40" s="19">
        <f t="shared" si="6"/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3">
        <f t="shared" si="7"/>
        <v>0</v>
      </c>
      <c r="P40" s="22">
        <f t="shared" si="8"/>
        <v>0</v>
      </c>
      <c r="Q40" s="39">
        <f t="shared" si="9"/>
        <v>0</v>
      </c>
      <c r="S40" s="37">
        <f t="shared" si="12"/>
        <v>0</v>
      </c>
      <c r="T40" s="37">
        <f t="shared" si="13"/>
        <v>0</v>
      </c>
      <c r="U40" s="37">
        <f t="shared" si="14"/>
        <v>0</v>
      </c>
      <c r="V40" s="37">
        <f t="shared" si="15"/>
        <v>0</v>
      </c>
      <c r="W40" s="37">
        <f t="shared" si="16"/>
        <v>0</v>
      </c>
      <c r="Y40" s="142"/>
      <c r="Z40" s="143"/>
      <c r="AA40" s="52">
        <f t="shared" si="10"/>
        <v>0</v>
      </c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</row>
    <row r="41" spans="1:55">
      <c r="A41" s="8" t="s">
        <v>83</v>
      </c>
      <c r="B41" s="20">
        <f t="shared" si="11"/>
        <v>0</v>
      </c>
      <c r="C41" s="20">
        <f t="shared" si="5"/>
        <v>0</v>
      </c>
      <c r="D41" s="19">
        <v>0</v>
      </c>
      <c r="E41" s="19">
        <v>0</v>
      </c>
      <c r="F41" s="19">
        <v>0</v>
      </c>
      <c r="G41" s="19">
        <v>0</v>
      </c>
      <c r="H41" s="19">
        <v>0</v>
      </c>
      <c r="I41" s="19">
        <f t="shared" si="6"/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3">
        <f t="shared" si="7"/>
        <v>0</v>
      </c>
      <c r="P41" s="22">
        <f t="shared" si="8"/>
        <v>0</v>
      </c>
      <c r="Q41" s="39">
        <f t="shared" si="9"/>
        <v>0</v>
      </c>
      <c r="S41" s="37">
        <f t="shared" si="12"/>
        <v>0</v>
      </c>
      <c r="T41" s="37">
        <f t="shared" si="13"/>
        <v>0</v>
      </c>
      <c r="U41" s="37">
        <f t="shared" si="14"/>
        <v>0</v>
      </c>
      <c r="V41" s="37">
        <f t="shared" si="15"/>
        <v>0</v>
      </c>
      <c r="W41" s="37">
        <f t="shared" si="16"/>
        <v>0</v>
      </c>
      <c r="Y41" s="142"/>
      <c r="Z41" s="143"/>
      <c r="AA41" s="52">
        <f t="shared" si="10"/>
        <v>0</v>
      </c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</row>
    <row r="42" spans="1:55">
      <c r="A42" s="8" t="s">
        <v>84</v>
      </c>
      <c r="B42" s="20">
        <f t="shared" si="11"/>
        <v>0</v>
      </c>
      <c r="C42" s="20">
        <f t="shared" si="5"/>
        <v>0</v>
      </c>
      <c r="D42" s="19">
        <v>0</v>
      </c>
      <c r="E42" s="19">
        <v>0</v>
      </c>
      <c r="F42" s="19">
        <v>0</v>
      </c>
      <c r="G42" s="19">
        <v>0</v>
      </c>
      <c r="H42" s="19">
        <v>0</v>
      </c>
      <c r="I42" s="19">
        <f t="shared" si="6"/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3">
        <f t="shared" si="7"/>
        <v>0</v>
      </c>
      <c r="P42" s="22">
        <f t="shared" si="8"/>
        <v>0</v>
      </c>
      <c r="Q42" s="39">
        <f t="shared" si="9"/>
        <v>0</v>
      </c>
      <c r="S42" s="37">
        <f t="shared" si="12"/>
        <v>0</v>
      </c>
      <c r="T42" s="37">
        <f t="shared" si="13"/>
        <v>0</v>
      </c>
      <c r="U42" s="37">
        <f t="shared" si="14"/>
        <v>0</v>
      </c>
      <c r="V42" s="37">
        <f t="shared" si="15"/>
        <v>0</v>
      </c>
      <c r="W42" s="37">
        <f t="shared" si="16"/>
        <v>0</v>
      </c>
      <c r="Y42" s="142"/>
      <c r="Z42" s="143"/>
      <c r="AA42" s="52">
        <f t="shared" si="10"/>
        <v>0</v>
      </c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</row>
    <row r="43" spans="1:55">
      <c r="A43" s="8" t="s">
        <v>85</v>
      </c>
      <c r="B43" s="20">
        <f t="shared" si="11"/>
        <v>0</v>
      </c>
      <c r="C43" s="20">
        <f t="shared" si="5"/>
        <v>0</v>
      </c>
      <c r="D43" s="19">
        <v>0</v>
      </c>
      <c r="E43" s="19">
        <v>0</v>
      </c>
      <c r="F43" s="19">
        <v>0</v>
      </c>
      <c r="G43" s="19">
        <v>0</v>
      </c>
      <c r="H43" s="19">
        <v>0</v>
      </c>
      <c r="I43" s="19">
        <f t="shared" si="6"/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3">
        <f t="shared" si="7"/>
        <v>0</v>
      </c>
      <c r="P43" s="22">
        <f t="shared" si="8"/>
        <v>0</v>
      </c>
      <c r="Q43" s="39">
        <f t="shared" si="9"/>
        <v>0</v>
      </c>
      <c r="S43" s="37">
        <f t="shared" si="12"/>
        <v>0</v>
      </c>
      <c r="T43" s="37">
        <f t="shared" si="13"/>
        <v>0</v>
      </c>
      <c r="U43" s="37">
        <f t="shared" si="14"/>
        <v>0</v>
      </c>
      <c r="V43" s="37">
        <f t="shared" si="15"/>
        <v>0</v>
      </c>
      <c r="W43" s="37">
        <f t="shared" si="16"/>
        <v>0</v>
      </c>
      <c r="Y43" s="142"/>
      <c r="Z43" s="143"/>
      <c r="AA43" s="52">
        <f t="shared" si="10"/>
        <v>0</v>
      </c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</row>
    <row r="44" spans="1:55">
      <c r="A44" s="8" t="s">
        <v>86</v>
      </c>
      <c r="B44" s="20">
        <f t="shared" si="11"/>
        <v>0</v>
      </c>
      <c r="C44" s="20">
        <f t="shared" si="5"/>
        <v>0</v>
      </c>
      <c r="D44" s="19">
        <v>0</v>
      </c>
      <c r="E44" s="19">
        <v>0</v>
      </c>
      <c r="F44" s="19">
        <v>0</v>
      </c>
      <c r="G44" s="19">
        <v>0</v>
      </c>
      <c r="H44" s="19">
        <v>0</v>
      </c>
      <c r="I44" s="19">
        <f t="shared" si="6"/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3">
        <f t="shared" si="7"/>
        <v>0</v>
      </c>
      <c r="P44" s="22">
        <f t="shared" si="8"/>
        <v>0</v>
      </c>
      <c r="Q44" s="39">
        <f t="shared" si="9"/>
        <v>0</v>
      </c>
      <c r="S44" s="37">
        <f t="shared" si="12"/>
        <v>0</v>
      </c>
      <c r="T44" s="37">
        <f t="shared" si="13"/>
        <v>0</v>
      </c>
      <c r="U44" s="37">
        <f t="shared" si="14"/>
        <v>0</v>
      </c>
      <c r="V44" s="37">
        <f t="shared" si="15"/>
        <v>0</v>
      </c>
      <c r="W44" s="37">
        <f t="shared" si="16"/>
        <v>0</v>
      </c>
      <c r="Y44" s="142"/>
      <c r="Z44" s="143"/>
      <c r="AA44" s="52">
        <f t="shared" si="10"/>
        <v>0</v>
      </c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</row>
    <row r="45" spans="1:55">
      <c r="A45" s="8" t="s">
        <v>87</v>
      </c>
      <c r="B45" s="20">
        <f t="shared" si="11"/>
        <v>0</v>
      </c>
      <c r="C45" s="20">
        <f t="shared" si="5"/>
        <v>0</v>
      </c>
      <c r="D45" s="19">
        <v>0</v>
      </c>
      <c r="E45" s="19">
        <v>0</v>
      </c>
      <c r="F45" s="19">
        <v>0</v>
      </c>
      <c r="G45" s="19">
        <v>0</v>
      </c>
      <c r="H45" s="19">
        <v>0</v>
      </c>
      <c r="I45" s="19">
        <f t="shared" si="6"/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3">
        <f t="shared" si="7"/>
        <v>0</v>
      </c>
      <c r="P45" s="22">
        <f t="shared" si="8"/>
        <v>0</v>
      </c>
      <c r="Q45" s="39">
        <f t="shared" si="9"/>
        <v>0</v>
      </c>
      <c r="S45" s="37">
        <f t="shared" si="12"/>
        <v>0</v>
      </c>
      <c r="T45" s="37">
        <f t="shared" si="13"/>
        <v>0</v>
      </c>
      <c r="U45" s="37">
        <f t="shared" si="14"/>
        <v>0</v>
      </c>
      <c r="V45" s="37">
        <f t="shared" si="15"/>
        <v>0</v>
      </c>
      <c r="W45" s="37">
        <f t="shared" si="16"/>
        <v>0</v>
      </c>
      <c r="Y45" s="142"/>
      <c r="Z45" s="143"/>
      <c r="AA45" s="52">
        <f t="shared" si="10"/>
        <v>0</v>
      </c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</row>
    <row r="46" spans="1:55">
      <c r="A46" s="8" t="s">
        <v>88</v>
      </c>
      <c r="B46" s="20">
        <f t="shared" si="11"/>
        <v>0</v>
      </c>
      <c r="C46" s="20">
        <f t="shared" si="5"/>
        <v>0</v>
      </c>
      <c r="D46" s="19">
        <v>0</v>
      </c>
      <c r="E46" s="19">
        <v>0</v>
      </c>
      <c r="F46" s="19">
        <v>0</v>
      </c>
      <c r="G46" s="19">
        <v>0</v>
      </c>
      <c r="H46" s="19">
        <v>0</v>
      </c>
      <c r="I46" s="19">
        <f t="shared" si="6"/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3">
        <f t="shared" si="7"/>
        <v>0</v>
      </c>
      <c r="P46" s="22">
        <f t="shared" si="8"/>
        <v>0</v>
      </c>
      <c r="Q46" s="39">
        <f t="shared" si="9"/>
        <v>0</v>
      </c>
      <c r="S46" s="37">
        <f t="shared" si="12"/>
        <v>0</v>
      </c>
      <c r="T46" s="37">
        <f t="shared" si="13"/>
        <v>0</v>
      </c>
      <c r="U46" s="37">
        <f t="shared" si="14"/>
        <v>0</v>
      </c>
      <c r="V46" s="37">
        <f t="shared" si="15"/>
        <v>0</v>
      </c>
      <c r="W46" s="37">
        <f t="shared" si="16"/>
        <v>0</v>
      </c>
      <c r="Y46" s="142"/>
      <c r="Z46" s="143"/>
      <c r="AA46" s="52">
        <f t="shared" si="10"/>
        <v>0</v>
      </c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</row>
    <row r="47" spans="1:55">
      <c r="A47" s="8" t="s">
        <v>89</v>
      </c>
      <c r="B47" s="20">
        <f t="shared" si="11"/>
        <v>0</v>
      </c>
      <c r="C47" s="20">
        <f t="shared" si="5"/>
        <v>0</v>
      </c>
      <c r="D47" s="19">
        <v>0</v>
      </c>
      <c r="E47" s="19">
        <v>0</v>
      </c>
      <c r="F47" s="19">
        <v>0</v>
      </c>
      <c r="G47" s="19">
        <v>0</v>
      </c>
      <c r="H47" s="19">
        <v>0</v>
      </c>
      <c r="I47" s="19">
        <f t="shared" si="6"/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3">
        <f t="shared" si="7"/>
        <v>0</v>
      </c>
      <c r="P47" s="22">
        <f t="shared" si="8"/>
        <v>0</v>
      </c>
      <c r="Q47" s="39">
        <f t="shared" si="9"/>
        <v>0</v>
      </c>
      <c r="S47" s="37">
        <f t="shared" si="12"/>
        <v>0</v>
      </c>
      <c r="T47" s="37">
        <f t="shared" si="13"/>
        <v>0</v>
      </c>
      <c r="U47" s="37">
        <f t="shared" si="14"/>
        <v>0</v>
      </c>
      <c r="V47" s="37">
        <f t="shared" si="15"/>
        <v>0</v>
      </c>
      <c r="W47" s="37">
        <f t="shared" si="16"/>
        <v>0</v>
      </c>
      <c r="Y47" s="142"/>
      <c r="Z47" s="143"/>
      <c r="AA47" s="52">
        <f t="shared" si="10"/>
        <v>0</v>
      </c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</row>
    <row r="48" spans="1:55">
      <c r="A48" s="8" t="s">
        <v>90</v>
      </c>
      <c r="B48" s="20">
        <f t="shared" si="11"/>
        <v>0</v>
      </c>
      <c r="C48" s="20">
        <f t="shared" si="5"/>
        <v>0</v>
      </c>
      <c r="D48" s="19">
        <v>0</v>
      </c>
      <c r="E48" s="19">
        <v>0</v>
      </c>
      <c r="F48" s="19">
        <v>0</v>
      </c>
      <c r="G48" s="19">
        <v>0</v>
      </c>
      <c r="H48" s="19">
        <v>0</v>
      </c>
      <c r="I48" s="19">
        <f t="shared" si="6"/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3">
        <f t="shared" si="7"/>
        <v>0</v>
      </c>
      <c r="P48" s="22">
        <f t="shared" si="8"/>
        <v>0</v>
      </c>
      <c r="Q48" s="39">
        <f t="shared" si="9"/>
        <v>0</v>
      </c>
      <c r="S48" s="37">
        <f t="shared" si="12"/>
        <v>0</v>
      </c>
      <c r="T48" s="37">
        <f t="shared" si="13"/>
        <v>0</v>
      </c>
      <c r="U48" s="37">
        <f t="shared" si="14"/>
        <v>0</v>
      </c>
      <c r="V48" s="37">
        <f t="shared" si="15"/>
        <v>0</v>
      </c>
      <c r="W48" s="37">
        <f t="shared" si="16"/>
        <v>0</v>
      </c>
      <c r="Y48" s="142"/>
      <c r="Z48" s="143"/>
      <c r="AA48" s="52">
        <f t="shared" si="10"/>
        <v>0</v>
      </c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</row>
    <row r="49" spans="1:55">
      <c r="A49" s="8" t="s">
        <v>91</v>
      </c>
      <c r="B49" s="20">
        <f t="shared" si="11"/>
        <v>0</v>
      </c>
      <c r="C49" s="20">
        <f t="shared" si="5"/>
        <v>0</v>
      </c>
      <c r="D49" s="19">
        <v>0</v>
      </c>
      <c r="E49" s="19">
        <v>0</v>
      </c>
      <c r="F49" s="19">
        <v>0</v>
      </c>
      <c r="G49" s="19">
        <v>0</v>
      </c>
      <c r="H49" s="19">
        <v>0</v>
      </c>
      <c r="I49" s="19">
        <f t="shared" si="6"/>
        <v>0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3">
        <f t="shared" si="7"/>
        <v>0</v>
      </c>
      <c r="P49" s="22">
        <f t="shared" si="8"/>
        <v>0</v>
      </c>
      <c r="Q49" s="39">
        <f t="shared" si="9"/>
        <v>0</v>
      </c>
      <c r="S49" s="37">
        <f t="shared" si="12"/>
        <v>0</v>
      </c>
      <c r="T49" s="37">
        <f t="shared" si="13"/>
        <v>0</v>
      </c>
      <c r="U49" s="37">
        <f t="shared" si="14"/>
        <v>0</v>
      </c>
      <c r="V49" s="37">
        <f t="shared" si="15"/>
        <v>0</v>
      </c>
      <c r="W49" s="37">
        <f t="shared" si="16"/>
        <v>0</v>
      </c>
      <c r="Y49" s="142"/>
      <c r="Z49" s="143"/>
      <c r="AA49" s="52">
        <f t="shared" si="10"/>
        <v>0</v>
      </c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</row>
    <row r="50" spans="1:55">
      <c r="A50" s="8" t="s">
        <v>92</v>
      </c>
      <c r="B50" s="20">
        <f t="shared" si="11"/>
        <v>0</v>
      </c>
      <c r="C50" s="20">
        <f t="shared" si="5"/>
        <v>0</v>
      </c>
      <c r="D50" s="19">
        <v>0</v>
      </c>
      <c r="E50" s="19">
        <v>0</v>
      </c>
      <c r="F50" s="19">
        <v>0</v>
      </c>
      <c r="G50" s="19">
        <v>0</v>
      </c>
      <c r="H50" s="19">
        <v>0</v>
      </c>
      <c r="I50" s="19">
        <f t="shared" si="6"/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3">
        <f t="shared" si="7"/>
        <v>0</v>
      </c>
      <c r="P50" s="22">
        <f t="shared" si="8"/>
        <v>0</v>
      </c>
      <c r="Q50" s="39">
        <f t="shared" si="9"/>
        <v>0</v>
      </c>
      <c r="S50" s="37">
        <f t="shared" si="12"/>
        <v>0</v>
      </c>
      <c r="T50" s="37">
        <f t="shared" si="13"/>
        <v>0</v>
      </c>
      <c r="U50" s="37">
        <f t="shared" si="14"/>
        <v>0</v>
      </c>
      <c r="V50" s="37">
        <f t="shared" si="15"/>
        <v>0</v>
      </c>
      <c r="W50" s="37">
        <f t="shared" si="16"/>
        <v>0</v>
      </c>
      <c r="Y50" s="142"/>
      <c r="Z50" s="143"/>
      <c r="AA50" s="52">
        <f t="shared" si="10"/>
        <v>0</v>
      </c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</row>
    <row r="51" spans="1:55">
      <c r="A51" s="8" t="s">
        <v>93</v>
      </c>
      <c r="B51" s="20">
        <f t="shared" si="11"/>
        <v>0</v>
      </c>
      <c r="C51" s="20">
        <f t="shared" si="5"/>
        <v>0</v>
      </c>
      <c r="D51" s="19">
        <v>0</v>
      </c>
      <c r="E51" s="19">
        <v>0</v>
      </c>
      <c r="F51" s="19">
        <v>0</v>
      </c>
      <c r="G51" s="19">
        <v>0</v>
      </c>
      <c r="H51" s="19">
        <v>0</v>
      </c>
      <c r="I51" s="19">
        <f t="shared" si="6"/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3">
        <f t="shared" si="7"/>
        <v>0</v>
      </c>
      <c r="P51" s="22">
        <f t="shared" si="8"/>
        <v>0</v>
      </c>
      <c r="Q51" s="39">
        <f t="shared" si="9"/>
        <v>0</v>
      </c>
      <c r="S51" s="37">
        <f t="shared" si="12"/>
        <v>0</v>
      </c>
      <c r="T51" s="37">
        <f t="shared" si="13"/>
        <v>0</v>
      </c>
      <c r="U51" s="37">
        <f t="shared" si="14"/>
        <v>0</v>
      </c>
      <c r="V51" s="37">
        <f t="shared" si="15"/>
        <v>0</v>
      </c>
      <c r="W51" s="37">
        <f t="shared" si="16"/>
        <v>0</v>
      </c>
      <c r="Y51" s="142"/>
      <c r="Z51" s="143"/>
      <c r="AA51" s="52">
        <f t="shared" si="10"/>
        <v>0</v>
      </c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</row>
    <row r="52" spans="1:55">
      <c r="A52" s="8" t="s">
        <v>94</v>
      </c>
      <c r="B52" s="20">
        <f t="shared" si="11"/>
        <v>0</v>
      </c>
      <c r="C52" s="20">
        <f t="shared" si="5"/>
        <v>0</v>
      </c>
      <c r="D52" s="19">
        <v>0</v>
      </c>
      <c r="E52" s="19">
        <v>0</v>
      </c>
      <c r="F52" s="19">
        <v>0</v>
      </c>
      <c r="G52" s="19">
        <v>0</v>
      </c>
      <c r="H52" s="19">
        <v>0</v>
      </c>
      <c r="I52" s="19">
        <f t="shared" si="6"/>
        <v>0</v>
      </c>
      <c r="J52" s="21">
        <v>0</v>
      </c>
      <c r="K52" s="21">
        <v>0</v>
      </c>
      <c r="L52" s="21">
        <v>0</v>
      </c>
      <c r="M52" s="21">
        <v>0</v>
      </c>
      <c r="N52" s="21">
        <v>0</v>
      </c>
      <c r="O52" s="23">
        <f t="shared" si="7"/>
        <v>0</v>
      </c>
      <c r="P52" s="22">
        <f t="shared" si="8"/>
        <v>0</v>
      </c>
      <c r="Q52" s="39">
        <f t="shared" si="9"/>
        <v>0</v>
      </c>
      <c r="S52" s="37">
        <f t="shared" si="12"/>
        <v>0</v>
      </c>
      <c r="T52" s="37">
        <f t="shared" si="13"/>
        <v>0</v>
      </c>
      <c r="U52" s="37">
        <f t="shared" si="14"/>
        <v>0</v>
      </c>
      <c r="V52" s="37">
        <f t="shared" si="15"/>
        <v>0</v>
      </c>
      <c r="W52" s="37">
        <f t="shared" si="16"/>
        <v>0</v>
      </c>
      <c r="Y52" s="142"/>
      <c r="Z52" s="143"/>
      <c r="AA52" s="52">
        <f t="shared" si="10"/>
        <v>0</v>
      </c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</row>
    <row r="53" spans="1:55">
      <c r="A53" s="8" t="s">
        <v>95</v>
      </c>
      <c r="B53" s="20">
        <f t="shared" si="11"/>
        <v>0</v>
      </c>
      <c r="C53" s="20">
        <f t="shared" si="5"/>
        <v>0</v>
      </c>
      <c r="D53" s="19">
        <v>0</v>
      </c>
      <c r="E53" s="19">
        <v>0</v>
      </c>
      <c r="F53" s="19">
        <v>0</v>
      </c>
      <c r="G53" s="19">
        <v>0</v>
      </c>
      <c r="H53" s="19">
        <v>0</v>
      </c>
      <c r="I53" s="19">
        <f t="shared" si="6"/>
        <v>0</v>
      </c>
      <c r="J53" s="21">
        <v>0</v>
      </c>
      <c r="K53" s="21">
        <v>0</v>
      </c>
      <c r="L53" s="21">
        <v>0</v>
      </c>
      <c r="M53" s="21">
        <v>0</v>
      </c>
      <c r="N53" s="21">
        <v>0</v>
      </c>
      <c r="O53" s="23">
        <f t="shared" si="7"/>
        <v>0</v>
      </c>
      <c r="P53" s="22">
        <f t="shared" si="8"/>
        <v>0</v>
      </c>
      <c r="Q53" s="39">
        <f t="shared" si="9"/>
        <v>0</v>
      </c>
      <c r="S53" s="37">
        <f t="shared" si="12"/>
        <v>0</v>
      </c>
      <c r="T53" s="37">
        <f t="shared" si="13"/>
        <v>0</v>
      </c>
      <c r="U53" s="37">
        <f t="shared" si="14"/>
        <v>0</v>
      </c>
      <c r="V53" s="37">
        <f t="shared" si="15"/>
        <v>0</v>
      </c>
      <c r="W53" s="37">
        <f t="shared" si="16"/>
        <v>0</v>
      </c>
      <c r="Y53" s="142"/>
      <c r="Z53" s="143"/>
      <c r="AA53" s="52">
        <f t="shared" si="10"/>
        <v>0</v>
      </c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</row>
    <row r="54" spans="1:55">
      <c r="A54" s="8" t="s">
        <v>96</v>
      </c>
      <c r="B54" s="20">
        <f t="shared" si="11"/>
        <v>0</v>
      </c>
      <c r="C54" s="20">
        <f t="shared" si="5"/>
        <v>0</v>
      </c>
      <c r="D54" s="19">
        <v>0</v>
      </c>
      <c r="E54" s="19">
        <v>0</v>
      </c>
      <c r="F54" s="19">
        <v>0</v>
      </c>
      <c r="G54" s="19">
        <v>0</v>
      </c>
      <c r="H54" s="19">
        <v>0</v>
      </c>
      <c r="I54" s="19">
        <f t="shared" si="6"/>
        <v>0</v>
      </c>
      <c r="J54" s="21">
        <v>0</v>
      </c>
      <c r="K54" s="21">
        <v>0</v>
      </c>
      <c r="L54" s="21">
        <v>0</v>
      </c>
      <c r="M54" s="21">
        <v>0</v>
      </c>
      <c r="N54" s="21">
        <v>0</v>
      </c>
      <c r="O54" s="23">
        <f t="shared" si="7"/>
        <v>0</v>
      </c>
      <c r="P54" s="22">
        <f t="shared" si="8"/>
        <v>0</v>
      </c>
      <c r="Q54" s="39">
        <f t="shared" si="9"/>
        <v>0</v>
      </c>
      <c r="S54" s="37">
        <f t="shared" si="12"/>
        <v>0</v>
      </c>
      <c r="T54" s="37">
        <f t="shared" si="13"/>
        <v>0</v>
      </c>
      <c r="U54" s="37">
        <f t="shared" si="14"/>
        <v>0</v>
      </c>
      <c r="V54" s="37">
        <f t="shared" si="15"/>
        <v>0</v>
      </c>
      <c r="W54" s="37">
        <f t="shared" si="16"/>
        <v>0</v>
      </c>
      <c r="Y54" s="142"/>
      <c r="Z54" s="143"/>
      <c r="AA54" s="52">
        <f t="shared" si="10"/>
        <v>0</v>
      </c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</row>
    <row r="55" spans="1:55">
      <c r="A55" s="8" t="s">
        <v>97</v>
      </c>
      <c r="B55" s="20">
        <f t="shared" si="11"/>
        <v>0</v>
      </c>
      <c r="C55" s="20">
        <f t="shared" si="5"/>
        <v>0</v>
      </c>
      <c r="D55" s="19">
        <v>0</v>
      </c>
      <c r="E55" s="19">
        <v>0</v>
      </c>
      <c r="F55" s="19">
        <v>0</v>
      </c>
      <c r="G55" s="19">
        <v>0</v>
      </c>
      <c r="H55" s="19">
        <v>0</v>
      </c>
      <c r="I55" s="19">
        <f t="shared" si="6"/>
        <v>0</v>
      </c>
      <c r="J55" s="21">
        <v>0</v>
      </c>
      <c r="K55" s="21">
        <v>0</v>
      </c>
      <c r="L55" s="21">
        <v>0</v>
      </c>
      <c r="M55" s="21">
        <v>0</v>
      </c>
      <c r="N55" s="21">
        <v>0</v>
      </c>
      <c r="O55" s="23">
        <f t="shared" si="7"/>
        <v>0</v>
      </c>
      <c r="P55" s="22">
        <f t="shared" si="8"/>
        <v>0</v>
      </c>
      <c r="Q55" s="39">
        <f t="shared" si="9"/>
        <v>0</v>
      </c>
      <c r="S55" s="37">
        <f t="shared" si="12"/>
        <v>0</v>
      </c>
      <c r="T55" s="37">
        <f t="shared" si="13"/>
        <v>0</v>
      </c>
      <c r="U55" s="37">
        <f t="shared" si="14"/>
        <v>0</v>
      </c>
      <c r="V55" s="37">
        <f t="shared" si="15"/>
        <v>0</v>
      </c>
      <c r="W55" s="37">
        <f t="shared" si="16"/>
        <v>0</v>
      </c>
      <c r="Y55" s="142"/>
      <c r="Z55" s="143"/>
      <c r="AA55" s="52">
        <f t="shared" si="10"/>
        <v>0</v>
      </c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</row>
    <row r="56" spans="1:55">
      <c r="A56" s="8" t="s">
        <v>98</v>
      </c>
      <c r="B56" s="20">
        <f t="shared" si="11"/>
        <v>0</v>
      </c>
      <c r="C56" s="20">
        <f t="shared" si="5"/>
        <v>0</v>
      </c>
      <c r="D56" s="19">
        <v>0</v>
      </c>
      <c r="E56" s="19">
        <v>0</v>
      </c>
      <c r="F56" s="19">
        <v>0</v>
      </c>
      <c r="G56" s="19">
        <v>0</v>
      </c>
      <c r="H56" s="19">
        <v>0</v>
      </c>
      <c r="I56" s="19">
        <f t="shared" si="6"/>
        <v>0</v>
      </c>
      <c r="J56" s="21">
        <v>0</v>
      </c>
      <c r="K56" s="21">
        <v>0</v>
      </c>
      <c r="L56" s="21">
        <v>0</v>
      </c>
      <c r="M56" s="21">
        <v>0</v>
      </c>
      <c r="N56" s="21">
        <v>0</v>
      </c>
      <c r="O56" s="23">
        <f t="shared" si="7"/>
        <v>0</v>
      </c>
      <c r="P56" s="22">
        <f t="shared" si="8"/>
        <v>0</v>
      </c>
      <c r="Q56" s="39">
        <f t="shared" si="9"/>
        <v>0</v>
      </c>
      <c r="S56" s="37">
        <f t="shared" si="12"/>
        <v>0</v>
      </c>
      <c r="T56" s="37">
        <f t="shared" si="13"/>
        <v>0</v>
      </c>
      <c r="U56" s="37">
        <f t="shared" si="14"/>
        <v>0</v>
      </c>
      <c r="V56" s="37">
        <f t="shared" si="15"/>
        <v>0</v>
      </c>
      <c r="W56" s="37">
        <f t="shared" si="16"/>
        <v>0</v>
      </c>
      <c r="Y56" s="142"/>
      <c r="Z56" s="143"/>
      <c r="AA56" s="52">
        <f t="shared" si="10"/>
        <v>0</v>
      </c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</row>
    <row r="57" spans="1:55">
      <c r="A57" s="8" t="s">
        <v>99</v>
      </c>
      <c r="B57" s="20">
        <f t="shared" si="11"/>
        <v>0</v>
      </c>
      <c r="C57" s="20">
        <f t="shared" si="5"/>
        <v>0</v>
      </c>
      <c r="D57" s="19">
        <v>0</v>
      </c>
      <c r="E57" s="19">
        <v>0</v>
      </c>
      <c r="F57" s="19">
        <v>0</v>
      </c>
      <c r="G57" s="19">
        <v>0</v>
      </c>
      <c r="H57" s="19">
        <v>0</v>
      </c>
      <c r="I57" s="19">
        <f t="shared" si="6"/>
        <v>0</v>
      </c>
      <c r="J57" s="21">
        <v>0</v>
      </c>
      <c r="K57" s="21">
        <v>0</v>
      </c>
      <c r="L57" s="21">
        <v>0</v>
      </c>
      <c r="M57" s="21">
        <v>0</v>
      </c>
      <c r="N57" s="21">
        <v>0</v>
      </c>
      <c r="O57" s="23">
        <f t="shared" si="7"/>
        <v>0</v>
      </c>
      <c r="P57" s="22">
        <f t="shared" si="8"/>
        <v>0</v>
      </c>
      <c r="Q57" s="39">
        <f t="shared" si="9"/>
        <v>0</v>
      </c>
      <c r="S57" s="37">
        <f t="shared" si="12"/>
        <v>0</v>
      </c>
      <c r="T57" s="37">
        <f t="shared" si="13"/>
        <v>0</v>
      </c>
      <c r="U57" s="37">
        <f t="shared" si="14"/>
        <v>0</v>
      </c>
      <c r="V57" s="37">
        <f t="shared" si="15"/>
        <v>0</v>
      </c>
      <c r="W57" s="37">
        <f t="shared" si="16"/>
        <v>0</v>
      </c>
      <c r="Y57" s="142"/>
      <c r="Z57" s="143"/>
      <c r="AA57" s="52">
        <f t="shared" si="10"/>
        <v>0</v>
      </c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</row>
    <row r="58" spans="1:55">
      <c r="A58" s="8" t="s">
        <v>100</v>
      </c>
      <c r="B58" s="20">
        <f t="shared" si="11"/>
        <v>0</v>
      </c>
      <c r="C58" s="20">
        <f t="shared" si="5"/>
        <v>0</v>
      </c>
      <c r="D58" s="19">
        <v>0</v>
      </c>
      <c r="E58" s="19">
        <v>0</v>
      </c>
      <c r="F58" s="19">
        <v>0</v>
      </c>
      <c r="G58" s="19">
        <v>0</v>
      </c>
      <c r="H58" s="19">
        <v>0</v>
      </c>
      <c r="I58" s="19">
        <f t="shared" si="6"/>
        <v>0</v>
      </c>
      <c r="J58" s="21">
        <v>0</v>
      </c>
      <c r="K58" s="21">
        <v>0</v>
      </c>
      <c r="L58" s="21">
        <v>0</v>
      </c>
      <c r="M58" s="21">
        <v>0</v>
      </c>
      <c r="N58" s="21">
        <v>0</v>
      </c>
      <c r="O58" s="23">
        <f t="shared" si="7"/>
        <v>0</v>
      </c>
      <c r="P58" s="22">
        <f t="shared" si="8"/>
        <v>0</v>
      </c>
      <c r="Q58" s="39">
        <f t="shared" si="9"/>
        <v>0</v>
      </c>
      <c r="S58" s="37">
        <f t="shared" si="12"/>
        <v>0</v>
      </c>
      <c r="T58" s="37">
        <f t="shared" si="13"/>
        <v>0</v>
      </c>
      <c r="U58" s="37">
        <f t="shared" si="14"/>
        <v>0</v>
      </c>
      <c r="V58" s="37">
        <f t="shared" si="15"/>
        <v>0</v>
      </c>
      <c r="W58" s="37">
        <f t="shared" si="16"/>
        <v>0</v>
      </c>
      <c r="Y58" s="142"/>
      <c r="Z58" s="143"/>
      <c r="AA58" s="52">
        <f t="shared" si="10"/>
        <v>0</v>
      </c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</row>
    <row r="59" spans="1:55">
      <c r="A59" s="8" t="s">
        <v>101</v>
      </c>
      <c r="B59" s="20">
        <f t="shared" si="11"/>
        <v>0</v>
      </c>
      <c r="C59" s="20">
        <f t="shared" si="5"/>
        <v>0</v>
      </c>
      <c r="D59" s="19">
        <v>0</v>
      </c>
      <c r="E59" s="19">
        <v>0</v>
      </c>
      <c r="F59" s="19">
        <v>0</v>
      </c>
      <c r="G59" s="19">
        <v>0</v>
      </c>
      <c r="H59" s="19">
        <v>0</v>
      </c>
      <c r="I59" s="19">
        <f t="shared" si="6"/>
        <v>0</v>
      </c>
      <c r="J59" s="21">
        <v>0</v>
      </c>
      <c r="K59" s="21">
        <v>0</v>
      </c>
      <c r="L59" s="21">
        <v>0</v>
      </c>
      <c r="M59" s="21">
        <v>0</v>
      </c>
      <c r="N59" s="21">
        <v>0</v>
      </c>
      <c r="O59" s="23">
        <f t="shared" si="7"/>
        <v>0</v>
      </c>
      <c r="P59" s="22">
        <f t="shared" si="8"/>
        <v>0</v>
      </c>
      <c r="Q59" s="39">
        <f t="shared" si="9"/>
        <v>0</v>
      </c>
      <c r="S59" s="37">
        <f t="shared" si="12"/>
        <v>0</v>
      </c>
      <c r="T59" s="37">
        <f t="shared" si="13"/>
        <v>0</v>
      </c>
      <c r="U59" s="37">
        <f t="shared" si="14"/>
        <v>0</v>
      </c>
      <c r="V59" s="37">
        <f t="shared" si="15"/>
        <v>0</v>
      </c>
      <c r="W59" s="37">
        <f t="shared" si="16"/>
        <v>0</v>
      </c>
      <c r="Y59" s="142"/>
      <c r="Z59" s="143"/>
      <c r="AA59" s="52">
        <f t="shared" si="10"/>
        <v>0</v>
      </c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</row>
    <row r="60" spans="1:55">
      <c r="A60" s="8" t="s">
        <v>102</v>
      </c>
      <c r="B60" s="20">
        <f t="shared" si="11"/>
        <v>0</v>
      </c>
      <c r="C60" s="20">
        <f t="shared" si="5"/>
        <v>0</v>
      </c>
      <c r="D60" s="19">
        <v>0</v>
      </c>
      <c r="E60" s="19">
        <v>0</v>
      </c>
      <c r="F60" s="19">
        <v>0</v>
      </c>
      <c r="G60" s="19">
        <v>0</v>
      </c>
      <c r="H60" s="19">
        <v>0</v>
      </c>
      <c r="I60" s="19">
        <f t="shared" si="6"/>
        <v>0</v>
      </c>
      <c r="J60" s="21">
        <v>0</v>
      </c>
      <c r="K60" s="21">
        <v>0</v>
      </c>
      <c r="L60" s="21">
        <v>0</v>
      </c>
      <c r="M60" s="21">
        <v>0</v>
      </c>
      <c r="N60" s="21">
        <v>0</v>
      </c>
      <c r="O60" s="23">
        <f t="shared" si="7"/>
        <v>0</v>
      </c>
      <c r="P60" s="22">
        <f t="shared" si="8"/>
        <v>0</v>
      </c>
      <c r="Q60" s="39">
        <f t="shared" si="9"/>
        <v>0</v>
      </c>
      <c r="S60" s="37">
        <f t="shared" si="12"/>
        <v>0</v>
      </c>
      <c r="T60" s="37">
        <f t="shared" si="13"/>
        <v>0</v>
      </c>
      <c r="U60" s="37">
        <f t="shared" si="14"/>
        <v>0</v>
      </c>
      <c r="V60" s="37">
        <f t="shared" si="15"/>
        <v>0</v>
      </c>
      <c r="W60" s="37">
        <f t="shared" si="16"/>
        <v>0</v>
      </c>
      <c r="Y60" s="142"/>
      <c r="Z60" s="143"/>
      <c r="AA60" s="52">
        <f t="shared" si="10"/>
        <v>0</v>
      </c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</row>
    <row r="61" spans="1:55">
      <c r="A61" s="8" t="s">
        <v>103</v>
      </c>
      <c r="B61" s="20">
        <f t="shared" si="11"/>
        <v>0</v>
      </c>
      <c r="C61" s="20">
        <f t="shared" si="5"/>
        <v>0</v>
      </c>
      <c r="D61" s="19">
        <v>0</v>
      </c>
      <c r="E61" s="19">
        <v>0</v>
      </c>
      <c r="F61" s="19">
        <v>0</v>
      </c>
      <c r="G61" s="19">
        <v>0</v>
      </c>
      <c r="H61" s="19">
        <v>0</v>
      </c>
      <c r="I61" s="19">
        <f t="shared" si="6"/>
        <v>0</v>
      </c>
      <c r="J61" s="21">
        <v>0</v>
      </c>
      <c r="K61" s="21">
        <v>0</v>
      </c>
      <c r="L61" s="21">
        <v>0</v>
      </c>
      <c r="M61" s="21">
        <v>0</v>
      </c>
      <c r="N61" s="21">
        <v>0</v>
      </c>
      <c r="O61" s="23">
        <f t="shared" si="7"/>
        <v>0</v>
      </c>
      <c r="P61" s="22">
        <f t="shared" si="8"/>
        <v>0</v>
      </c>
      <c r="Q61" s="39">
        <f t="shared" si="9"/>
        <v>0</v>
      </c>
      <c r="S61" s="37">
        <f t="shared" si="12"/>
        <v>0</v>
      </c>
      <c r="T61" s="37">
        <f t="shared" si="13"/>
        <v>0</v>
      </c>
      <c r="U61" s="37">
        <f t="shared" si="14"/>
        <v>0</v>
      </c>
      <c r="V61" s="37">
        <f t="shared" si="15"/>
        <v>0</v>
      </c>
      <c r="W61" s="37">
        <f t="shared" si="16"/>
        <v>0</v>
      </c>
      <c r="Y61" s="142"/>
      <c r="Z61" s="143"/>
      <c r="AA61" s="52">
        <f t="shared" si="10"/>
        <v>0</v>
      </c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</row>
    <row r="62" spans="1:55">
      <c r="A62" s="8" t="s">
        <v>104</v>
      </c>
      <c r="B62" s="20">
        <f t="shared" si="11"/>
        <v>0</v>
      </c>
      <c r="C62" s="20">
        <f t="shared" si="5"/>
        <v>0</v>
      </c>
      <c r="D62" s="19">
        <v>0</v>
      </c>
      <c r="E62" s="19">
        <v>0</v>
      </c>
      <c r="F62" s="19">
        <v>0</v>
      </c>
      <c r="G62" s="19">
        <v>0</v>
      </c>
      <c r="H62" s="19">
        <v>0</v>
      </c>
      <c r="I62" s="19">
        <f t="shared" si="6"/>
        <v>0</v>
      </c>
      <c r="J62" s="21">
        <v>0</v>
      </c>
      <c r="K62" s="21">
        <v>0</v>
      </c>
      <c r="L62" s="21">
        <v>0</v>
      </c>
      <c r="M62" s="21">
        <v>0</v>
      </c>
      <c r="N62" s="21">
        <v>0</v>
      </c>
      <c r="O62" s="23">
        <f t="shared" si="7"/>
        <v>0</v>
      </c>
      <c r="P62" s="22">
        <f t="shared" si="8"/>
        <v>0</v>
      </c>
      <c r="Q62" s="39">
        <f t="shared" si="9"/>
        <v>0</v>
      </c>
      <c r="S62" s="37">
        <f t="shared" si="12"/>
        <v>0</v>
      </c>
      <c r="T62" s="37">
        <f t="shared" si="13"/>
        <v>0</v>
      </c>
      <c r="U62" s="37">
        <f t="shared" si="14"/>
        <v>0</v>
      </c>
      <c r="V62" s="37">
        <f t="shared" si="15"/>
        <v>0</v>
      </c>
      <c r="W62" s="37">
        <f t="shared" si="16"/>
        <v>0</v>
      </c>
      <c r="Y62" s="142"/>
      <c r="Z62" s="143"/>
      <c r="AA62" s="52">
        <f t="shared" si="10"/>
        <v>0</v>
      </c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</row>
    <row r="63" spans="1:55">
      <c r="A63" s="8" t="s">
        <v>105</v>
      </c>
      <c r="B63" s="20">
        <f t="shared" si="11"/>
        <v>0</v>
      </c>
      <c r="C63" s="20">
        <f t="shared" si="5"/>
        <v>0</v>
      </c>
      <c r="D63" s="19">
        <v>0</v>
      </c>
      <c r="E63" s="19">
        <v>0</v>
      </c>
      <c r="F63" s="19">
        <v>0</v>
      </c>
      <c r="G63" s="19">
        <v>0</v>
      </c>
      <c r="H63" s="19">
        <v>0</v>
      </c>
      <c r="I63" s="19">
        <f t="shared" si="6"/>
        <v>0</v>
      </c>
      <c r="J63" s="21">
        <v>0</v>
      </c>
      <c r="K63" s="21">
        <v>0</v>
      </c>
      <c r="L63" s="21">
        <v>0</v>
      </c>
      <c r="M63" s="21">
        <v>0</v>
      </c>
      <c r="N63" s="21">
        <v>0</v>
      </c>
      <c r="O63" s="23">
        <f t="shared" si="7"/>
        <v>0</v>
      </c>
      <c r="P63" s="22">
        <f t="shared" si="8"/>
        <v>0</v>
      </c>
      <c r="Q63" s="39">
        <f t="shared" si="9"/>
        <v>0</v>
      </c>
      <c r="S63" s="37">
        <f t="shared" si="12"/>
        <v>0</v>
      </c>
      <c r="T63" s="37">
        <f t="shared" si="13"/>
        <v>0</v>
      </c>
      <c r="U63" s="37">
        <f t="shared" si="14"/>
        <v>0</v>
      </c>
      <c r="V63" s="37">
        <f t="shared" si="15"/>
        <v>0</v>
      </c>
      <c r="W63" s="37">
        <f t="shared" si="16"/>
        <v>0</v>
      </c>
      <c r="Y63" s="142"/>
      <c r="Z63" s="143"/>
      <c r="AA63" s="52">
        <f t="shared" si="10"/>
        <v>0</v>
      </c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</row>
    <row r="64" spans="1:55">
      <c r="A64" s="8" t="s">
        <v>106</v>
      </c>
      <c r="B64" s="20">
        <f t="shared" si="11"/>
        <v>0</v>
      </c>
      <c r="C64" s="20">
        <f t="shared" si="5"/>
        <v>0</v>
      </c>
      <c r="D64" s="19">
        <v>0</v>
      </c>
      <c r="E64" s="19">
        <v>0</v>
      </c>
      <c r="F64" s="19">
        <v>0</v>
      </c>
      <c r="G64" s="19">
        <v>0</v>
      </c>
      <c r="H64" s="19">
        <v>0</v>
      </c>
      <c r="I64" s="19">
        <f t="shared" si="6"/>
        <v>0</v>
      </c>
      <c r="J64" s="21">
        <v>0</v>
      </c>
      <c r="K64" s="21">
        <v>0</v>
      </c>
      <c r="L64" s="21">
        <v>0</v>
      </c>
      <c r="M64" s="21">
        <v>0</v>
      </c>
      <c r="N64" s="21">
        <v>0</v>
      </c>
      <c r="O64" s="23">
        <f t="shared" si="7"/>
        <v>0</v>
      </c>
      <c r="P64" s="22">
        <f t="shared" si="8"/>
        <v>0</v>
      </c>
      <c r="Q64" s="39">
        <f t="shared" si="9"/>
        <v>0</v>
      </c>
      <c r="S64" s="37">
        <f t="shared" si="12"/>
        <v>0</v>
      </c>
      <c r="T64" s="37">
        <f t="shared" si="13"/>
        <v>0</v>
      </c>
      <c r="U64" s="37">
        <f t="shared" si="14"/>
        <v>0</v>
      </c>
      <c r="V64" s="37">
        <f t="shared" si="15"/>
        <v>0</v>
      </c>
      <c r="W64" s="37">
        <f t="shared" si="16"/>
        <v>0</v>
      </c>
      <c r="Y64" s="142"/>
      <c r="Z64" s="143"/>
      <c r="AA64" s="52">
        <f t="shared" si="10"/>
        <v>0</v>
      </c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</row>
    <row r="65" spans="1:55">
      <c r="A65" s="8" t="s">
        <v>107</v>
      </c>
      <c r="B65" s="20">
        <f t="shared" si="11"/>
        <v>0</v>
      </c>
      <c r="C65" s="20">
        <f t="shared" si="5"/>
        <v>0</v>
      </c>
      <c r="D65" s="19">
        <v>0</v>
      </c>
      <c r="E65" s="19">
        <v>0</v>
      </c>
      <c r="F65" s="19">
        <v>0</v>
      </c>
      <c r="G65" s="19">
        <v>0</v>
      </c>
      <c r="H65" s="19">
        <v>0</v>
      </c>
      <c r="I65" s="19">
        <f t="shared" si="6"/>
        <v>0</v>
      </c>
      <c r="J65" s="21">
        <v>0</v>
      </c>
      <c r="K65" s="21">
        <v>0</v>
      </c>
      <c r="L65" s="21">
        <v>0</v>
      </c>
      <c r="M65" s="21">
        <v>0</v>
      </c>
      <c r="N65" s="21">
        <v>0</v>
      </c>
      <c r="O65" s="23">
        <f t="shared" si="7"/>
        <v>0</v>
      </c>
      <c r="P65" s="22">
        <f t="shared" si="8"/>
        <v>0</v>
      </c>
      <c r="Q65" s="39">
        <f t="shared" si="9"/>
        <v>0</v>
      </c>
      <c r="S65" s="37">
        <f t="shared" si="12"/>
        <v>0</v>
      </c>
      <c r="T65" s="37">
        <f t="shared" si="13"/>
        <v>0</v>
      </c>
      <c r="U65" s="37">
        <f t="shared" si="14"/>
        <v>0</v>
      </c>
      <c r="V65" s="37">
        <f t="shared" si="15"/>
        <v>0</v>
      </c>
      <c r="W65" s="37">
        <f t="shared" si="16"/>
        <v>0</v>
      </c>
      <c r="Y65" s="142"/>
      <c r="Z65" s="143"/>
      <c r="AA65" s="52">
        <f t="shared" si="10"/>
        <v>0</v>
      </c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</row>
    <row r="66" spans="1:55">
      <c r="A66" s="8" t="s">
        <v>108</v>
      </c>
      <c r="B66" s="20">
        <f t="shared" si="11"/>
        <v>0</v>
      </c>
      <c r="C66" s="20">
        <f t="shared" si="5"/>
        <v>0</v>
      </c>
      <c r="D66" s="19">
        <v>0</v>
      </c>
      <c r="E66" s="19">
        <v>0</v>
      </c>
      <c r="F66" s="19">
        <v>0</v>
      </c>
      <c r="G66" s="19">
        <v>0</v>
      </c>
      <c r="H66" s="19">
        <v>0</v>
      </c>
      <c r="I66" s="19">
        <f t="shared" si="6"/>
        <v>0</v>
      </c>
      <c r="J66" s="21">
        <v>0</v>
      </c>
      <c r="K66" s="21">
        <v>0</v>
      </c>
      <c r="L66" s="21">
        <v>0</v>
      </c>
      <c r="M66" s="21">
        <v>0</v>
      </c>
      <c r="N66" s="21">
        <v>0</v>
      </c>
      <c r="O66" s="23">
        <f t="shared" si="7"/>
        <v>0</v>
      </c>
      <c r="P66" s="22">
        <f t="shared" si="8"/>
        <v>0</v>
      </c>
      <c r="Q66" s="39">
        <f t="shared" si="9"/>
        <v>0</v>
      </c>
      <c r="S66" s="37">
        <f t="shared" si="12"/>
        <v>0</v>
      </c>
      <c r="T66" s="37">
        <f t="shared" si="13"/>
        <v>0</v>
      </c>
      <c r="U66" s="37">
        <f t="shared" si="14"/>
        <v>0</v>
      </c>
      <c r="V66" s="37">
        <f t="shared" si="15"/>
        <v>0</v>
      </c>
      <c r="W66" s="37">
        <f t="shared" si="16"/>
        <v>0</v>
      </c>
      <c r="Y66" s="142"/>
      <c r="Z66" s="143"/>
      <c r="AA66" s="52">
        <f t="shared" si="10"/>
        <v>0</v>
      </c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</row>
    <row r="67" spans="1:55">
      <c r="A67" s="8" t="s">
        <v>109</v>
      </c>
      <c r="B67" s="20">
        <f t="shared" si="11"/>
        <v>0</v>
      </c>
      <c r="C67" s="20">
        <f t="shared" si="5"/>
        <v>0</v>
      </c>
      <c r="D67" s="19">
        <v>0</v>
      </c>
      <c r="E67" s="19">
        <v>0</v>
      </c>
      <c r="F67" s="19">
        <v>0</v>
      </c>
      <c r="G67" s="19">
        <v>0</v>
      </c>
      <c r="H67" s="19">
        <v>0</v>
      </c>
      <c r="I67" s="19">
        <f t="shared" si="6"/>
        <v>0</v>
      </c>
      <c r="J67" s="21">
        <v>0</v>
      </c>
      <c r="K67" s="21">
        <v>0</v>
      </c>
      <c r="L67" s="21">
        <v>0</v>
      </c>
      <c r="M67" s="21">
        <v>0</v>
      </c>
      <c r="N67" s="21">
        <v>0</v>
      </c>
      <c r="O67" s="23">
        <f t="shared" si="7"/>
        <v>0</v>
      </c>
      <c r="P67" s="22">
        <f t="shared" si="8"/>
        <v>0</v>
      </c>
      <c r="Q67" s="39">
        <f t="shared" si="9"/>
        <v>0</v>
      </c>
      <c r="S67" s="37">
        <f t="shared" ref="S67:S98" si="17">SUMPRODUCT($AB67:$BC67,$AB$102:$BC$102)+J67</f>
        <v>0</v>
      </c>
      <c r="T67" s="37">
        <f t="shared" ref="T67:T98" si="18">SUMPRODUCT($AB67:$BC67,$AB$103:$BC$103)+K67</f>
        <v>0</v>
      </c>
      <c r="U67" s="37">
        <f t="shared" ref="U67:U98" si="19">SUMPRODUCT($AB67:$BC67,$AB$104:$BC$104)+L67</f>
        <v>0</v>
      </c>
      <c r="V67" s="37">
        <f t="shared" ref="V67:V98" si="20">SUMPRODUCT($AB67:$BC67,$AB$105:$BC$105)+M67</f>
        <v>0</v>
      </c>
      <c r="W67" s="37">
        <f t="shared" ref="W67:W98" si="21">SUMPRODUCT($AB67:$BC67,$AB$106:$BC$106)+N67</f>
        <v>0</v>
      </c>
      <c r="Y67" s="142"/>
      <c r="Z67" s="143"/>
      <c r="AA67" s="52">
        <f t="shared" si="10"/>
        <v>0</v>
      </c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</row>
    <row r="68" spans="1:55">
      <c r="A68" s="8" t="s">
        <v>110</v>
      </c>
      <c r="B68" s="20">
        <f t="shared" si="11"/>
        <v>0</v>
      </c>
      <c r="C68" s="20">
        <f t="shared" ref="C68:C98" si="22">B68</f>
        <v>0</v>
      </c>
      <c r="D68" s="19">
        <v>0</v>
      </c>
      <c r="E68" s="19">
        <v>0</v>
      </c>
      <c r="F68" s="19">
        <v>0</v>
      </c>
      <c r="G68" s="19">
        <v>0</v>
      </c>
      <c r="H68" s="19">
        <v>0</v>
      </c>
      <c r="I68" s="19">
        <f t="shared" ref="I68:I98" si="23">SUM(D68:H68)</f>
        <v>0</v>
      </c>
      <c r="J68" s="21">
        <v>0</v>
      </c>
      <c r="K68" s="21">
        <v>0</v>
      </c>
      <c r="L68" s="21">
        <v>0</v>
      </c>
      <c r="M68" s="21">
        <v>0</v>
      </c>
      <c r="N68" s="21">
        <v>0</v>
      </c>
      <c r="O68" s="23">
        <f t="shared" ref="O68:O98" si="24">SUM(J68:N68)</f>
        <v>0</v>
      </c>
      <c r="P68" s="22">
        <f t="shared" ref="P68:P98" si="25">Y68+AA68</f>
        <v>0</v>
      </c>
      <c r="Q68" s="39">
        <f t="shared" ref="Q68:Q98" si="26">O68+P68</f>
        <v>0</v>
      </c>
      <c r="S68" s="37">
        <f t="shared" si="17"/>
        <v>0</v>
      </c>
      <c r="T68" s="37">
        <f t="shared" si="18"/>
        <v>0</v>
      </c>
      <c r="U68" s="37">
        <f t="shared" si="19"/>
        <v>0</v>
      </c>
      <c r="V68" s="37">
        <f t="shared" si="20"/>
        <v>0</v>
      </c>
      <c r="W68" s="37">
        <f t="shared" si="21"/>
        <v>0</v>
      </c>
      <c r="Y68" s="142"/>
      <c r="Z68" s="143"/>
      <c r="AA68" s="52">
        <f t="shared" ref="AA68:AA98" si="27">SUM(AB68:BC68)</f>
        <v>0</v>
      </c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</row>
    <row r="69" spans="1:55">
      <c r="A69" s="8" t="s">
        <v>111</v>
      </c>
      <c r="B69" s="20">
        <f t="shared" ref="B69:B98" si="28">B68</f>
        <v>0</v>
      </c>
      <c r="C69" s="20">
        <f t="shared" si="22"/>
        <v>0</v>
      </c>
      <c r="D69" s="19">
        <v>0</v>
      </c>
      <c r="E69" s="19">
        <v>0</v>
      </c>
      <c r="F69" s="19">
        <v>0</v>
      </c>
      <c r="G69" s="19">
        <v>0</v>
      </c>
      <c r="H69" s="19">
        <v>0</v>
      </c>
      <c r="I69" s="19">
        <f t="shared" si="23"/>
        <v>0</v>
      </c>
      <c r="J69" s="21">
        <v>0</v>
      </c>
      <c r="K69" s="21">
        <v>0</v>
      </c>
      <c r="L69" s="21">
        <v>0</v>
      </c>
      <c r="M69" s="21">
        <v>0</v>
      </c>
      <c r="N69" s="21">
        <v>0</v>
      </c>
      <c r="O69" s="23">
        <f t="shared" si="24"/>
        <v>0</v>
      </c>
      <c r="P69" s="22">
        <f t="shared" si="25"/>
        <v>0</v>
      </c>
      <c r="Q69" s="39">
        <f t="shared" si="26"/>
        <v>0</v>
      </c>
      <c r="S69" s="37">
        <f t="shared" si="17"/>
        <v>0</v>
      </c>
      <c r="T69" s="37">
        <f t="shared" si="18"/>
        <v>0</v>
      </c>
      <c r="U69" s="37">
        <f t="shared" si="19"/>
        <v>0</v>
      </c>
      <c r="V69" s="37">
        <f t="shared" si="20"/>
        <v>0</v>
      </c>
      <c r="W69" s="37">
        <f t="shared" si="21"/>
        <v>0</v>
      </c>
      <c r="Y69" s="142"/>
      <c r="Z69" s="143"/>
      <c r="AA69" s="52">
        <f t="shared" si="27"/>
        <v>0</v>
      </c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</row>
    <row r="70" spans="1:55">
      <c r="A70" s="8" t="s">
        <v>112</v>
      </c>
      <c r="B70" s="20">
        <f t="shared" si="28"/>
        <v>0</v>
      </c>
      <c r="C70" s="20">
        <f t="shared" si="22"/>
        <v>0</v>
      </c>
      <c r="D70" s="19">
        <v>0</v>
      </c>
      <c r="E70" s="19">
        <v>0</v>
      </c>
      <c r="F70" s="19">
        <v>0</v>
      </c>
      <c r="G70" s="19">
        <v>0</v>
      </c>
      <c r="H70" s="19">
        <v>0</v>
      </c>
      <c r="I70" s="19">
        <f t="shared" si="23"/>
        <v>0</v>
      </c>
      <c r="J70" s="21">
        <v>0</v>
      </c>
      <c r="K70" s="21">
        <v>0</v>
      </c>
      <c r="L70" s="21">
        <v>0</v>
      </c>
      <c r="M70" s="21">
        <v>0</v>
      </c>
      <c r="N70" s="21">
        <v>0</v>
      </c>
      <c r="O70" s="23">
        <f t="shared" si="24"/>
        <v>0</v>
      </c>
      <c r="P70" s="22">
        <f t="shared" si="25"/>
        <v>0</v>
      </c>
      <c r="Q70" s="39">
        <f t="shared" si="26"/>
        <v>0</v>
      </c>
      <c r="S70" s="37">
        <f t="shared" si="17"/>
        <v>0</v>
      </c>
      <c r="T70" s="37">
        <f t="shared" si="18"/>
        <v>0</v>
      </c>
      <c r="U70" s="37">
        <f t="shared" si="19"/>
        <v>0</v>
      </c>
      <c r="V70" s="37">
        <f t="shared" si="20"/>
        <v>0</v>
      </c>
      <c r="W70" s="37">
        <f t="shared" si="21"/>
        <v>0</v>
      </c>
      <c r="Y70" s="142"/>
      <c r="Z70" s="143"/>
      <c r="AA70" s="52">
        <f t="shared" si="27"/>
        <v>0</v>
      </c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</row>
    <row r="71" spans="1:55">
      <c r="A71" s="8" t="s">
        <v>113</v>
      </c>
      <c r="B71" s="20">
        <f t="shared" si="28"/>
        <v>0</v>
      </c>
      <c r="C71" s="20">
        <f t="shared" si="22"/>
        <v>0</v>
      </c>
      <c r="D71" s="19">
        <v>0</v>
      </c>
      <c r="E71" s="19">
        <v>0</v>
      </c>
      <c r="F71" s="19">
        <v>0</v>
      </c>
      <c r="G71" s="19">
        <v>0</v>
      </c>
      <c r="H71" s="19">
        <v>0</v>
      </c>
      <c r="I71" s="19">
        <f t="shared" si="23"/>
        <v>0</v>
      </c>
      <c r="J71" s="21">
        <v>0</v>
      </c>
      <c r="K71" s="21">
        <v>0</v>
      </c>
      <c r="L71" s="21">
        <v>0</v>
      </c>
      <c r="M71" s="21">
        <v>0</v>
      </c>
      <c r="N71" s="21">
        <v>0</v>
      </c>
      <c r="O71" s="23">
        <f t="shared" si="24"/>
        <v>0</v>
      </c>
      <c r="P71" s="22">
        <f t="shared" si="25"/>
        <v>0</v>
      </c>
      <c r="Q71" s="39">
        <f t="shared" si="26"/>
        <v>0</v>
      </c>
      <c r="S71" s="37">
        <f t="shared" si="17"/>
        <v>0</v>
      </c>
      <c r="T71" s="37">
        <f t="shared" si="18"/>
        <v>0</v>
      </c>
      <c r="U71" s="37">
        <f t="shared" si="19"/>
        <v>0</v>
      </c>
      <c r="V71" s="37">
        <f t="shared" si="20"/>
        <v>0</v>
      </c>
      <c r="W71" s="37">
        <f t="shared" si="21"/>
        <v>0</v>
      </c>
      <c r="Y71" s="142"/>
      <c r="Z71" s="143"/>
      <c r="AA71" s="52">
        <f t="shared" si="27"/>
        <v>0</v>
      </c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</row>
    <row r="72" spans="1:55">
      <c r="A72" s="8" t="s">
        <v>114</v>
      </c>
      <c r="B72" s="20">
        <f t="shared" si="28"/>
        <v>0</v>
      </c>
      <c r="C72" s="20">
        <f t="shared" si="22"/>
        <v>0</v>
      </c>
      <c r="D72" s="19">
        <v>0</v>
      </c>
      <c r="E72" s="19">
        <v>0</v>
      </c>
      <c r="F72" s="19">
        <v>0</v>
      </c>
      <c r="G72" s="19">
        <v>0</v>
      </c>
      <c r="H72" s="19">
        <v>0</v>
      </c>
      <c r="I72" s="19">
        <f t="shared" si="23"/>
        <v>0</v>
      </c>
      <c r="J72" s="21">
        <v>0</v>
      </c>
      <c r="K72" s="21">
        <v>0</v>
      </c>
      <c r="L72" s="21">
        <v>0</v>
      </c>
      <c r="M72" s="21">
        <v>0</v>
      </c>
      <c r="N72" s="21">
        <v>0</v>
      </c>
      <c r="O72" s="23">
        <f t="shared" si="24"/>
        <v>0</v>
      </c>
      <c r="P72" s="22">
        <f t="shared" si="25"/>
        <v>0</v>
      </c>
      <c r="Q72" s="39">
        <f t="shared" si="26"/>
        <v>0</v>
      </c>
      <c r="S72" s="37">
        <f t="shared" si="17"/>
        <v>0</v>
      </c>
      <c r="T72" s="37">
        <f t="shared" si="18"/>
        <v>0</v>
      </c>
      <c r="U72" s="37">
        <f t="shared" si="19"/>
        <v>0</v>
      </c>
      <c r="V72" s="37">
        <f t="shared" si="20"/>
        <v>0</v>
      </c>
      <c r="W72" s="37">
        <f t="shared" si="21"/>
        <v>0</v>
      </c>
      <c r="Y72" s="142"/>
      <c r="Z72" s="143"/>
      <c r="AA72" s="52">
        <f t="shared" si="27"/>
        <v>0</v>
      </c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</row>
    <row r="73" spans="1:55">
      <c r="A73" s="8" t="s">
        <v>115</v>
      </c>
      <c r="B73" s="20">
        <f t="shared" si="28"/>
        <v>0</v>
      </c>
      <c r="C73" s="20">
        <f t="shared" si="22"/>
        <v>0</v>
      </c>
      <c r="D73" s="19">
        <v>0</v>
      </c>
      <c r="E73" s="19">
        <v>0</v>
      </c>
      <c r="F73" s="19">
        <v>0</v>
      </c>
      <c r="G73" s="19">
        <v>0</v>
      </c>
      <c r="H73" s="19">
        <v>0</v>
      </c>
      <c r="I73" s="19">
        <f t="shared" si="23"/>
        <v>0</v>
      </c>
      <c r="J73" s="21">
        <v>0</v>
      </c>
      <c r="K73" s="21">
        <v>0</v>
      </c>
      <c r="L73" s="21">
        <v>0</v>
      </c>
      <c r="M73" s="21">
        <v>0</v>
      </c>
      <c r="N73" s="21">
        <v>0</v>
      </c>
      <c r="O73" s="23">
        <f t="shared" si="24"/>
        <v>0</v>
      </c>
      <c r="P73" s="22">
        <f t="shared" si="25"/>
        <v>0</v>
      </c>
      <c r="Q73" s="39">
        <f t="shared" si="26"/>
        <v>0</v>
      </c>
      <c r="S73" s="37">
        <f t="shared" si="17"/>
        <v>0</v>
      </c>
      <c r="T73" s="37">
        <f t="shared" si="18"/>
        <v>0</v>
      </c>
      <c r="U73" s="37">
        <f t="shared" si="19"/>
        <v>0</v>
      </c>
      <c r="V73" s="37">
        <f t="shared" si="20"/>
        <v>0</v>
      </c>
      <c r="W73" s="37">
        <f t="shared" si="21"/>
        <v>0</v>
      </c>
      <c r="Y73" s="142"/>
      <c r="Z73" s="143"/>
      <c r="AA73" s="52">
        <f t="shared" si="27"/>
        <v>0</v>
      </c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</row>
    <row r="74" spans="1:55">
      <c r="A74" s="8" t="s">
        <v>116</v>
      </c>
      <c r="B74" s="20">
        <f t="shared" si="28"/>
        <v>0</v>
      </c>
      <c r="C74" s="20">
        <f t="shared" si="22"/>
        <v>0</v>
      </c>
      <c r="D74" s="19">
        <v>0</v>
      </c>
      <c r="E74" s="19">
        <v>0</v>
      </c>
      <c r="F74" s="19">
        <v>0</v>
      </c>
      <c r="G74" s="19">
        <v>0</v>
      </c>
      <c r="H74" s="19">
        <v>0</v>
      </c>
      <c r="I74" s="19">
        <f t="shared" si="23"/>
        <v>0</v>
      </c>
      <c r="J74" s="21">
        <v>0</v>
      </c>
      <c r="K74" s="21">
        <v>0</v>
      </c>
      <c r="L74" s="21">
        <v>0</v>
      </c>
      <c r="M74" s="21">
        <v>0</v>
      </c>
      <c r="N74" s="21">
        <v>0</v>
      </c>
      <c r="O74" s="23">
        <f t="shared" si="24"/>
        <v>0</v>
      </c>
      <c r="P74" s="22">
        <f t="shared" si="25"/>
        <v>0</v>
      </c>
      <c r="Q74" s="39">
        <f t="shared" si="26"/>
        <v>0</v>
      </c>
      <c r="S74" s="37">
        <f t="shared" si="17"/>
        <v>0</v>
      </c>
      <c r="T74" s="37">
        <f t="shared" si="18"/>
        <v>0</v>
      </c>
      <c r="U74" s="37">
        <f t="shared" si="19"/>
        <v>0</v>
      </c>
      <c r="V74" s="37">
        <f t="shared" si="20"/>
        <v>0</v>
      </c>
      <c r="W74" s="37">
        <f t="shared" si="21"/>
        <v>0</v>
      </c>
      <c r="Y74" s="142"/>
      <c r="Z74" s="143"/>
      <c r="AA74" s="52">
        <f t="shared" si="27"/>
        <v>0</v>
      </c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</row>
    <row r="75" spans="1:55">
      <c r="A75" s="8" t="s">
        <v>117</v>
      </c>
      <c r="B75" s="20">
        <f t="shared" si="28"/>
        <v>0</v>
      </c>
      <c r="C75" s="20">
        <f t="shared" si="22"/>
        <v>0</v>
      </c>
      <c r="D75" s="19">
        <v>0</v>
      </c>
      <c r="E75" s="19">
        <v>0</v>
      </c>
      <c r="F75" s="19">
        <v>0</v>
      </c>
      <c r="G75" s="19">
        <v>0</v>
      </c>
      <c r="H75" s="19">
        <v>0</v>
      </c>
      <c r="I75" s="19">
        <f t="shared" si="23"/>
        <v>0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3">
        <f t="shared" si="24"/>
        <v>0</v>
      </c>
      <c r="P75" s="22">
        <f t="shared" si="25"/>
        <v>0</v>
      </c>
      <c r="Q75" s="39">
        <f t="shared" si="26"/>
        <v>0</v>
      </c>
      <c r="S75" s="37">
        <f t="shared" si="17"/>
        <v>0</v>
      </c>
      <c r="T75" s="37">
        <f t="shared" si="18"/>
        <v>0</v>
      </c>
      <c r="U75" s="37">
        <f t="shared" si="19"/>
        <v>0</v>
      </c>
      <c r="V75" s="37">
        <f t="shared" si="20"/>
        <v>0</v>
      </c>
      <c r="W75" s="37">
        <f t="shared" si="21"/>
        <v>0</v>
      </c>
      <c r="Y75" s="142"/>
      <c r="Z75" s="143"/>
      <c r="AA75" s="52">
        <f t="shared" si="27"/>
        <v>0</v>
      </c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</row>
    <row r="76" spans="1:55">
      <c r="A76" s="8" t="s">
        <v>118</v>
      </c>
      <c r="B76" s="20">
        <f t="shared" si="28"/>
        <v>0</v>
      </c>
      <c r="C76" s="20">
        <f t="shared" si="22"/>
        <v>0</v>
      </c>
      <c r="D76" s="19">
        <v>0</v>
      </c>
      <c r="E76" s="19">
        <v>0</v>
      </c>
      <c r="F76" s="19">
        <v>0</v>
      </c>
      <c r="G76" s="19">
        <v>0</v>
      </c>
      <c r="H76" s="19">
        <v>0</v>
      </c>
      <c r="I76" s="19">
        <f t="shared" si="23"/>
        <v>0</v>
      </c>
      <c r="J76" s="21">
        <v>0</v>
      </c>
      <c r="K76" s="21">
        <v>0</v>
      </c>
      <c r="L76" s="21">
        <v>0</v>
      </c>
      <c r="M76" s="21">
        <v>0</v>
      </c>
      <c r="N76" s="21">
        <v>0</v>
      </c>
      <c r="O76" s="23">
        <f t="shared" si="24"/>
        <v>0</v>
      </c>
      <c r="P76" s="22">
        <f t="shared" si="25"/>
        <v>0</v>
      </c>
      <c r="Q76" s="39">
        <f t="shared" si="26"/>
        <v>0</v>
      </c>
      <c r="S76" s="37">
        <f t="shared" si="17"/>
        <v>0</v>
      </c>
      <c r="T76" s="37">
        <f t="shared" si="18"/>
        <v>0</v>
      </c>
      <c r="U76" s="37">
        <f t="shared" si="19"/>
        <v>0</v>
      </c>
      <c r="V76" s="37">
        <f t="shared" si="20"/>
        <v>0</v>
      </c>
      <c r="W76" s="37">
        <f t="shared" si="21"/>
        <v>0</v>
      </c>
      <c r="Y76" s="142"/>
      <c r="Z76" s="143"/>
      <c r="AA76" s="52">
        <f t="shared" si="27"/>
        <v>0</v>
      </c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</row>
    <row r="77" spans="1:55">
      <c r="A77" s="8" t="s">
        <v>119</v>
      </c>
      <c r="B77" s="20">
        <f t="shared" si="28"/>
        <v>0</v>
      </c>
      <c r="C77" s="20">
        <f t="shared" si="22"/>
        <v>0</v>
      </c>
      <c r="D77" s="19">
        <v>0</v>
      </c>
      <c r="E77" s="19">
        <v>0</v>
      </c>
      <c r="F77" s="19">
        <v>0</v>
      </c>
      <c r="G77" s="19">
        <v>0</v>
      </c>
      <c r="H77" s="19">
        <v>0</v>
      </c>
      <c r="I77" s="19">
        <f t="shared" si="23"/>
        <v>0</v>
      </c>
      <c r="J77" s="21">
        <v>0</v>
      </c>
      <c r="K77" s="21">
        <v>0</v>
      </c>
      <c r="L77" s="21">
        <v>0</v>
      </c>
      <c r="M77" s="21">
        <v>0</v>
      </c>
      <c r="N77" s="21">
        <v>0</v>
      </c>
      <c r="O77" s="23">
        <f t="shared" si="24"/>
        <v>0</v>
      </c>
      <c r="P77" s="22">
        <f t="shared" si="25"/>
        <v>0</v>
      </c>
      <c r="Q77" s="39">
        <f t="shared" si="26"/>
        <v>0</v>
      </c>
      <c r="S77" s="37">
        <f t="shared" si="17"/>
        <v>0</v>
      </c>
      <c r="T77" s="37">
        <f t="shared" si="18"/>
        <v>0</v>
      </c>
      <c r="U77" s="37">
        <f t="shared" si="19"/>
        <v>0</v>
      </c>
      <c r="V77" s="37">
        <f t="shared" si="20"/>
        <v>0</v>
      </c>
      <c r="W77" s="37">
        <f t="shared" si="21"/>
        <v>0</v>
      </c>
      <c r="Y77" s="142"/>
      <c r="Z77" s="143"/>
      <c r="AA77" s="52">
        <f t="shared" si="27"/>
        <v>0</v>
      </c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</row>
    <row r="78" spans="1:55">
      <c r="A78" s="8" t="s">
        <v>120</v>
      </c>
      <c r="B78" s="20">
        <f t="shared" si="28"/>
        <v>0</v>
      </c>
      <c r="C78" s="20">
        <f t="shared" si="22"/>
        <v>0</v>
      </c>
      <c r="D78" s="19">
        <v>0</v>
      </c>
      <c r="E78" s="19">
        <v>0</v>
      </c>
      <c r="F78" s="19">
        <v>0</v>
      </c>
      <c r="G78" s="19">
        <v>0</v>
      </c>
      <c r="H78" s="19">
        <v>0</v>
      </c>
      <c r="I78" s="19">
        <f t="shared" si="23"/>
        <v>0</v>
      </c>
      <c r="J78" s="21">
        <v>0</v>
      </c>
      <c r="K78" s="21">
        <v>0</v>
      </c>
      <c r="L78" s="21">
        <v>0</v>
      </c>
      <c r="M78" s="21">
        <v>0</v>
      </c>
      <c r="N78" s="21">
        <v>0</v>
      </c>
      <c r="O78" s="23">
        <f t="shared" si="24"/>
        <v>0</v>
      </c>
      <c r="P78" s="22">
        <f t="shared" si="25"/>
        <v>0</v>
      </c>
      <c r="Q78" s="39">
        <f t="shared" si="26"/>
        <v>0</v>
      </c>
      <c r="S78" s="37">
        <f t="shared" si="17"/>
        <v>0</v>
      </c>
      <c r="T78" s="37">
        <f t="shared" si="18"/>
        <v>0</v>
      </c>
      <c r="U78" s="37">
        <f t="shared" si="19"/>
        <v>0</v>
      </c>
      <c r="V78" s="37">
        <f t="shared" si="20"/>
        <v>0</v>
      </c>
      <c r="W78" s="37">
        <f t="shared" si="21"/>
        <v>0</v>
      </c>
      <c r="Y78" s="142"/>
      <c r="Z78" s="143"/>
      <c r="AA78" s="52">
        <f t="shared" si="27"/>
        <v>0</v>
      </c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</row>
    <row r="79" spans="1:55">
      <c r="A79" s="8" t="s">
        <v>121</v>
      </c>
      <c r="B79" s="20">
        <f t="shared" si="28"/>
        <v>0</v>
      </c>
      <c r="C79" s="20">
        <f t="shared" si="22"/>
        <v>0</v>
      </c>
      <c r="D79" s="19">
        <v>0</v>
      </c>
      <c r="E79" s="19">
        <v>0</v>
      </c>
      <c r="F79" s="19">
        <v>0</v>
      </c>
      <c r="G79" s="19">
        <v>0</v>
      </c>
      <c r="H79" s="19">
        <v>0</v>
      </c>
      <c r="I79" s="19">
        <f t="shared" si="23"/>
        <v>0</v>
      </c>
      <c r="J79" s="21">
        <v>0</v>
      </c>
      <c r="K79" s="21">
        <v>0</v>
      </c>
      <c r="L79" s="21">
        <v>0</v>
      </c>
      <c r="M79" s="21">
        <v>0</v>
      </c>
      <c r="N79" s="21">
        <v>0</v>
      </c>
      <c r="O79" s="23">
        <f t="shared" si="24"/>
        <v>0</v>
      </c>
      <c r="P79" s="22">
        <f t="shared" si="25"/>
        <v>0</v>
      </c>
      <c r="Q79" s="39">
        <f t="shared" si="26"/>
        <v>0</v>
      </c>
      <c r="S79" s="37">
        <f t="shared" si="17"/>
        <v>0</v>
      </c>
      <c r="T79" s="37">
        <f t="shared" si="18"/>
        <v>0</v>
      </c>
      <c r="U79" s="37">
        <f t="shared" si="19"/>
        <v>0</v>
      </c>
      <c r="V79" s="37">
        <f t="shared" si="20"/>
        <v>0</v>
      </c>
      <c r="W79" s="37">
        <f t="shared" si="21"/>
        <v>0</v>
      </c>
      <c r="Y79" s="142"/>
      <c r="Z79" s="143"/>
      <c r="AA79" s="52">
        <f t="shared" si="27"/>
        <v>0</v>
      </c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</row>
    <row r="80" spans="1:55">
      <c r="A80" s="8" t="s">
        <v>122</v>
      </c>
      <c r="B80" s="20">
        <f t="shared" si="28"/>
        <v>0</v>
      </c>
      <c r="C80" s="20">
        <f t="shared" si="22"/>
        <v>0</v>
      </c>
      <c r="D80" s="19">
        <v>0</v>
      </c>
      <c r="E80" s="19">
        <v>0</v>
      </c>
      <c r="F80" s="19">
        <v>0</v>
      </c>
      <c r="G80" s="19">
        <v>0</v>
      </c>
      <c r="H80" s="19">
        <v>0</v>
      </c>
      <c r="I80" s="19">
        <f t="shared" si="23"/>
        <v>0</v>
      </c>
      <c r="J80" s="21">
        <v>0</v>
      </c>
      <c r="K80" s="21">
        <v>0</v>
      </c>
      <c r="L80" s="21">
        <v>0</v>
      </c>
      <c r="M80" s="21">
        <v>0</v>
      </c>
      <c r="N80" s="21">
        <v>0</v>
      </c>
      <c r="O80" s="23">
        <f t="shared" si="24"/>
        <v>0</v>
      </c>
      <c r="P80" s="22">
        <f t="shared" si="25"/>
        <v>0</v>
      </c>
      <c r="Q80" s="39">
        <f t="shared" si="26"/>
        <v>0</v>
      </c>
      <c r="S80" s="37">
        <f t="shared" si="17"/>
        <v>0</v>
      </c>
      <c r="T80" s="37">
        <f t="shared" si="18"/>
        <v>0</v>
      </c>
      <c r="U80" s="37">
        <f t="shared" si="19"/>
        <v>0</v>
      </c>
      <c r="V80" s="37">
        <f t="shared" si="20"/>
        <v>0</v>
      </c>
      <c r="W80" s="37">
        <f t="shared" si="21"/>
        <v>0</v>
      </c>
      <c r="Y80" s="142"/>
      <c r="Z80" s="143"/>
      <c r="AA80" s="52">
        <f t="shared" si="27"/>
        <v>0</v>
      </c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</row>
    <row r="81" spans="1:55">
      <c r="A81" s="8" t="s">
        <v>123</v>
      </c>
      <c r="B81" s="20">
        <f t="shared" si="28"/>
        <v>0</v>
      </c>
      <c r="C81" s="20">
        <f t="shared" si="22"/>
        <v>0</v>
      </c>
      <c r="D81" s="19">
        <v>0</v>
      </c>
      <c r="E81" s="19">
        <v>0</v>
      </c>
      <c r="F81" s="19">
        <v>0</v>
      </c>
      <c r="G81" s="19">
        <v>0</v>
      </c>
      <c r="H81" s="19">
        <v>0</v>
      </c>
      <c r="I81" s="19">
        <f t="shared" si="23"/>
        <v>0</v>
      </c>
      <c r="J81" s="21">
        <v>0</v>
      </c>
      <c r="K81" s="21">
        <v>0</v>
      </c>
      <c r="L81" s="21">
        <v>0</v>
      </c>
      <c r="M81" s="21">
        <v>0</v>
      </c>
      <c r="N81" s="21">
        <v>0</v>
      </c>
      <c r="O81" s="23">
        <f t="shared" si="24"/>
        <v>0</v>
      </c>
      <c r="P81" s="22">
        <f t="shared" si="25"/>
        <v>0</v>
      </c>
      <c r="Q81" s="39">
        <f t="shared" si="26"/>
        <v>0</v>
      </c>
      <c r="S81" s="37">
        <f t="shared" si="17"/>
        <v>0</v>
      </c>
      <c r="T81" s="37">
        <f t="shared" si="18"/>
        <v>0</v>
      </c>
      <c r="U81" s="37">
        <f t="shared" si="19"/>
        <v>0</v>
      </c>
      <c r="V81" s="37">
        <f t="shared" si="20"/>
        <v>0</v>
      </c>
      <c r="W81" s="37">
        <f t="shared" si="21"/>
        <v>0</v>
      </c>
      <c r="Y81" s="142"/>
      <c r="Z81" s="143"/>
      <c r="AA81" s="52">
        <f t="shared" si="27"/>
        <v>0</v>
      </c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</row>
    <row r="82" spans="1:55">
      <c r="A82" s="8" t="s">
        <v>124</v>
      </c>
      <c r="B82" s="20">
        <f t="shared" si="28"/>
        <v>0</v>
      </c>
      <c r="C82" s="20">
        <f t="shared" si="22"/>
        <v>0</v>
      </c>
      <c r="D82" s="19">
        <v>0</v>
      </c>
      <c r="E82" s="19">
        <v>0</v>
      </c>
      <c r="F82" s="19">
        <v>0</v>
      </c>
      <c r="G82" s="19">
        <v>0</v>
      </c>
      <c r="H82" s="19">
        <v>0</v>
      </c>
      <c r="I82" s="19">
        <f t="shared" si="23"/>
        <v>0</v>
      </c>
      <c r="J82" s="21">
        <v>0</v>
      </c>
      <c r="K82" s="21">
        <v>0</v>
      </c>
      <c r="L82" s="21">
        <v>0</v>
      </c>
      <c r="M82" s="21">
        <v>0</v>
      </c>
      <c r="N82" s="21">
        <v>0</v>
      </c>
      <c r="O82" s="23">
        <f t="shared" si="24"/>
        <v>0</v>
      </c>
      <c r="P82" s="22">
        <f t="shared" si="25"/>
        <v>0</v>
      </c>
      <c r="Q82" s="39">
        <f t="shared" si="26"/>
        <v>0</v>
      </c>
      <c r="S82" s="37">
        <f t="shared" si="17"/>
        <v>0</v>
      </c>
      <c r="T82" s="37">
        <f t="shared" si="18"/>
        <v>0</v>
      </c>
      <c r="U82" s="37">
        <f t="shared" si="19"/>
        <v>0</v>
      </c>
      <c r="V82" s="37">
        <f t="shared" si="20"/>
        <v>0</v>
      </c>
      <c r="W82" s="37">
        <f t="shared" si="21"/>
        <v>0</v>
      </c>
      <c r="Y82" s="142"/>
      <c r="Z82" s="143"/>
      <c r="AA82" s="52">
        <f t="shared" si="27"/>
        <v>0</v>
      </c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</row>
    <row r="83" spans="1:55">
      <c r="A83" s="8" t="s">
        <v>125</v>
      </c>
      <c r="B83" s="20">
        <f t="shared" si="28"/>
        <v>0</v>
      </c>
      <c r="C83" s="20">
        <f t="shared" si="22"/>
        <v>0</v>
      </c>
      <c r="D83" s="19">
        <v>0</v>
      </c>
      <c r="E83" s="19">
        <v>0</v>
      </c>
      <c r="F83" s="19">
        <v>0</v>
      </c>
      <c r="G83" s="19">
        <v>0</v>
      </c>
      <c r="H83" s="19">
        <v>0</v>
      </c>
      <c r="I83" s="19">
        <f t="shared" si="23"/>
        <v>0</v>
      </c>
      <c r="J83" s="21">
        <v>0</v>
      </c>
      <c r="K83" s="21">
        <v>0</v>
      </c>
      <c r="L83" s="21">
        <v>0</v>
      </c>
      <c r="M83" s="21">
        <v>0</v>
      </c>
      <c r="N83" s="21">
        <v>0</v>
      </c>
      <c r="O83" s="23">
        <f t="shared" si="24"/>
        <v>0</v>
      </c>
      <c r="P83" s="22">
        <f t="shared" si="25"/>
        <v>0</v>
      </c>
      <c r="Q83" s="39">
        <f t="shared" si="26"/>
        <v>0</v>
      </c>
      <c r="S83" s="37">
        <f t="shared" si="17"/>
        <v>0</v>
      </c>
      <c r="T83" s="37">
        <f t="shared" si="18"/>
        <v>0</v>
      </c>
      <c r="U83" s="37">
        <f t="shared" si="19"/>
        <v>0</v>
      </c>
      <c r="V83" s="37">
        <f t="shared" si="20"/>
        <v>0</v>
      </c>
      <c r="W83" s="37">
        <f t="shared" si="21"/>
        <v>0</v>
      </c>
      <c r="Y83" s="142"/>
      <c r="Z83" s="143"/>
      <c r="AA83" s="52">
        <f t="shared" si="27"/>
        <v>0</v>
      </c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</row>
    <row r="84" spans="1:55">
      <c r="A84" s="8" t="s">
        <v>126</v>
      </c>
      <c r="B84" s="20">
        <f t="shared" si="28"/>
        <v>0</v>
      </c>
      <c r="C84" s="20">
        <f t="shared" si="22"/>
        <v>0</v>
      </c>
      <c r="D84" s="19">
        <v>0</v>
      </c>
      <c r="E84" s="19">
        <v>0</v>
      </c>
      <c r="F84" s="19">
        <v>0</v>
      </c>
      <c r="G84" s="19">
        <v>0</v>
      </c>
      <c r="H84" s="19">
        <v>0</v>
      </c>
      <c r="I84" s="19">
        <f t="shared" si="23"/>
        <v>0</v>
      </c>
      <c r="J84" s="21">
        <v>0</v>
      </c>
      <c r="K84" s="21">
        <v>0</v>
      </c>
      <c r="L84" s="21">
        <v>0</v>
      </c>
      <c r="M84" s="21">
        <v>0</v>
      </c>
      <c r="N84" s="21">
        <v>0</v>
      </c>
      <c r="O84" s="23">
        <f t="shared" si="24"/>
        <v>0</v>
      </c>
      <c r="P84" s="22">
        <f t="shared" si="25"/>
        <v>0</v>
      </c>
      <c r="Q84" s="39">
        <f t="shared" si="26"/>
        <v>0</v>
      </c>
      <c r="S84" s="37">
        <f t="shared" si="17"/>
        <v>0</v>
      </c>
      <c r="T84" s="37">
        <f t="shared" si="18"/>
        <v>0</v>
      </c>
      <c r="U84" s="37">
        <f t="shared" si="19"/>
        <v>0</v>
      </c>
      <c r="V84" s="37">
        <f t="shared" si="20"/>
        <v>0</v>
      </c>
      <c r="W84" s="37">
        <f t="shared" si="21"/>
        <v>0</v>
      </c>
      <c r="Y84" s="142"/>
      <c r="Z84" s="143"/>
      <c r="AA84" s="52">
        <f t="shared" si="27"/>
        <v>0</v>
      </c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</row>
    <row r="85" spans="1:55">
      <c r="A85" s="8" t="s">
        <v>127</v>
      </c>
      <c r="B85" s="20">
        <f t="shared" si="28"/>
        <v>0</v>
      </c>
      <c r="C85" s="20">
        <f t="shared" si="22"/>
        <v>0</v>
      </c>
      <c r="D85" s="19">
        <v>0</v>
      </c>
      <c r="E85" s="19">
        <v>0</v>
      </c>
      <c r="F85" s="19">
        <v>0</v>
      </c>
      <c r="G85" s="19">
        <v>0</v>
      </c>
      <c r="H85" s="19">
        <v>0</v>
      </c>
      <c r="I85" s="19">
        <f t="shared" si="23"/>
        <v>0</v>
      </c>
      <c r="J85" s="21">
        <v>0</v>
      </c>
      <c r="K85" s="21">
        <v>0</v>
      </c>
      <c r="L85" s="21">
        <v>0</v>
      </c>
      <c r="M85" s="21">
        <v>0</v>
      </c>
      <c r="N85" s="21">
        <v>0</v>
      </c>
      <c r="O85" s="23">
        <f t="shared" si="24"/>
        <v>0</v>
      </c>
      <c r="P85" s="22">
        <f t="shared" si="25"/>
        <v>0</v>
      </c>
      <c r="Q85" s="39">
        <f t="shared" si="26"/>
        <v>0</v>
      </c>
      <c r="S85" s="37">
        <f t="shared" si="17"/>
        <v>0</v>
      </c>
      <c r="T85" s="37">
        <f t="shared" si="18"/>
        <v>0</v>
      </c>
      <c r="U85" s="37">
        <f t="shared" si="19"/>
        <v>0</v>
      </c>
      <c r="V85" s="37">
        <f t="shared" si="20"/>
        <v>0</v>
      </c>
      <c r="W85" s="37">
        <f t="shared" si="21"/>
        <v>0</v>
      </c>
      <c r="Y85" s="142"/>
      <c r="Z85" s="143"/>
      <c r="AA85" s="52">
        <f t="shared" si="27"/>
        <v>0</v>
      </c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</row>
    <row r="86" spans="1:55">
      <c r="A86" s="8" t="s">
        <v>128</v>
      </c>
      <c r="B86" s="20">
        <f t="shared" si="28"/>
        <v>0</v>
      </c>
      <c r="C86" s="20">
        <f t="shared" si="22"/>
        <v>0</v>
      </c>
      <c r="D86" s="19">
        <v>0</v>
      </c>
      <c r="E86" s="19">
        <v>0</v>
      </c>
      <c r="F86" s="19">
        <v>0</v>
      </c>
      <c r="G86" s="19">
        <v>0</v>
      </c>
      <c r="H86" s="19">
        <v>0</v>
      </c>
      <c r="I86" s="19">
        <f t="shared" si="23"/>
        <v>0</v>
      </c>
      <c r="J86" s="21">
        <v>0</v>
      </c>
      <c r="K86" s="21">
        <v>0</v>
      </c>
      <c r="L86" s="21">
        <v>0</v>
      </c>
      <c r="M86" s="21">
        <v>0</v>
      </c>
      <c r="N86" s="21">
        <v>0</v>
      </c>
      <c r="O86" s="23">
        <f t="shared" si="24"/>
        <v>0</v>
      </c>
      <c r="P86" s="22">
        <f t="shared" si="25"/>
        <v>0</v>
      </c>
      <c r="Q86" s="39">
        <f t="shared" si="26"/>
        <v>0</v>
      </c>
      <c r="S86" s="37">
        <f t="shared" si="17"/>
        <v>0</v>
      </c>
      <c r="T86" s="37">
        <f t="shared" si="18"/>
        <v>0</v>
      </c>
      <c r="U86" s="37">
        <f t="shared" si="19"/>
        <v>0</v>
      </c>
      <c r="V86" s="37">
        <f t="shared" si="20"/>
        <v>0</v>
      </c>
      <c r="W86" s="37">
        <f t="shared" si="21"/>
        <v>0</v>
      </c>
      <c r="Y86" s="142"/>
      <c r="Z86" s="143"/>
      <c r="AA86" s="52">
        <f t="shared" si="27"/>
        <v>0</v>
      </c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</row>
    <row r="87" spans="1:55">
      <c r="A87" s="8" t="s">
        <v>129</v>
      </c>
      <c r="B87" s="20">
        <f t="shared" si="28"/>
        <v>0</v>
      </c>
      <c r="C87" s="20">
        <f t="shared" si="22"/>
        <v>0</v>
      </c>
      <c r="D87" s="19">
        <v>0</v>
      </c>
      <c r="E87" s="19">
        <v>0</v>
      </c>
      <c r="F87" s="19">
        <v>0</v>
      </c>
      <c r="G87" s="19">
        <v>0</v>
      </c>
      <c r="H87" s="19">
        <v>0</v>
      </c>
      <c r="I87" s="19">
        <f t="shared" si="23"/>
        <v>0</v>
      </c>
      <c r="J87" s="21">
        <v>0</v>
      </c>
      <c r="K87" s="21">
        <v>0</v>
      </c>
      <c r="L87" s="21">
        <v>0</v>
      </c>
      <c r="M87" s="21">
        <v>0</v>
      </c>
      <c r="N87" s="21">
        <v>0</v>
      </c>
      <c r="O87" s="23">
        <f t="shared" si="24"/>
        <v>0</v>
      </c>
      <c r="P87" s="22">
        <f t="shared" si="25"/>
        <v>0</v>
      </c>
      <c r="Q87" s="39">
        <f t="shared" si="26"/>
        <v>0</v>
      </c>
      <c r="S87" s="37">
        <f t="shared" si="17"/>
        <v>0</v>
      </c>
      <c r="T87" s="37">
        <f t="shared" si="18"/>
        <v>0</v>
      </c>
      <c r="U87" s="37">
        <f t="shared" si="19"/>
        <v>0</v>
      </c>
      <c r="V87" s="37">
        <f t="shared" si="20"/>
        <v>0</v>
      </c>
      <c r="W87" s="37">
        <f t="shared" si="21"/>
        <v>0</v>
      </c>
      <c r="Y87" s="142"/>
      <c r="Z87" s="143"/>
      <c r="AA87" s="52">
        <f t="shared" si="27"/>
        <v>0</v>
      </c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</row>
    <row r="88" spans="1:55">
      <c r="A88" s="8" t="s">
        <v>130</v>
      </c>
      <c r="B88" s="20">
        <f t="shared" si="28"/>
        <v>0</v>
      </c>
      <c r="C88" s="20">
        <f t="shared" si="22"/>
        <v>0</v>
      </c>
      <c r="D88" s="19">
        <v>0</v>
      </c>
      <c r="E88" s="19">
        <v>0</v>
      </c>
      <c r="F88" s="19">
        <v>0</v>
      </c>
      <c r="G88" s="19">
        <v>0</v>
      </c>
      <c r="H88" s="19">
        <v>0</v>
      </c>
      <c r="I88" s="19">
        <f t="shared" si="23"/>
        <v>0</v>
      </c>
      <c r="J88" s="21">
        <v>0</v>
      </c>
      <c r="K88" s="21">
        <v>0</v>
      </c>
      <c r="L88" s="21">
        <v>0</v>
      </c>
      <c r="M88" s="21">
        <v>0</v>
      </c>
      <c r="N88" s="21">
        <v>0</v>
      </c>
      <c r="O88" s="23">
        <f t="shared" si="24"/>
        <v>0</v>
      </c>
      <c r="P88" s="22">
        <f t="shared" si="25"/>
        <v>0</v>
      </c>
      <c r="Q88" s="39">
        <f t="shared" si="26"/>
        <v>0</v>
      </c>
      <c r="S88" s="37">
        <f t="shared" si="17"/>
        <v>0</v>
      </c>
      <c r="T88" s="37">
        <f t="shared" si="18"/>
        <v>0</v>
      </c>
      <c r="U88" s="37">
        <f t="shared" si="19"/>
        <v>0</v>
      </c>
      <c r="V88" s="37">
        <f t="shared" si="20"/>
        <v>0</v>
      </c>
      <c r="W88" s="37">
        <f t="shared" si="21"/>
        <v>0</v>
      </c>
      <c r="Y88" s="142"/>
      <c r="Z88" s="143"/>
      <c r="AA88" s="52">
        <f t="shared" si="27"/>
        <v>0</v>
      </c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</row>
    <row r="89" spans="1:55">
      <c r="A89" s="8" t="s">
        <v>131</v>
      </c>
      <c r="B89" s="20">
        <f t="shared" si="28"/>
        <v>0</v>
      </c>
      <c r="C89" s="20">
        <f t="shared" si="22"/>
        <v>0</v>
      </c>
      <c r="D89" s="19">
        <v>0</v>
      </c>
      <c r="E89" s="19">
        <v>0</v>
      </c>
      <c r="F89" s="19">
        <v>0</v>
      </c>
      <c r="G89" s="19">
        <v>0</v>
      </c>
      <c r="H89" s="19">
        <v>0</v>
      </c>
      <c r="I89" s="19">
        <f t="shared" si="23"/>
        <v>0</v>
      </c>
      <c r="J89" s="21">
        <v>0</v>
      </c>
      <c r="K89" s="21">
        <v>0</v>
      </c>
      <c r="L89" s="21">
        <v>0</v>
      </c>
      <c r="M89" s="21">
        <v>0</v>
      </c>
      <c r="N89" s="21">
        <v>0</v>
      </c>
      <c r="O89" s="23">
        <f t="shared" si="24"/>
        <v>0</v>
      </c>
      <c r="P89" s="22">
        <f t="shared" si="25"/>
        <v>0</v>
      </c>
      <c r="Q89" s="39">
        <f t="shared" si="26"/>
        <v>0</v>
      </c>
      <c r="S89" s="37">
        <f t="shared" si="17"/>
        <v>0</v>
      </c>
      <c r="T89" s="37">
        <f t="shared" si="18"/>
        <v>0</v>
      </c>
      <c r="U89" s="37">
        <f t="shared" si="19"/>
        <v>0</v>
      </c>
      <c r="V89" s="37">
        <f t="shared" si="20"/>
        <v>0</v>
      </c>
      <c r="W89" s="37">
        <f t="shared" si="21"/>
        <v>0</v>
      </c>
      <c r="Y89" s="142"/>
      <c r="Z89" s="143"/>
      <c r="AA89" s="52">
        <f t="shared" si="27"/>
        <v>0</v>
      </c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</row>
    <row r="90" spans="1:55">
      <c r="A90" s="8" t="s">
        <v>132</v>
      </c>
      <c r="B90" s="20">
        <f t="shared" si="28"/>
        <v>0</v>
      </c>
      <c r="C90" s="20">
        <f t="shared" si="22"/>
        <v>0</v>
      </c>
      <c r="D90" s="19">
        <v>0</v>
      </c>
      <c r="E90" s="19">
        <v>0</v>
      </c>
      <c r="F90" s="19">
        <v>0</v>
      </c>
      <c r="G90" s="19">
        <v>0</v>
      </c>
      <c r="H90" s="19">
        <v>0</v>
      </c>
      <c r="I90" s="19">
        <f t="shared" si="23"/>
        <v>0</v>
      </c>
      <c r="J90" s="21">
        <v>0</v>
      </c>
      <c r="K90" s="21">
        <v>0</v>
      </c>
      <c r="L90" s="21">
        <v>0</v>
      </c>
      <c r="M90" s="21">
        <v>0</v>
      </c>
      <c r="N90" s="21">
        <v>0</v>
      </c>
      <c r="O90" s="23">
        <f t="shared" si="24"/>
        <v>0</v>
      </c>
      <c r="P90" s="22">
        <f t="shared" si="25"/>
        <v>0</v>
      </c>
      <c r="Q90" s="39">
        <f t="shared" si="26"/>
        <v>0</v>
      </c>
      <c r="S90" s="37">
        <f t="shared" si="17"/>
        <v>0</v>
      </c>
      <c r="T90" s="37">
        <f t="shared" si="18"/>
        <v>0</v>
      </c>
      <c r="U90" s="37">
        <f t="shared" si="19"/>
        <v>0</v>
      </c>
      <c r="V90" s="37">
        <f t="shared" si="20"/>
        <v>0</v>
      </c>
      <c r="W90" s="37">
        <f t="shared" si="21"/>
        <v>0</v>
      </c>
      <c r="Y90" s="142"/>
      <c r="Z90" s="143"/>
      <c r="AA90" s="52">
        <f t="shared" si="27"/>
        <v>0</v>
      </c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</row>
    <row r="91" spans="1:55">
      <c r="A91" s="8" t="s">
        <v>133</v>
      </c>
      <c r="B91" s="20">
        <f t="shared" si="28"/>
        <v>0</v>
      </c>
      <c r="C91" s="20">
        <f t="shared" si="22"/>
        <v>0</v>
      </c>
      <c r="D91" s="19">
        <v>0</v>
      </c>
      <c r="E91" s="19">
        <v>0</v>
      </c>
      <c r="F91" s="19">
        <v>0</v>
      </c>
      <c r="G91" s="19">
        <v>0</v>
      </c>
      <c r="H91" s="19">
        <v>0</v>
      </c>
      <c r="I91" s="19">
        <f t="shared" si="23"/>
        <v>0</v>
      </c>
      <c r="J91" s="21">
        <v>0</v>
      </c>
      <c r="K91" s="21">
        <v>0</v>
      </c>
      <c r="L91" s="21">
        <v>0</v>
      </c>
      <c r="M91" s="21">
        <v>0</v>
      </c>
      <c r="N91" s="21">
        <v>0</v>
      </c>
      <c r="O91" s="23">
        <f t="shared" si="24"/>
        <v>0</v>
      </c>
      <c r="P91" s="22">
        <f t="shared" si="25"/>
        <v>0</v>
      </c>
      <c r="Q91" s="39">
        <f t="shared" si="26"/>
        <v>0</v>
      </c>
      <c r="S91" s="37">
        <f t="shared" si="17"/>
        <v>0</v>
      </c>
      <c r="T91" s="37">
        <f t="shared" si="18"/>
        <v>0</v>
      </c>
      <c r="U91" s="37">
        <f t="shared" si="19"/>
        <v>0</v>
      </c>
      <c r="V91" s="37">
        <f t="shared" si="20"/>
        <v>0</v>
      </c>
      <c r="W91" s="37">
        <f t="shared" si="21"/>
        <v>0</v>
      </c>
      <c r="Y91" s="142"/>
      <c r="Z91" s="143"/>
      <c r="AA91" s="52">
        <f t="shared" si="27"/>
        <v>0</v>
      </c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</row>
    <row r="92" spans="1:55">
      <c r="A92" s="8" t="s">
        <v>134</v>
      </c>
      <c r="B92" s="20">
        <f t="shared" si="28"/>
        <v>0</v>
      </c>
      <c r="C92" s="20">
        <f t="shared" si="22"/>
        <v>0</v>
      </c>
      <c r="D92" s="19">
        <v>0</v>
      </c>
      <c r="E92" s="19">
        <v>0</v>
      </c>
      <c r="F92" s="19">
        <v>0</v>
      </c>
      <c r="G92" s="19">
        <v>0</v>
      </c>
      <c r="H92" s="19">
        <v>0</v>
      </c>
      <c r="I92" s="19">
        <f t="shared" si="23"/>
        <v>0</v>
      </c>
      <c r="J92" s="21">
        <v>0</v>
      </c>
      <c r="K92" s="21">
        <v>0</v>
      </c>
      <c r="L92" s="21">
        <v>0</v>
      </c>
      <c r="M92" s="21">
        <v>0</v>
      </c>
      <c r="N92" s="21">
        <v>0</v>
      </c>
      <c r="O92" s="23">
        <f t="shared" si="24"/>
        <v>0</v>
      </c>
      <c r="P92" s="22">
        <f t="shared" si="25"/>
        <v>0</v>
      </c>
      <c r="Q92" s="39">
        <f t="shared" si="26"/>
        <v>0</v>
      </c>
      <c r="S92" s="37">
        <f t="shared" si="17"/>
        <v>0</v>
      </c>
      <c r="T92" s="37">
        <f t="shared" si="18"/>
        <v>0</v>
      </c>
      <c r="U92" s="37">
        <f t="shared" si="19"/>
        <v>0</v>
      </c>
      <c r="V92" s="37">
        <f t="shared" si="20"/>
        <v>0</v>
      </c>
      <c r="W92" s="37">
        <f t="shared" si="21"/>
        <v>0</v>
      </c>
      <c r="Y92" s="142"/>
      <c r="Z92" s="143"/>
      <c r="AA92" s="52">
        <f t="shared" si="27"/>
        <v>0</v>
      </c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</row>
    <row r="93" spans="1:55">
      <c r="A93" s="8" t="s">
        <v>135</v>
      </c>
      <c r="B93" s="20">
        <f t="shared" si="28"/>
        <v>0</v>
      </c>
      <c r="C93" s="20">
        <f t="shared" si="22"/>
        <v>0</v>
      </c>
      <c r="D93" s="19">
        <v>0</v>
      </c>
      <c r="E93" s="19">
        <v>0</v>
      </c>
      <c r="F93" s="19">
        <v>0</v>
      </c>
      <c r="G93" s="19">
        <v>0</v>
      </c>
      <c r="H93" s="19">
        <v>0</v>
      </c>
      <c r="I93" s="19">
        <f t="shared" si="23"/>
        <v>0</v>
      </c>
      <c r="J93" s="21">
        <v>0</v>
      </c>
      <c r="K93" s="21">
        <v>0</v>
      </c>
      <c r="L93" s="21">
        <v>0</v>
      </c>
      <c r="M93" s="21">
        <v>0</v>
      </c>
      <c r="N93" s="21">
        <v>0</v>
      </c>
      <c r="O93" s="23">
        <f t="shared" si="24"/>
        <v>0</v>
      </c>
      <c r="P93" s="22">
        <f t="shared" si="25"/>
        <v>0</v>
      </c>
      <c r="Q93" s="39">
        <f t="shared" si="26"/>
        <v>0</v>
      </c>
      <c r="S93" s="37">
        <f t="shared" si="17"/>
        <v>0</v>
      </c>
      <c r="T93" s="37">
        <f t="shared" si="18"/>
        <v>0</v>
      </c>
      <c r="U93" s="37">
        <f t="shared" si="19"/>
        <v>0</v>
      </c>
      <c r="V93" s="37">
        <f t="shared" si="20"/>
        <v>0</v>
      </c>
      <c r="W93" s="37">
        <f t="shared" si="21"/>
        <v>0</v>
      </c>
      <c r="Y93" s="142"/>
      <c r="Z93" s="143"/>
      <c r="AA93" s="52">
        <f t="shared" si="27"/>
        <v>0</v>
      </c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</row>
    <row r="94" spans="1:55">
      <c r="A94" s="8" t="s">
        <v>136</v>
      </c>
      <c r="B94" s="20">
        <f t="shared" si="28"/>
        <v>0</v>
      </c>
      <c r="C94" s="20">
        <f t="shared" si="22"/>
        <v>0</v>
      </c>
      <c r="D94" s="19">
        <v>0</v>
      </c>
      <c r="E94" s="19">
        <v>0</v>
      </c>
      <c r="F94" s="19">
        <v>0</v>
      </c>
      <c r="G94" s="19">
        <v>0</v>
      </c>
      <c r="H94" s="19">
        <v>0</v>
      </c>
      <c r="I94" s="19">
        <f t="shared" si="23"/>
        <v>0</v>
      </c>
      <c r="J94" s="21">
        <v>0</v>
      </c>
      <c r="K94" s="21">
        <v>0</v>
      </c>
      <c r="L94" s="21">
        <v>0</v>
      </c>
      <c r="M94" s="21">
        <v>0</v>
      </c>
      <c r="N94" s="21">
        <v>0</v>
      </c>
      <c r="O94" s="23">
        <f t="shared" si="24"/>
        <v>0</v>
      </c>
      <c r="P94" s="22">
        <f t="shared" si="25"/>
        <v>0</v>
      </c>
      <c r="Q94" s="39">
        <f t="shared" si="26"/>
        <v>0</v>
      </c>
      <c r="S94" s="37">
        <f t="shared" si="17"/>
        <v>0</v>
      </c>
      <c r="T94" s="37">
        <f t="shared" si="18"/>
        <v>0</v>
      </c>
      <c r="U94" s="37">
        <f t="shared" si="19"/>
        <v>0</v>
      </c>
      <c r="V94" s="37">
        <f t="shared" si="20"/>
        <v>0</v>
      </c>
      <c r="W94" s="37">
        <f t="shared" si="21"/>
        <v>0</v>
      </c>
      <c r="Y94" s="142"/>
      <c r="Z94" s="143"/>
      <c r="AA94" s="52">
        <f t="shared" si="27"/>
        <v>0</v>
      </c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</row>
    <row r="95" spans="1:55">
      <c r="A95" s="8" t="s">
        <v>137</v>
      </c>
      <c r="B95" s="20">
        <f t="shared" si="28"/>
        <v>0</v>
      </c>
      <c r="C95" s="20">
        <f t="shared" si="22"/>
        <v>0</v>
      </c>
      <c r="D95" s="19">
        <v>0</v>
      </c>
      <c r="E95" s="19">
        <v>0</v>
      </c>
      <c r="F95" s="19">
        <v>0</v>
      </c>
      <c r="G95" s="19">
        <v>0</v>
      </c>
      <c r="H95" s="19">
        <v>0</v>
      </c>
      <c r="I95" s="19">
        <f t="shared" si="23"/>
        <v>0</v>
      </c>
      <c r="J95" s="21">
        <v>0</v>
      </c>
      <c r="K95" s="21">
        <v>0</v>
      </c>
      <c r="L95" s="21">
        <v>0</v>
      </c>
      <c r="M95" s="21">
        <v>0</v>
      </c>
      <c r="N95" s="21">
        <v>0</v>
      </c>
      <c r="O95" s="23">
        <f t="shared" si="24"/>
        <v>0</v>
      </c>
      <c r="P95" s="22">
        <f t="shared" si="25"/>
        <v>0</v>
      </c>
      <c r="Q95" s="39">
        <f t="shared" si="26"/>
        <v>0</v>
      </c>
      <c r="S95" s="37">
        <f t="shared" si="17"/>
        <v>0</v>
      </c>
      <c r="T95" s="37">
        <f t="shared" si="18"/>
        <v>0</v>
      </c>
      <c r="U95" s="37">
        <f t="shared" si="19"/>
        <v>0</v>
      </c>
      <c r="V95" s="37">
        <f t="shared" si="20"/>
        <v>0</v>
      </c>
      <c r="W95" s="37">
        <f t="shared" si="21"/>
        <v>0</v>
      </c>
      <c r="Y95" s="142"/>
      <c r="Z95" s="143"/>
      <c r="AA95" s="52">
        <f t="shared" si="27"/>
        <v>0</v>
      </c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</row>
    <row r="96" spans="1:55">
      <c r="A96" s="8" t="s">
        <v>138</v>
      </c>
      <c r="B96" s="20">
        <f t="shared" si="28"/>
        <v>0</v>
      </c>
      <c r="C96" s="20">
        <f t="shared" si="22"/>
        <v>0</v>
      </c>
      <c r="D96" s="19">
        <v>0</v>
      </c>
      <c r="E96" s="19">
        <v>0</v>
      </c>
      <c r="F96" s="19">
        <v>0</v>
      </c>
      <c r="G96" s="19">
        <v>0</v>
      </c>
      <c r="H96" s="19">
        <v>0</v>
      </c>
      <c r="I96" s="19">
        <f t="shared" si="23"/>
        <v>0</v>
      </c>
      <c r="J96" s="21">
        <v>0</v>
      </c>
      <c r="K96" s="21">
        <v>0</v>
      </c>
      <c r="L96" s="21">
        <v>0</v>
      </c>
      <c r="M96" s="21">
        <v>0</v>
      </c>
      <c r="N96" s="21">
        <v>0</v>
      </c>
      <c r="O96" s="23">
        <f t="shared" si="24"/>
        <v>0</v>
      </c>
      <c r="P96" s="22">
        <f t="shared" si="25"/>
        <v>0</v>
      </c>
      <c r="Q96" s="39">
        <f t="shared" si="26"/>
        <v>0</v>
      </c>
      <c r="S96" s="37">
        <f t="shared" si="17"/>
        <v>0</v>
      </c>
      <c r="T96" s="37">
        <f t="shared" si="18"/>
        <v>0</v>
      </c>
      <c r="U96" s="37">
        <f t="shared" si="19"/>
        <v>0</v>
      </c>
      <c r="V96" s="37">
        <f t="shared" si="20"/>
        <v>0</v>
      </c>
      <c r="W96" s="37">
        <f t="shared" si="21"/>
        <v>0</v>
      </c>
      <c r="Y96" s="142"/>
      <c r="Z96" s="143"/>
      <c r="AA96" s="52">
        <f t="shared" si="27"/>
        <v>0</v>
      </c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</row>
    <row r="97" spans="1:55">
      <c r="A97" s="8" t="s">
        <v>139</v>
      </c>
      <c r="B97" s="20">
        <f t="shared" si="28"/>
        <v>0</v>
      </c>
      <c r="C97" s="20">
        <f t="shared" si="22"/>
        <v>0</v>
      </c>
      <c r="D97" s="19">
        <v>0</v>
      </c>
      <c r="E97" s="19">
        <v>0</v>
      </c>
      <c r="F97" s="19">
        <v>0</v>
      </c>
      <c r="G97" s="19">
        <v>0</v>
      </c>
      <c r="H97" s="19">
        <v>0</v>
      </c>
      <c r="I97" s="19">
        <f t="shared" si="23"/>
        <v>0</v>
      </c>
      <c r="J97" s="21">
        <v>0</v>
      </c>
      <c r="K97" s="21">
        <v>0</v>
      </c>
      <c r="L97" s="21">
        <v>0</v>
      </c>
      <c r="M97" s="21">
        <v>0</v>
      </c>
      <c r="N97" s="21">
        <v>0</v>
      </c>
      <c r="O97" s="23">
        <f t="shared" si="24"/>
        <v>0</v>
      </c>
      <c r="P97" s="22">
        <f t="shared" si="25"/>
        <v>0</v>
      </c>
      <c r="Q97" s="39">
        <f t="shared" si="26"/>
        <v>0</v>
      </c>
      <c r="S97" s="37">
        <f t="shared" si="17"/>
        <v>0</v>
      </c>
      <c r="T97" s="37">
        <f t="shared" si="18"/>
        <v>0</v>
      </c>
      <c r="U97" s="37">
        <f t="shared" si="19"/>
        <v>0</v>
      </c>
      <c r="V97" s="37">
        <f t="shared" si="20"/>
        <v>0</v>
      </c>
      <c r="W97" s="37">
        <f t="shared" si="21"/>
        <v>0</v>
      </c>
      <c r="Y97" s="142"/>
      <c r="Z97" s="143"/>
      <c r="AA97" s="52">
        <f t="shared" si="27"/>
        <v>0</v>
      </c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</row>
    <row r="98" spans="1:55">
      <c r="A98" s="8" t="s">
        <v>140</v>
      </c>
      <c r="B98" s="20">
        <f t="shared" si="28"/>
        <v>0</v>
      </c>
      <c r="C98" s="20">
        <f t="shared" si="22"/>
        <v>0</v>
      </c>
      <c r="D98" s="19">
        <v>0</v>
      </c>
      <c r="E98" s="19">
        <v>0</v>
      </c>
      <c r="F98" s="19">
        <v>0</v>
      </c>
      <c r="G98" s="19">
        <v>0</v>
      </c>
      <c r="H98" s="19">
        <v>0</v>
      </c>
      <c r="I98" s="19">
        <f t="shared" si="23"/>
        <v>0</v>
      </c>
      <c r="J98" s="21">
        <v>0</v>
      </c>
      <c r="K98" s="21">
        <v>0</v>
      </c>
      <c r="L98" s="21">
        <v>0</v>
      </c>
      <c r="M98" s="21">
        <v>0</v>
      </c>
      <c r="N98" s="21">
        <v>0</v>
      </c>
      <c r="O98" s="23">
        <f t="shared" si="24"/>
        <v>0</v>
      </c>
      <c r="P98" s="22">
        <f t="shared" si="25"/>
        <v>0</v>
      </c>
      <c r="Q98" s="39">
        <f t="shared" si="26"/>
        <v>0</v>
      </c>
      <c r="S98" s="37">
        <f t="shared" si="17"/>
        <v>0</v>
      </c>
      <c r="T98" s="37">
        <f t="shared" si="18"/>
        <v>0</v>
      </c>
      <c r="U98" s="37">
        <f t="shared" si="19"/>
        <v>0</v>
      </c>
      <c r="V98" s="37">
        <f t="shared" si="20"/>
        <v>0</v>
      </c>
      <c r="W98" s="37">
        <f t="shared" si="21"/>
        <v>0</v>
      </c>
      <c r="Y98" s="142"/>
      <c r="Z98" s="143"/>
      <c r="AA98" s="52">
        <f t="shared" si="27"/>
        <v>0</v>
      </c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</row>
    <row r="99" spans="1:55">
      <c r="A99" s="8" t="s">
        <v>171</v>
      </c>
      <c r="B99" s="20">
        <f t="shared" ref="B99:Q99" si="29">SUM(B3:B98)/4000</f>
        <v>0</v>
      </c>
      <c r="C99" s="20">
        <f t="shared" si="29"/>
        <v>0</v>
      </c>
      <c r="D99" s="20">
        <f t="shared" si="29"/>
        <v>0</v>
      </c>
      <c r="E99" s="20">
        <f t="shared" si="29"/>
        <v>0</v>
      </c>
      <c r="F99" s="20">
        <f t="shared" si="29"/>
        <v>0</v>
      </c>
      <c r="G99" s="20">
        <f t="shared" si="29"/>
        <v>0</v>
      </c>
      <c r="H99" s="20">
        <f t="shared" si="29"/>
        <v>0</v>
      </c>
      <c r="I99" s="20">
        <f t="shared" si="29"/>
        <v>0</v>
      </c>
      <c r="J99" s="21">
        <f t="shared" si="29"/>
        <v>0</v>
      </c>
      <c r="K99" s="22">
        <f t="shared" si="29"/>
        <v>0</v>
      </c>
      <c r="L99" s="22">
        <f t="shared" si="29"/>
        <v>0</v>
      </c>
      <c r="M99" s="22">
        <f t="shared" si="29"/>
        <v>0</v>
      </c>
      <c r="N99" s="22">
        <f t="shared" si="29"/>
        <v>0</v>
      </c>
      <c r="O99" s="23">
        <f t="shared" si="29"/>
        <v>0</v>
      </c>
      <c r="P99" s="23">
        <f t="shared" si="29"/>
        <v>0</v>
      </c>
      <c r="Q99" s="43">
        <f t="shared" si="29"/>
        <v>0</v>
      </c>
      <c r="S99" s="37">
        <f>SUM(S3:S98)/4000</f>
        <v>0</v>
      </c>
      <c r="T99" s="37">
        <f t="shared" ref="T99:W99" si="30">SUM(T3:T98)/4000</f>
        <v>0</v>
      </c>
      <c r="U99" s="37">
        <f t="shared" si="30"/>
        <v>0</v>
      </c>
      <c r="V99" s="37">
        <f t="shared" si="30"/>
        <v>0</v>
      </c>
      <c r="W99" s="37">
        <f t="shared" si="30"/>
        <v>0</v>
      </c>
      <c r="Y99" s="143">
        <f t="shared" ref="Y99:Z99" si="31">SUM(Y3:Y98)/4000</f>
        <v>0</v>
      </c>
      <c r="Z99" s="143">
        <f t="shared" si="31"/>
        <v>0</v>
      </c>
      <c r="AA99" s="52">
        <f>SUM(Z3:Z98)/4000</f>
        <v>0</v>
      </c>
      <c r="AB99" s="47">
        <f t="shared" ref="AB99:AO99" si="32">SUM(AB3:AB98)/4000</f>
        <v>0</v>
      </c>
      <c r="AC99" s="47">
        <f t="shared" si="32"/>
        <v>0</v>
      </c>
      <c r="AD99" s="47">
        <f t="shared" si="32"/>
        <v>0</v>
      </c>
      <c r="AE99" s="47">
        <f t="shared" si="32"/>
        <v>0</v>
      </c>
      <c r="AF99" s="47">
        <f t="shared" si="32"/>
        <v>0</v>
      </c>
      <c r="AG99" s="47">
        <f t="shared" si="32"/>
        <v>0</v>
      </c>
      <c r="AH99" s="47">
        <f t="shared" si="32"/>
        <v>0</v>
      </c>
      <c r="AI99" s="47">
        <f t="shared" si="32"/>
        <v>0</v>
      </c>
      <c r="AJ99" s="47">
        <f t="shared" si="32"/>
        <v>0</v>
      </c>
      <c r="AK99" s="47">
        <f t="shared" si="32"/>
        <v>0</v>
      </c>
      <c r="AL99" s="47">
        <f t="shared" si="32"/>
        <v>0</v>
      </c>
      <c r="AM99" s="47">
        <f t="shared" si="32"/>
        <v>0</v>
      </c>
      <c r="AN99" s="47">
        <f t="shared" si="32"/>
        <v>0</v>
      </c>
      <c r="AO99" s="47">
        <f t="shared" si="32"/>
        <v>0</v>
      </c>
      <c r="AP99" s="47">
        <f t="shared" ref="AP99:BC99" si="33">SUM(AP3:AP98)/4000</f>
        <v>0</v>
      </c>
      <c r="AQ99" s="47">
        <f t="shared" si="33"/>
        <v>0</v>
      </c>
      <c r="AR99" s="47">
        <f t="shared" si="33"/>
        <v>0</v>
      </c>
      <c r="AS99" s="47">
        <f t="shared" si="33"/>
        <v>0</v>
      </c>
      <c r="AT99" s="47">
        <f t="shared" si="33"/>
        <v>0</v>
      </c>
      <c r="AU99" s="47">
        <f t="shared" si="33"/>
        <v>0</v>
      </c>
      <c r="AV99" s="47">
        <f t="shared" si="33"/>
        <v>0</v>
      </c>
      <c r="AW99" s="47">
        <f t="shared" si="33"/>
        <v>0</v>
      </c>
      <c r="AX99" s="47">
        <f t="shared" si="33"/>
        <v>0</v>
      </c>
      <c r="AY99" s="47">
        <f t="shared" si="33"/>
        <v>0</v>
      </c>
      <c r="AZ99" s="47">
        <f t="shared" si="33"/>
        <v>0</v>
      </c>
      <c r="BA99" s="47">
        <f t="shared" si="33"/>
        <v>0</v>
      </c>
      <c r="BB99" s="47">
        <f t="shared" si="33"/>
        <v>0</v>
      </c>
      <c r="BC99" s="47">
        <f t="shared" si="33"/>
        <v>0</v>
      </c>
    </row>
    <row r="100" spans="1:55" ht="15.75" thickBot="1"/>
    <row r="101" spans="1:55" ht="15.75" thickBot="1">
      <c r="AA101" s="59" t="s">
        <v>142</v>
      </c>
      <c r="AB101" s="56">
        <f>SUM(AB102:AB106)</f>
        <v>0</v>
      </c>
      <c r="AC101" s="54">
        <f t="shared" ref="AC101:AG101" si="34">SUM(AC102:AC106)</f>
        <v>0</v>
      </c>
      <c r="AD101" s="54">
        <f t="shared" si="34"/>
        <v>0</v>
      </c>
      <c r="AE101" s="54">
        <f t="shared" si="34"/>
        <v>0</v>
      </c>
      <c r="AF101" s="54">
        <f t="shared" si="34"/>
        <v>0</v>
      </c>
      <c r="AG101" s="54">
        <f t="shared" si="34"/>
        <v>0</v>
      </c>
      <c r="AH101" s="54">
        <f t="shared" ref="AH101" si="35">SUM(AH102:AH106)</f>
        <v>0</v>
      </c>
      <c r="AI101" s="54">
        <f t="shared" ref="AI101" si="36">SUM(AI102:AI106)</f>
        <v>0</v>
      </c>
      <c r="AJ101" s="54">
        <f t="shared" ref="AJ101" si="37">SUM(AJ102:AJ106)</f>
        <v>0</v>
      </c>
      <c r="AK101" s="54">
        <f t="shared" ref="AK101" si="38">SUM(AK102:AK106)</f>
        <v>0</v>
      </c>
      <c r="AL101" s="54">
        <f t="shared" ref="AL101" si="39">SUM(AL102:AL106)</f>
        <v>0</v>
      </c>
      <c r="AM101" s="54">
        <f t="shared" ref="AM101" si="40">SUM(AM102:AM106)</f>
        <v>0</v>
      </c>
      <c r="AN101" s="54">
        <f t="shared" ref="AN101:BB101" si="41">SUM(AN102:AN106)</f>
        <v>0</v>
      </c>
      <c r="AO101" s="54">
        <f t="shared" ref="AO101:BC101" si="42">SUM(AO102:AO106)</f>
        <v>0</v>
      </c>
      <c r="AP101" s="54">
        <f t="shared" si="41"/>
        <v>0</v>
      </c>
      <c r="AQ101" s="54">
        <f t="shared" si="42"/>
        <v>0</v>
      </c>
      <c r="AR101" s="54">
        <f t="shared" si="41"/>
        <v>0</v>
      </c>
      <c r="AS101" s="54">
        <f t="shared" si="42"/>
        <v>0</v>
      </c>
      <c r="AT101" s="54">
        <f t="shared" si="41"/>
        <v>0</v>
      </c>
      <c r="AU101" s="54">
        <f t="shared" si="42"/>
        <v>0</v>
      </c>
      <c r="AV101" s="54">
        <f t="shared" si="41"/>
        <v>0</v>
      </c>
      <c r="AW101" s="54">
        <f t="shared" si="42"/>
        <v>0</v>
      </c>
      <c r="AX101" s="54">
        <f t="shared" si="41"/>
        <v>0</v>
      </c>
      <c r="AY101" s="54">
        <f t="shared" si="42"/>
        <v>0</v>
      </c>
      <c r="AZ101" s="54">
        <f t="shared" si="41"/>
        <v>0</v>
      </c>
      <c r="BA101" s="54">
        <f t="shared" si="42"/>
        <v>0</v>
      </c>
      <c r="BB101" s="54">
        <f t="shared" si="41"/>
        <v>0</v>
      </c>
      <c r="BC101" s="54">
        <f t="shared" si="42"/>
        <v>0</v>
      </c>
    </row>
    <row r="102" spans="1:55">
      <c r="AA102" s="60" t="s">
        <v>145</v>
      </c>
      <c r="AB102" s="57">
        <f>IF(AB$2=$AA$102,1,0)</f>
        <v>0</v>
      </c>
      <c r="AC102" s="53">
        <f t="shared" ref="AC102:BC102" si="43">IF(AC$2=$AA$102,1,0)</f>
        <v>0</v>
      </c>
      <c r="AD102" s="53">
        <f t="shared" si="43"/>
        <v>0</v>
      </c>
      <c r="AE102" s="53">
        <f t="shared" si="43"/>
        <v>0</v>
      </c>
      <c r="AF102" s="53">
        <f t="shared" si="43"/>
        <v>0</v>
      </c>
      <c r="AG102" s="53">
        <f t="shared" si="43"/>
        <v>0</v>
      </c>
      <c r="AH102" s="53">
        <f t="shared" si="43"/>
        <v>0</v>
      </c>
      <c r="AI102" s="53">
        <f t="shared" si="43"/>
        <v>0</v>
      </c>
      <c r="AJ102" s="53">
        <f t="shared" si="43"/>
        <v>0</v>
      </c>
      <c r="AK102" s="53">
        <f t="shared" si="43"/>
        <v>0</v>
      </c>
      <c r="AL102" s="53">
        <f t="shared" si="43"/>
        <v>0</v>
      </c>
      <c r="AM102" s="53">
        <f t="shared" si="43"/>
        <v>0</v>
      </c>
      <c r="AN102" s="53">
        <f t="shared" si="43"/>
        <v>0</v>
      </c>
      <c r="AO102" s="53">
        <f t="shared" si="43"/>
        <v>0</v>
      </c>
      <c r="AP102" s="53">
        <f t="shared" si="43"/>
        <v>0</v>
      </c>
      <c r="AQ102" s="53">
        <f t="shared" si="43"/>
        <v>0</v>
      </c>
      <c r="AR102" s="53">
        <f t="shared" si="43"/>
        <v>0</v>
      </c>
      <c r="AS102" s="53">
        <f t="shared" si="43"/>
        <v>0</v>
      </c>
      <c r="AT102" s="53">
        <f t="shared" si="43"/>
        <v>0</v>
      </c>
      <c r="AU102" s="53">
        <f t="shared" si="43"/>
        <v>0</v>
      </c>
      <c r="AV102" s="53">
        <f t="shared" si="43"/>
        <v>0</v>
      </c>
      <c r="AW102" s="53">
        <f t="shared" si="43"/>
        <v>0</v>
      </c>
      <c r="AX102" s="53">
        <f t="shared" si="43"/>
        <v>0</v>
      </c>
      <c r="AY102" s="53">
        <f t="shared" si="43"/>
        <v>0</v>
      </c>
      <c r="AZ102" s="53">
        <f t="shared" si="43"/>
        <v>0</v>
      </c>
      <c r="BA102" s="53">
        <f t="shared" si="43"/>
        <v>0</v>
      </c>
      <c r="BB102" s="53">
        <f t="shared" si="43"/>
        <v>0</v>
      </c>
      <c r="BC102" s="53">
        <f t="shared" si="43"/>
        <v>0</v>
      </c>
    </row>
    <row r="103" spans="1:55">
      <c r="AA103" s="61" t="s">
        <v>146</v>
      </c>
      <c r="AB103" s="58">
        <f>IF(AB$2=$AA$103,1,0)</f>
        <v>0</v>
      </c>
      <c r="AC103" s="46">
        <f t="shared" ref="AC103:BC103" si="44">IF(AC$2=$AA$103,1,0)</f>
        <v>0</v>
      </c>
      <c r="AD103" s="46">
        <f t="shared" si="44"/>
        <v>0</v>
      </c>
      <c r="AE103" s="46">
        <f t="shared" si="44"/>
        <v>0</v>
      </c>
      <c r="AF103" s="46">
        <f t="shared" si="44"/>
        <v>0</v>
      </c>
      <c r="AG103" s="46">
        <f t="shared" si="44"/>
        <v>0</v>
      </c>
      <c r="AH103" s="46">
        <f t="shared" si="44"/>
        <v>0</v>
      </c>
      <c r="AI103" s="46">
        <f t="shared" si="44"/>
        <v>0</v>
      </c>
      <c r="AJ103" s="46">
        <f t="shared" si="44"/>
        <v>0</v>
      </c>
      <c r="AK103" s="46">
        <f t="shared" si="44"/>
        <v>0</v>
      </c>
      <c r="AL103" s="46">
        <f t="shared" si="44"/>
        <v>0</v>
      </c>
      <c r="AM103" s="46">
        <f t="shared" si="44"/>
        <v>0</v>
      </c>
      <c r="AN103" s="46">
        <f t="shared" si="44"/>
        <v>0</v>
      </c>
      <c r="AO103" s="46">
        <f t="shared" si="44"/>
        <v>0</v>
      </c>
      <c r="AP103" s="46">
        <f t="shared" si="44"/>
        <v>0</v>
      </c>
      <c r="AQ103" s="46">
        <f t="shared" si="44"/>
        <v>0</v>
      </c>
      <c r="AR103" s="46">
        <f t="shared" si="44"/>
        <v>0</v>
      </c>
      <c r="AS103" s="46">
        <f t="shared" si="44"/>
        <v>0</v>
      </c>
      <c r="AT103" s="46">
        <f t="shared" si="44"/>
        <v>0</v>
      </c>
      <c r="AU103" s="46">
        <f t="shared" si="44"/>
        <v>0</v>
      </c>
      <c r="AV103" s="46">
        <f t="shared" si="44"/>
        <v>0</v>
      </c>
      <c r="AW103" s="46">
        <f t="shared" si="44"/>
        <v>0</v>
      </c>
      <c r="AX103" s="46">
        <f t="shared" si="44"/>
        <v>0</v>
      </c>
      <c r="AY103" s="46">
        <f t="shared" si="44"/>
        <v>0</v>
      </c>
      <c r="AZ103" s="46">
        <f t="shared" si="44"/>
        <v>0</v>
      </c>
      <c r="BA103" s="46">
        <f t="shared" si="44"/>
        <v>0</v>
      </c>
      <c r="BB103" s="46">
        <f t="shared" si="44"/>
        <v>0</v>
      </c>
      <c r="BC103" s="46">
        <f t="shared" si="44"/>
        <v>0</v>
      </c>
    </row>
    <row r="104" spans="1:55">
      <c r="AA104" s="61" t="s">
        <v>147</v>
      </c>
      <c r="AB104" s="58">
        <f>IF(AB$2=$AA$104,1,0)</f>
        <v>0</v>
      </c>
      <c r="AC104" s="46">
        <f t="shared" ref="AC104:BC104" si="45">IF(AC$2=$AA$104,1,0)</f>
        <v>0</v>
      </c>
      <c r="AD104" s="46">
        <f t="shared" si="45"/>
        <v>0</v>
      </c>
      <c r="AE104" s="46">
        <f t="shared" si="45"/>
        <v>0</v>
      </c>
      <c r="AF104" s="46">
        <f t="shared" si="45"/>
        <v>0</v>
      </c>
      <c r="AG104" s="46">
        <f t="shared" si="45"/>
        <v>0</v>
      </c>
      <c r="AH104" s="46">
        <f t="shared" si="45"/>
        <v>0</v>
      </c>
      <c r="AI104" s="46">
        <f t="shared" si="45"/>
        <v>0</v>
      </c>
      <c r="AJ104" s="46">
        <f t="shared" si="45"/>
        <v>0</v>
      </c>
      <c r="AK104" s="46">
        <f t="shared" si="45"/>
        <v>0</v>
      </c>
      <c r="AL104" s="46">
        <f t="shared" si="45"/>
        <v>0</v>
      </c>
      <c r="AM104" s="46">
        <f t="shared" si="45"/>
        <v>0</v>
      </c>
      <c r="AN104" s="46">
        <f t="shared" si="45"/>
        <v>0</v>
      </c>
      <c r="AO104" s="46">
        <f t="shared" si="45"/>
        <v>0</v>
      </c>
      <c r="AP104" s="46">
        <f t="shared" si="45"/>
        <v>0</v>
      </c>
      <c r="AQ104" s="46">
        <f t="shared" si="45"/>
        <v>0</v>
      </c>
      <c r="AR104" s="46">
        <f t="shared" si="45"/>
        <v>0</v>
      </c>
      <c r="AS104" s="46">
        <f t="shared" si="45"/>
        <v>0</v>
      </c>
      <c r="AT104" s="46">
        <f t="shared" si="45"/>
        <v>0</v>
      </c>
      <c r="AU104" s="46">
        <f t="shared" si="45"/>
        <v>0</v>
      </c>
      <c r="AV104" s="46">
        <f t="shared" si="45"/>
        <v>0</v>
      </c>
      <c r="AW104" s="46">
        <f t="shared" si="45"/>
        <v>0</v>
      </c>
      <c r="AX104" s="46">
        <f t="shared" si="45"/>
        <v>0</v>
      </c>
      <c r="AY104" s="46">
        <f t="shared" si="45"/>
        <v>0</v>
      </c>
      <c r="AZ104" s="46">
        <f t="shared" si="45"/>
        <v>0</v>
      </c>
      <c r="BA104" s="46">
        <f t="shared" si="45"/>
        <v>0</v>
      </c>
      <c r="BB104" s="46">
        <f t="shared" si="45"/>
        <v>0</v>
      </c>
      <c r="BC104" s="46">
        <f t="shared" si="45"/>
        <v>0</v>
      </c>
    </row>
    <row r="105" spans="1:55">
      <c r="AA105" s="61" t="s">
        <v>148</v>
      </c>
      <c r="AB105" s="58">
        <f>IF(AB$2=$AA$105,1,0)</f>
        <v>0</v>
      </c>
      <c r="AC105" s="46">
        <f t="shared" ref="AC105:BC105" si="46">IF(AC$2=$AA$105,1,0)</f>
        <v>0</v>
      </c>
      <c r="AD105" s="46">
        <f t="shared" si="46"/>
        <v>0</v>
      </c>
      <c r="AE105" s="46">
        <f t="shared" si="46"/>
        <v>0</v>
      </c>
      <c r="AF105" s="46">
        <f t="shared" si="46"/>
        <v>0</v>
      </c>
      <c r="AG105" s="46">
        <f t="shared" si="46"/>
        <v>0</v>
      </c>
      <c r="AH105" s="46">
        <f t="shared" si="46"/>
        <v>0</v>
      </c>
      <c r="AI105" s="46">
        <f t="shared" si="46"/>
        <v>0</v>
      </c>
      <c r="AJ105" s="46">
        <f t="shared" si="46"/>
        <v>0</v>
      </c>
      <c r="AK105" s="46">
        <f t="shared" si="46"/>
        <v>0</v>
      </c>
      <c r="AL105" s="46">
        <f t="shared" si="46"/>
        <v>0</v>
      </c>
      <c r="AM105" s="46">
        <f t="shared" si="46"/>
        <v>0</v>
      </c>
      <c r="AN105" s="46">
        <f t="shared" si="46"/>
        <v>0</v>
      </c>
      <c r="AO105" s="46">
        <f t="shared" si="46"/>
        <v>0</v>
      </c>
      <c r="AP105" s="46">
        <f t="shared" si="46"/>
        <v>0</v>
      </c>
      <c r="AQ105" s="46">
        <f t="shared" si="46"/>
        <v>0</v>
      </c>
      <c r="AR105" s="46">
        <f t="shared" si="46"/>
        <v>0</v>
      </c>
      <c r="AS105" s="46">
        <f t="shared" si="46"/>
        <v>0</v>
      </c>
      <c r="AT105" s="46">
        <f t="shared" si="46"/>
        <v>0</v>
      </c>
      <c r="AU105" s="46">
        <f t="shared" si="46"/>
        <v>0</v>
      </c>
      <c r="AV105" s="46">
        <f t="shared" si="46"/>
        <v>0</v>
      </c>
      <c r="AW105" s="46">
        <f t="shared" si="46"/>
        <v>0</v>
      </c>
      <c r="AX105" s="46">
        <f t="shared" si="46"/>
        <v>0</v>
      </c>
      <c r="AY105" s="46">
        <f t="shared" si="46"/>
        <v>0</v>
      </c>
      <c r="AZ105" s="46">
        <f t="shared" si="46"/>
        <v>0</v>
      </c>
      <c r="BA105" s="46">
        <f t="shared" si="46"/>
        <v>0</v>
      </c>
      <c r="BB105" s="46">
        <f t="shared" si="46"/>
        <v>0</v>
      </c>
      <c r="BC105" s="46">
        <f t="shared" si="46"/>
        <v>0</v>
      </c>
    </row>
    <row r="106" spans="1:55" ht="15.75" thickBot="1">
      <c r="Z106" t="s">
        <v>216</v>
      </c>
      <c r="AA106" s="62" t="s">
        <v>149</v>
      </c>
      <c r="AB106" s="58">
        <f>IF(OR(AB$2=$AA$106,AB$2=$Z$106),1,0)</f>
        <v>0</v>
      </c>
      <c r="AC106" s="46">
        <f t="shared" ref="AC106:BC106" si="47">IF(OR(AC$2=$AA$106,AC$2=$Z$106),1,0)</f>
        <v>0</v>
      </c>
      <c r="AD106" s="46">
        <f t="shared" si="47"/>
        <v>0</v>
      </c>
      <c r="AE106" s="46">
        <f t="shared" si="47"/>
        <v>0</v>
      </c>
      <c r="AF106" s="46">
        <f t="shared" si="47"/>
        <v>0</v>
      </c>
      <c r="AG106" s="46">
        <f t="shared" si="47"/>
        <v>0</v>
      </c>
      <c r="AH106" s="46">
        <f t="shared" si="47"/>
        <v>0</v>
      </c>
      <c r="AI106" s="46">
        <f t="shared" si="47"/>
        <v>0</v>
      </c>
      <c r="AJ106" s="46">
        <f t="shared" si="47"/>
        <v>0</v>
      </c>
      <c r="AK106" s="46">
        <f t="shared" si="47"/>
        <v>0</v>
      </c>
      <c r="AL106" s="46">
        <f t="shared" si="47"/>
        <v>0</v>
      </c>
      <c r="AM106" s="46">
        <f t="shared" si="47"/>
        <v>0</v>
      </c>
      <c r="AN106" s="46">
        <f t="shared" si="47"/>
        <v>0</v>
      </c>
      <c r="AO106" s="46">
        <f t="shared" si="47"/>
        <v>0</v>
      </c>
      <c r="AP106" s="46">
        <f t="shared" si="47"/>
        <v>0</v>
      </c>
      <c r="AQ106" s="46">
        <f t="shared" si="47"/>
        <v>0</v>
      </c>
      <c r="AR106" s="46">
        <f t="shared" si="47"/>
        <v>0</v>
      </c>
      <c r="AS106" s="46">
        <f t="shared" si="47"/>
        <v>0</v>
      </c>
      <c r="AT106" s="46">
        <f t="shared" si="47"/>
        <v>0</v>
      </c>
      <c r="AU106" s="46">
        <f t="shared" si="47"/>
        <v>0</v>
      </c>
      <c r="AV106" s="46">
        <f t="shared" si="47"/>
        <v>0</v>
      </c>
      <c r="AW106" s="46">
        <f t="shared" si="47"/>
        <v>0</v>
      </c>
      <c r="AX106" s="46">
        <f t="shared" si="47"/>
        <v>0</v>
      </c>
      <c r="AY106" s="46">
        <f t="shared" si="47"/>
        <v>0</v>
      </c>
      <c r="AZ106" s="46">
        <f t="shared" si="47"/>
        <v>0</v>
      </c>
      <c r="BA106" s="46">
        <f t="shared" si="47"/>
        <v>0</v>
      </c>
      <c r="BB106" s="46">
        <f t="shared" si="47"/>
        <v>0</v>
      </c>
      <c r="BC106" s="46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45269</v>
      </c>
      <c r="B1" s="207" t="s">
        <v>198</v>
      </c>
      <c r="C1" s="207"/>
      <c r="D1" s="209" t="s">
        <v>293</v>
      </c>
      <c r="E1" s="209"/>
      <c r="F1" s="209"/>
      <c r="G1" s="209"/>
      <c r="H1" s="209"/>
      <c r="I1" s="210"/>
      <c r="J1" s="201" t="s">
        <v>287</v>
      </c>
      <c r="K1" s="202"/>
      <c r="L1" s="202"/>
      <c r="M1" s="202"/>
      <c r="N1" s="202"/>
      <c r="O1" s="203"/>
      <c r="P1" s="201"/>
      <c r="Q1" s="204" t="s">
        <v>142</v>
      </c>
      <c r="S1" s="205" t="s">
        <v>288</v>
      </c>
      <c r="T1" s="205"/>
      <c r="U1" s="205"/>
      <c r="V1" s="205"/>
      <c r="W1" s="205"/>
    </row>
    <row r="2" spans="1:23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1"/>
      <c r="Q2" s="204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</row>
    <row r="3" spans="1:23">
      <c r="A3" s="8" t="s">
        <v>45</v>
      </c>
      <c r="B3" s="20">
        <v>0</v>
      </c>
      <c r="C3" s="20">
        <f>B3</f>
        <v>0</v>
      </c>
      <c r="D3" s="19">
        <v>41.81</v>
      </c>
      <c r="E3" s="19">
        <v>23.9</v>
      </c>
      <c r="F3" s="19">
        <v>0</v>
      </c>
      <c r="G3" s="19">
        <v>5.09</v>
      </c>
      <c r="H3" s="19">
        <v>29.2</v>
      </c>
      <c r="I3" s="19">
        <f>SUM(D3:H3)</f>
        <v>100.00000000000001</v>
      </c>
      <c r="J3" s="21">
        <f>$C3*D3/$I3</f>
        <v>0</v>
      </c>
      <c r="K3" s="21">
        <f t="shared" ref="K3:O3" si="0">$C3*E3/$I3</f>
        <v>0</v>
      </c>
      <c r="L3" s="21">
        <f t="shared" si="0"/>
        <v>0</v>
      </c>
      <c r="M3" s="21">
        <f t="shared" si="0"/>
        <v>0</v>
      </c>
      <c r="N3" s="21">
        <f t="shared" si="0"/>
        <v>0</v>
      </c>
      <c r="O3" s="21">
        <f t="shared" si="0"/>
        <v>0</v>
      </c>
      <c r="P3" s="22"/>
      <c r="Q3" s="39">
        <f>O3+P3</f>
        <v>0</v>
      </c>
      <c r="S3" s="37">
        <f t="shared" ref="S3:S66" si="1">J3</f>
        <v>0</v>
      </c>
      <c r="T3" s="37">
        <f t="shared" ref="T3:T66" si="2">K3</f>
        <v>0</v>
      </c>
      <c r="U3" s="37">
        <f t="shared" ref="U3:U66" si="3">L3</f>
        <v>0</v>
      </c>
      <c r="V3" s="37">
        <f t="shared" ref="V3:V66" si="4">M3</f>
        <v>0</v>
      </c>
      <c r="W3" s="37">
        <f t="shared" ref="W3:W66" si="5">N3</f>
        <v>0</v>
      </c>
    </row>
    <row r="4" spans="1:23">
      <c r="A4" s="8" t="s">
        <v>46</v>
      </c>
      <c r="B4" s="20">
        <f>B3</f>
        <v>0</v>
      </c>
      <c r="C4" s="20">
        <f t="shared" ref="C4:C67" si="6">B4</f>
        <v>0</v>
      </c>
      <c r="D4" s="19">
        <v>41.81</v>
      </c>
      <c r="E4" s="19">
        <v>23.9</v>
      </c>
      <c r="F4" s="19">
        <v>0</v>
      </c>
      <c r="G4" s="19">
        <v>5.09</v>
      </c>
      <c r="H4" s="19">
        <v>29.2</v>
      </c>
      <c r="I4" s="19">
        <f t="shared" ref="I4:I67" si="7">SUM(D4:H4)</f>
        <v>100.00000000000001</v>
      </c>
      <c r="J4" s="21">
        <f t="shared" ref="J4:J67" si="8">$C4*D4/$I4</f>
        <v>0</v>
      </c>
      <c r="K4" s="21">
        <f t="shared" ref="K4:K67" si="9">$C4*E4/$I4</f>
        <v>0</v>
      </c>
      <c r="L4" s="21">
        <f t="shared" ref="L4:L67" si="10">$C4*F4/$I4</f>
        <v>0</v>
      </c>
      <c r="M4" s="21">
        <f t="shared" ref="M4:M67" si="11">$C4*G4/$I4</f>
        <v>0</v>
      </c>
      <c r="N4" s="21">
        <f t="shared" ref="N4:N67" si="12">$C4*H4/$I4</f>
        <v>0</v>
      </c>
      <c r="O4" s="21">
        <f t="shared" ref="O4:O67" si="13">$C4*I4/$I4</f>
        <v>0</v>
      </c>
      <c r="P4" s="22"/>
      <c r="Q4" s="39">
        <f t="shared" ref="Q4:Q67" si="14">O4+P4</f>
        <v>0</v>
      </c>
      <c r="S4" s="37">
        <f t="shared" si="1"/>
        <v>0</v>
      </c>
      <c r="T4" s="37">
        <f t="shared" si="2"/>
        <v>0</v>
      </c>
      <c r="U4" s="37">
        <f t="shared" si="3"/>
        <v>0</v>
      </c>
      <c r="V4" s="37">
        <f t="shared" si="4"/>
        <v>0</v>
      </c>
      <c r="W4" s="37">
        <f t="shared" si="5"/>
        <v>0</v>
      </c>
    </row>
    <row r="5" spans="1:23">
      <c r="A5" s="8" t="s">
        <v>47</v>
      </c>
      <c r="B5" s="20">
        <f t="shared" ref="B5:B68" si="15">B4</f>
        <v>0</v>
      </c>
      <c r="C5" s="20">
        <f t="shared" si="6"/>
        <v>0</v>
      </c>
      <c r="D5" s="19">
        <v>41.81</v>
      </c>
      <c r="E5" s="19">
        <v>23.9</v>
      </c>
      <c r="F5" s="19">
        <v>0</v>
      </c>
      <c r="G5" s="19">
        <v>5.09</v>
      </c>
      <c r="H5" s="19">
        <v>29.2</v>
      </c>
      <c r="I5" s="19">
        <f t="shared" si="7"/>
        <v>100.00000000000001</v>
      </c>
      <c r="J5" s="21">
        <f t="shared" si="8"/>
        <v>0</v>
      </c>
      <c r="K5" s="21">
        <f t="shared" si="9"/>
        <v>0</v>
      </c>
      <c r="L5" s="21">
        <f t="shared" si="10"/>
        <v>0</v>
      </c>
      <c r="M5" s="21">
        <f t="shared" si="11"/>
        <v>0</v>
      </c>
      <c r="N5" s="21">
        <f t="shared" si="12"/>
        <v>0</v>
      </c>
      <c r="O5" s="21">
        <f t="shared" si="13"/>
        <v>0</v>
      </c>
      <c r="P5" s="22"/>
      <c r="Q5" s="39">
        <f t="shared" si="14"/>
        <v>0</v>
      </c>
      <c r="S5" s="37">
        <f t="shared" si="1"/>
        <v>0</v>
      </c>
      <c r="T5" s="37">
        <f t="shared" si="2"/>
        <v>0</v>
      </c>
      <c r="U5" s="37">
        <f t="shared" si="3"/>
        <v>0</v>
      </c>
      <c r="V5" s="37">
        <f t="shared" si="4"/>
        <v>0</v>
      </c>
      <c r="W5" s="37">
        <f t="shared" si="5"/>
        <v>0</v>
      </c>
    </row>
    <row r="6" spans="1:23">
      <c r="A6" s="8" t="s">
        <v>48</v>
      </c>
      <c r="B6" s="20">
        <f t="shared" si="15"/>
        <v>0</v>
      </c>
      <c r="C6" s="20">
        <f t="shared" si="6"/>
        <v>0</v>
      </c>
      <c r="D6" s="19">
        <v>41.81</v>
      </c>
      <c r="E6" s="19">
        <v>23.9</v>
      </c>
      <c r="F6" s="19">
        <v>0</v>
      </c>
      <c r="G6" s="19">
        <v>5.09</v>
      </c>
      <c r="H6" s="19">
        <v>29.2</v>
      </c>
      <c r="I6" s="19">
        <f t="shared" si="7"/>
        <v>100.00000000000001</v>
      </c>
      <c r="J6" s="21">
        <f t="shared" si="8"/>
        <v>0</v>
      </c>
      <c r="K6" s="21">
        <f t="shared" si="9"/>
        <v>0</v>
      </c>
      <c r="L6" s="21">
        <f t="shared" si="10"/>
        <v>0</v>
      </c>
      <c r="M6" s="21">
        <f t="shared" si="11"/>
        <v>0</v>
      </c>
      <c r="N6" s="21">
        <f t="shared" si="12"/>
        <v>0</v>
      </c>
      <c r="O6" s="21">
        <f t="shared" si="13"/>
        <v>0</v>
      </c>
      <c r="P6" s="22"/>
      <c r="Q6" s="39">
        <f t="shared" si="14"/>
        <v>0</v>
      </c>
      <c r="S6" s="37">
        <f t="shared" si="1"/>
        <v>0</v>
      </c>
      <c r="T6" s="37">
        <f t="shared" si="2"/>
        <v>0</v>
      </c>
      <c r="U6" s="37">
        <f t="shared" si="3"/>
        <v>0</v>
      </c>
      <c r="V6" s="37">
        <f t="shared" si="4"/>
        <v>0</v>
      </c>
      <c r="W6" s="37">
        <f t="shared" si="5"/>
        <v>0</v>
      </c>
    </row>
    <row r="7" spans="1:23">
      <c r="A7" s="8" t="s">
        <v>49</v>
      </c>
      <c r="B7" s="20">
        <f t="shared" si="15"/>
        <v>0</v>
      </c>
      <c r="C7" s="20">
        <f t="shared" si="6"/>
        <v>0</v>
      </c>
      <c r="D7" s="19">
        <v>41.81</v>
      </c>
      <c r="E7" s="19">
        <v>23.9</v>
      </c>
      <c r="F7" s="19">
        <v>0</v>
      </c>
      <c r="G7" s="19">
        <v>5.09</v>
      </c>
      <c r="H7" s="19">
        <v>29.2</v>
      </c>
      <c r="I7" s="19">
        <f t="shared" si="7"/>
        <v>100.00000000000001</v>
      </c>
      <c r="J7" s="21">
        <f t="shared" si="8"/>
        <v>0</v>
      </c>
      <c r="K7" s="21">
        <f t="shared" si="9"/>
        <v>0</v>
      </c>
      <c r="L7" s="21">
        <f t="shared" si="10"/>
        <v>0</v>
      </c>
      <c r="M7" s="21">
        <f t="shared" si="11"/>
        <v>0</v>
      </c>
      <c r="N7" s="21">
        <f t="shared" si="12"/>
        <v>0</v>
      </c>
      <c r="O7" s="21">
        <f t="shared" si="13"/>
        <v>0</v>
      </c>
      <c r="P7" s="22"/>
      <c r="Q7" s="39">
        <f t="shared" si="14"/>
        <v>0</v>
      </c>
      <c r="S7" s="37">
        <f t="shared" si="1"/>
        <v>0</v>
      </c>
      <c r="T7" s="37">
        <f t="shared" si="2"/>
        <v>0</v>
      </c>
      <c r="U7" s="37">
        <f t="shared" si="3"/>
        <v>0</v>
      </c>
      <c r="V7" s="37">
        <f t="shared" si="4"/>
        <v>0</v>
      </c>
      <c r="W7" s="37">
        <f t="shared" si="5"/>
        <v>0</v>
      </c>
    </row>
    <row r="8" spans="1:23">
      <c r="A8" s="8" t="s">
        <v>50</v>
      </c>
      <c r="B8" s="20">
        <f t="shared" si="15"/>
        <v>0</v>
      </c>
      <c r="C8" s="20">
        <f t="shared" si="6"/>
        <v>0</v>
      </c>
      <c r="D8" s="19">
        <v>41.81</v>
      </c>
      <c r="E8" s="19">
        <v>23.9</v>
      </c>
      <c r="F8" s="19">
        <v>0</v>
      </c>
      <c r="G8" s="19">
        <v>5.09</v>
      </c>
      <c r="H8" s="19">
        <v>29.2</v>
      </c>
      <c r="I8" s="19">
        <f t="shared" si="7"/>
        <v>100.00000000000001</v>
      </c>
      <c r="J8" s="21">
        <f t="shared" si="8"/>
        <v>0</v>
      </c>
      <c r="K8" s="21">
        <f t="shared" si="9"/>
        <v>0</v>
      </c>
      <c r="L8" s="21">
        <f t="shared" si="10"/>
        <v>0</v>
      </c>
      <c r="M8" s="21">
        <f t="shared" si="11"/>
        <v>0</v>
      </c>
      <c r="N8" s="21">
        <f t="shared" si="12"/>
        <v>0</v>
      </c>
      <c r="O8" s="21">
        <f t="shared" si="13"/>
        <v>0</v>
      </c>
      <c r="P8" s="22"/>
      <c r="Q8" s="39">
        <f t="shared" si="14"/>
        <v>0</v>
      </c>
      <c r="S8" s="37">
        <f t="shared" si="1"/>
        <v>0</v>
      </c>
      <c r="T8" s="37">
        <f t="shared" si="2"/>
        <v>0</v>
      </c>
      <c r="U8" s="37">
        <f t="shared" si="3"/>
        <v>0</v>
      </c>
      <c r="V8" s="37">
        <f t="shared" si="4"/>
        <v>0</v>
      </c>
      <c r="W8" s="37">
        <f t="shared" si="5"/>
        <v>0</v>
      </c>
    </row>
    <row r="9" spans="1:23">
      <c r="A9" s="8" t="s">
        <v>51</v>
      </c>
      <c r="B9" s="20">
        <f t="shared" si="15"/>
        <v>0</v>
      </c>
      <c r="C9" s="20">
        <f t="shared" si="6"/>
        <v>0</v>
      </c>
      <c r="D9" s="19">
        <v>41.81</v>
      </c>
      <c r="E9" s="19">
        <v>23.9</v>
      </c>
      <c r="F9" s="19">
        <v>0</v>
      </c>
      <c r="G9" s="19">
        <v>5.09</v>
      </c>
      <c r="H9" s="19">
        <v>29.2</v>
      </c>
      <c r="I9" s="19">
        <f t="shared" si="7"/>
        <v>100.00000000000001</v>
      </c>
      <c r="J9" s="21">
        <f t="shared" si="8"/>
        <v>0</v>
      </c>
      <c r="K9" s="21">
        <f t="shared" si="9"/>
        <v>0</v>
      </c>
      <c r="L9" s="21">
        <f t="shared" si="10"/>
        <v>0</v>
      </c>
      <c r="M9" s="21">
        <f t="shared" si="11"/>
        <v>0</v>
      </c>
      <c r="N9" s="21">
        <f t="shared" si="12"/>
        <v>0</v>
      </c>
      <c r="O9" s="21">
        <f t="shared" si="13"/>
        <v>0</v>
      </c>
      <c r="P9" s="22"/>
      <c r="Q9" s="39">
        <f t="shared" si="14"/>
        <v>0</v>
      </c>
      <c r="S9" s="37">
        <f t="shared" si="1"/>
        <v>0</v>
      </c>
      <c r="T9" s="37">
        <f t="shared" si="2"/>
        <v>0</v>
      </c>
      <c r="U9" s="37">
        <f t="shared" si="3"/>
        <v>0</v>
      </c>
      <c r="V9" s="37">
        <f t="shared" si="4"/>
        <v>0</v>
      </c>
      <c r="W9" s="37">
        <f t="shared" si="5"/>
        <v>0</v>
      </c>
    </row>
    <row r="10" spans="1:23">
      <c r="A10" s="8" t="s">
        <v>52</v>
      </c>
      <c r="B10" s="20">
        <f t="shared" si="15"/>
        <v>0</v>
      </c>
      <c r="C10" s="20">
        <f t="shared" si="6"/>
        <v>0</v>
      </c>
      <c r="D10" s="19">
        <v>41.81</v>
      </c>
      <c r="E10" s="19">
        <v>23.9</v>
      </c>
      <c r="F10" s="19">
        <v>0</v>
      </c>
      <c r="G10" s="19">
        <v>5.09</v>
      </c>
      <c r="H10" s="19">
        <v>29.2</v>
      </c>
      <c r="I10" s="19">
        <f t="shared" si="7"/>
        <v>100.00000000000001</v>
      </c>
      <c r="J10" s="21">
        <f t="shared" si="8"/>
        <v>0</v>
      </c>
      <c r="K10" s="21">
        <f t="shared" si="9"/>
        <v>0</v>
      </c>
      <c r="L10" s="21">
        <f t="shared" si="10"/>
        <v>0</v>
      </c>
      <c r="M10" s="21">
        <f t="shared" si="11"/>
        <v>0</v>
      </c>
      <c r="N10" s="21">
        <f t="shared" si="12"/>
        <v>0</v>
      </c>
      <c r="O10" s="21">
        <f t="shared" si="13"/>
        <v>0</v>
      </c>
      <c r="P10" s="22"/>
      <c r="Q10" s="39">
        <f t="shared" si="14"/>
        <v>0</v>
      </c>
      <c r="S10" s="37">
        <f t="shared" si="1"/>
        <v>0</v>
      </c>
      <c r="T10" s="37">
        <f t="shared" si="2"/>
        <v>0</v>
      </c>
      <c r="U10" s="37">
        <f t="shared" si="3"/>
        <v>0</v>
      </c>
      <c r="V10" s="37">
        <f t="shared" si="4"/>
        <v>0</v>
      </c>
      <c r="W10" s="37">
        <f t="shared" si="5"/>
        <v>0</v>
      </c>
    </row>
    <row r="11" spans="1:23">
      <c r="A11" s="8" t="s">
        <v>53</v>
      </c>
      <c r="B11" s="20">
        <f t="shared" si="15"/>
        <v>0</v>
      </c>
      <c r="C11" s="20">
        <f t="shared" si="6"/>
        <v>0</v>
      </c>
      <c r="D11" s="19">
        <v>41.81</v>
      </c>
      <c r="E11" s="19">
        <v>23.9</v>
      </c>
      <c r="F11" s="19">
        <v>0</v>
      </c>
      <c r="G11" s="19">
        <v>5.09</v>
      </c>
      <c r="H11" s="19">
        <v>29.2</v>
      </c>
      <c r="I11" s="19">
        <f t="shared" si="7"/>
        <v>100.00000000000001</v>
      </c>
      <c r="J11" s="21">
        <f t="shared" si="8"/>
        <v>0</v>
      </c>
      <c r="K11" s="21">
        <f t="shared" si="9"/>
        <v>0</v>
      </c>
      <c r="L11" s="21">
        <f t="shared" si="10"/>
        <v>0</v>
      </c>
      <c r="M11" s="21">
        <f t="shared" si="11"/>
        <v>0</v>
      </c>
      <c r="N11" s="21">
        <f t="shared" si="12"/>
        <v>0</v>
      </c>
      <c r="O11" s="21">
        <f t="shared" si="13"/>
        <v>0</v>
      </c>
      <c r="P11" s="22"/>
      <c r="Q11" s="39">
        <f t="shared" si="14"/>
        <v>0</v>
      </c>
      <c r="S11" s="37">
        <f t="shared" si="1"/>
        <v>0</v>
      </c>
      <c r="T11" s="37">
        <f t="shared" si="2"/>
        <v>0</v>
      </c>
      <c r="U11" s="37">
        <f t="shared" si="3"/>
        <v>0</v>
      </c>
      <c r="V11" s="37">
        <f t="shared" si="4"/>
        <v>0</v>
      </c>
      <c r="W11" s="37">
        <f t="shared" si="5"/>
        <v>0</v>
      </c>
    </row>
    <row r="12" spans="1:23">
      <c r="A12" s="8" t="s">
        <v>54</v>
      </c>
      <c r="B12" s="20">
        <f t="shared" si="15"/>
        <v>0</v>
      </c>
      <c r="C12" s="20">
        <f t="shared" si="6"/>
        <v>0</v>
      </c>
      <c r="D12" s="19">
        <v>41.81</v>
      </c>
      <c r="E12" s="19">
        <v>23.9</v>
      </c>
      <c r="F12" s="19">
        <v>0</v>
      </c>
      <c r="G12" s="19">
        <v>5.09</v>
      </c>
      <c r="H12" s="19">
        <v>29.2</v>
      </c>
      <c r="I12" s="19">
        <f t="shared" si="7"/>
        <v>100.00000000000001</v>
      </c>
      <c r="J12" s="21">
        <f t="shared" si="8"/>
        <v>0</v>
      </c>
      <c r="K12" s="21">
        <f t="shared" si="9"/>
        <v>0</v>
      </c>
      <c r="L12" s="21">
        <f t="shared" si="10"/>
        <v>0</v>
      </c>
      <c r="M12" s="21">
        <f t="shared" si="11"/>
        <v>0</v>
      </c>
      <c r="N12" s="21">
        <f t="shared" si="12"/>
        <v>0</v>
      </c>
      <c r="O12" s="21">
        <f t="shared" si="13"/>
        <v>0</v>
      </c>
      <c r="P12" s="22"/>
      <c r="Q12" s="39">
        <f t="shared" si="14"/>
        <v>0</v>
      </c>
      <c r="S12" s="37">
        <f t="shared" si="1"/>
        <v>0</v>
      </c>
      <c r="T12" s="37">
        <f t="shared" si="2"/>
        <v>0</v>
      </c>
      <c r="U12" s="37">
        <f t="shared" si="3"/>
        <v>0</v>
      </c>
      <c r="V12" s="37">
        <f t="shared" si="4"/>
        <v>0</v>
      </c>
      <c r="W12" s="37">
        <f t="shared" si="5"/>
        <v>0</v>
      </c>
    </row>
    <row r="13" spans="1:23">
      <c r="A13" s="8" t="s">
        <v>55</v>
      </c>
      <c r="B13" s="20">
        <f t="shared" si="15"/>
        <v>0</v>
      </c>
      <c r="C13" s="20">
        <f t="shared" si="6"/>
        <v>0</v>
      </c>
      <c r="D13" s="19">
        <v>41.81</v>
      </c>
      <c r="E13" s="19">
        <v>23.9</v>
      </c>
      <c r="F13" s="19">
        <v>0</v>
      </c>
      <c r="G13" s="19">
        <v>5.09</v>
      </c>
      <c r="H13" s="19">
        <v>29.2</v>
      </c>
      <c r="I13" s="19">
        <f t="shared" si="7"/>
        <v>100.00000000000001</v>
      </c>
      <c r="J13" s="21">
        <f t="shared" si="8"/>
        <v>0</v>
      </c>
      <c r="K13" s="21">
        <f t="shared" si="9"/>
        <v>0</v>
      </c>
      <c r="L13" s="21">
        <f t="shared" si="10"/>
        <v>0</v>
      </c>
      <c r="M13" s="21">
        <f t="shared" si="11"/>
        <v>0</v>
      </c>
      <c r="N13" s="21">
        <f t="shared" si="12"/>
        <v>0</v>
      </c>
      <c r="O13" s="21">
        <f t="shared" si="13"/>
        <v>0</v>
      </c>
      <c r="P13" s="22"/>
      <c r="Q13" s="39">
        <f t="shared" si="14"/>
        <v>0</v>
      </c>
      <c r="S13" s="37">
        <f t="shared" si="1"/>
        <v>0</v>
      </c>
      <c r="T13" s="37">
        <f t="shared" si="2"/>
        <v>0</v>
      </c>
      <c r="U13" s="37">
        <f t="shared" si="3"/>
        <v>0</v>
      </c>
      <c r="V13" s="37">
        <f t="shared" si="4"/>
        <v>0</v>
      </c>
      <c r="W13" s="37">
        <f t="shared" si="5"/>
        <v>0</v>
      </c>
    </row>
    <row r="14" spans="1:23">
      <c r="A14" s="8" t="s">
        <v>56</v>
      </c>
      <c r="B14" s="20">
        <f t="shared" si="15"/>
        <v>0</v>
      </c>
      <c r="C14" s="20">
        <f t="shared" si="6"/>
        <v>0</v>
      </c>
      <c r="D14" s="19">
        <v>41.81</v>
      </c>
      <c r="E14" s="19">
        <v>23.9</v>
      </c>
      <c r="F14" s="19">
        <v>0</v>
      </c>
      <c r="G14" s="19">
        <v>5.09</v>
      </c>
      <c r="H14" s="19">
        <v>29.2</v>
      </c>
      <c r="I14" s="19">
        <f t="shared" si="7"/>
        <v>100.00000000000001</v>
      </c>
      <c r="J14" s="21">
        <f t="shared" si="8"/>
        <v>0</v>
      </c>
      <c r="K14" s="21">
        <f t="shared" si="9"/>
        <v>0</v>
      </c>
      <c r="L14" s="21">
        <f t="shared" si="10"/>
        <v>0</v>
      </c>
      <c r="M14" s="21">
        <f t="shared" si="11"/>
        <v>0</v>
      </c>
      <c r="N14" s="21">
        <f t="shared" si="12"/>
        <v>0</v>
      </c>
      <c r="O14" s="21">
        <f t="shared" si="13"/>
        <v>0</v>
      </c>
      <c r="P14" s="22"/>
      <c r="Q14" s="39">
        <f t="shared" si="14"/>
        <v>0</v>
      </c>
      <c r="S14" s="37">
        <f t="shared" si="1"/>
        <v>0</v>
      </c>
      <c r="T14" s="37">
        <f t="shared" si="2"/>
        <v>0</v>
      </c>
      <c r="U14" s="37">
        <f t="shared" si="3"/>
        <v>0</v>
      </c>
      <c r="V14" s="37">
        <f t="shared" si="4"/>
        <v>0</v>
      </c>
      <c r="W14" s="37">
        <f t="shared" si="5"/>
        <v>0</v>
      </c>
    </row>
    <row r="15" spans="1:23">
      <c r="A15" s="8" t="s">
        <v>57</v>
      </c>
      <c r="B15" s="20">
        <f t="shared" si="15"/>
        <v>0</v>
      </c>
      <c r="C15" s="20">
        <f t="shared" si="6"/>
        <v>0</v>
      </c>
      <c r="D15" s="19">
        <v>41.81</v>
      </c>
      <c r="E15" s="19">
        <v>23.9</v>
      </c>
      <c r="F15" s="19">
        <v>0</v>
      </c>
      <c r="G15" s="19">
        <v>5.09</v>
      </c>
      <c r="H15" s="19">
        <v>29.2</v>
      </c>
      <c r="I15" s="19">
        <f t="shared" si="7"/>
        <v>100.00000000000001</v>
      </c>
      <c r="J15" s="21">
        <f t="shared" si="8"/>
        <v>0</v>
      </c>
      <c r="K15" s="21">
        <f t="shared" si="9"/>
        <v>0</v>
      </c>
      <c r="L15" s="21">
        <f t="shared" si="10"/>
        <v>0</v>
      </c>
      <c r="M15" s="21">
        <f t="shared" si="11"/>
        <v>0</v>
      </c>
      <c r="N15" s="21">
        <f t="shared" si="12"/>
        <v>0</v>
      </c>
      <c r="O15" s="21">
        <f t="shared" si="13"/>
        <v>0</v>
      </c>
      <c r="P15" s="22"/>
      <c r="Q15" s="39">
        <f t="shared" si="14"/>
        <v>0</v>
      </c>
      <c r="S15" s="37">
        <f t="shared" si="1"/>
        <v>0</v>
      </c>
      <c r="T15" s="37">
        <f t="shared" si="2"/>
        <v>0</v>
      </c>
      <c r="U15" s="37">
        <f t="shared" si="3"/>
        <v>0</v>
      </c>
      <c r="V15" s="37">
        <f t="shared" si="4"/>
        <v>0</v>
      </c>
      <c r="W15" s="37">
        <f t="shared" si="5"/>
        <v>0</v>
      </c>
    </row>
    <row r="16" spans="1:23">
      <c r="A16" s="8" t="s">
        <v>58</v>
      </c>
      <c r="B16" s="20">
        <f t="shared" si="15"/>
        <v>0</v>
      </c>
      <c r="C16" s="20">
        <f t="shared" si="6"/>
        <v>0</v>
      </c>
      <c r="D16" s="19">
        <v>41.81</v>
      </c>
      <c r="E16" s="19">
        <v>23.9</v>
      </c>
      <c r="F16" s="19">
        <v>0</v>
      </c>
      <c r="G16" s="19">
        <v>5.09</v>
      </c>
      <c r="H16" s="19">
        <v>29.2</v>
      </c>
      <c r="I16" s="19">
        <f t="shared" si="7"/>
        <v>100.00000000000001</v>
      </c>
      <c r="J16" s="21">
        <f t="shared" si="8"/>
        <v>0</v>
      </c>
      <c r="K16" s="21">
        <f t="shared" si="9"/>
        <v>0</v>
      </c>
      <c r="L16" s="21">
        <f t="shared" si="10"/>
        <v>0</v>
      </c>
      <c r="M16" s="21">
        <f t="shared" si="11"/>
        <v>0</v>
      </c>
      <c r="N16" s="21">
        <f t="shared" si="12"/>
        <v>0</v>
      </c>
      <c r="O16" s="21">
        <f t="shared" si="13"/>
        <v>0</v>
      </c>
      <c r="P16" s="22"/>
      <c r="Q16" s="39">
        <f t="shared" si="14"/>
        <v>0</v>
      </c>
      <c r="S16" s="37">
        <f t="shared" si="1"/>
        <v>0</v>
      </c>
      <c r="T16" s="37">
        <f t="shared" si="2"/>
        <v>0</v>
      </c>
      <c r="U16" s="37">
        <f t="shared" si="3"/>
        <v>0</v>
      </c>
      <c r="V16" s="37">
        <f t="shared" si="4"/>
        <v>0</v>
      </c>
      <c r="W16" s="37">
        <f t="shared" si="5"/>
        <v>0</v>
      </c>
    </row>
    <row r="17" spans="1:23">
      <c r="A17" s="8" t="s">
        <v>59</v>
      </c>
      <c r="B17" s="20">
        <f t="shared" si="15"/>
        <v>0</v>
      </c>
      <c r="C17" s="20">
        <f t="shared" si="6"/>
        <v>0</v>
      </c>
      <c r="D17" s="19">
        <v>41.81</v>
      </c>
      <c r="E17" s="19">
        <v>23.9</v>
      </c>
      <c r="F17" s="19">
        <v>0</v>
      </c>
      <c r="G17" s="19">
        <v>5.09</v>
      </c>
      <c r="H17" s="19">
        <v>29.2</v>
      </c>
      <c r="I17" s="19">
        <f t="shared" si="7"/>
        <v>100.00000000000001</v>
      </c>
      <c r="J17" s="21">
        <f t="shared" si="8"/>
        <v>0</v>
      </c>
      <c r="K17" s="21">
        <f t="shared" si="9"/>
        <v>0</v>
      </c>
      <c r="L17" s="21">
        <f t="shared" si="10"/>
        <v>0</v>
      </c>
      <c r="M17" s="21">
        <f t="shared" si="11"/>
        <v>0</v>
      </c>
      <c r="N17" s="21">
        <f t="shared" si="12"/>
        <v>0</v>
      </c>
      <c r="O17" s="21">
        <f t="shared" si="13"/>
        <v>0</v>
      </c>
      <c r="P17" s="22"/>
      <c r="Q17" s="39">
        <f t="shared" si="14"/>
        <v>0</v>
      </c>
      <c r="S17" s="37">
        <f t="shared" si="1"/>
        <v>0</v>
      </c>
      <c r="T17" s="37">
        <f t="shared" si="2"/>
        <v>0</v>
      </c>
      <c r="U17" s="37">
        <f t="shared" si="3"/>
        <v>0</v>
      </c>
      <c r="V17" s="37">
        <f t="shared" si="4"/>
        <v>0</v>
      </c>
      <c r="W17" s="37">
        <f t="shared" si="5"/>
        <v>0</v>
      </c>
    </row>
    <row r="18" spans="1:23">
      <c r="A18" s="8" t="s">
        <v>60</v>
      </c>
      <c r="B18" s="20">
        <f t="shared" si="15"/>
        <v>0</v>
      </c>
      <c r="C18" s="20">
        <f t="shared" si="6"/>
        <v>0</v>
      </c>
      <c r="D18" s="19">
        <v>41.81</v>
      </c>
      <c r="E18" s="19">
        <v>23.9</v>
      </c>
      <c r="F18" s="19">
        <v>0</v>
      </c>
      <c r="G18" s="19">
        <v>5.09</v>
      </c>
      <c r="H18" s="19">
        <v>29.2</v>
      </c>
      <c r="I18" s="19">
        <f t="shared" si="7"/>
        <v>100.00000000000001</v>
      </c>
      <c r="J18" s="21">
        <f t="shared" si="8"/>
        <v>0</v>
      </c>
      <c r="K18" s="21">
        <f t="shared" si="9"/>
        <v>0</v>
      </c>
      <c r="L18" s="21">
        <f t="shared" si="10"/>
        <v>0</v>
      </c>
      <c r="M18" s="21">
        <f t="shared" si="11"/>
        <v>0</v>
      </c>
      <c r="N18" s="21">
        <f t="shared" si="12"/>
        <v>0</v>
      </c>
      <c r="O18" s="21">
        <f t="shared" si="13"/>
        <v>0</v>
      </c>
      <c r="P18" s="22"/>
      <c r="Q18" s="39">
        <f t="shared" si="14"/>
        <v>0</v>
      </c>
      <c r="S18" s="37">
        <f t="shared" si="1"/>
        <v>0</v>
      </c>
      <c r="T18" s="37">
        <f t="shared" si="2"/>
        <v>0</v>
      </c>
      <c r="U18" s="37">
        <f t="shared" si="3"/>
        <v>0</v>
      </c>
      <c r="V18" s="37">
        <f t="shared" si="4"/>
        <v>0</v>
      </c>
      <c r="W18" s="37">
        <f t="shared" si="5"/>
        <v>0</v>
      </c>
    </row>
    <row r="19" spans="1:23">
      <c r="A19" s="8" t="s">
        <v>61</v>
      </c>
      <c r="B19" s="20">
        <f t="shared" si="15"/>
        <v>0</v>
      </c>
      <c r="C19" s="20">
        <f t="shared" si="6"/>
        <v>0</v>
      </c>
      <c r="D19" s="19">
        <v>41.81</v>
      </c>
      <c r="E19" s="19">
        <v>23.9</v>
      </c>
      <c r="F19" s="19">
        <v>0</v>
      </c>
      <c r="G19" s="19">
        <v>5.09</v>
      </c>
      <c r="H19" s="19">
        <v>29.2</v>
      </c>
      <c r="I19" s="19">
        <f t="shared" si="7"/>
        <v>100.00000000000001</v>
      </c>
      <c r="J19" s="21">
        <f t="shared" si="8"/>
        <v>0</v>
      </c>
      <c r="K19" s="21">
        <f t="shared" si="9"/>
        <v>0</v>
      </c>
      <c r="L19" s="21">
        <f t="shared" si="10"/>
        <v>0</v>
      </c>
      <c r="M19" s="21">
        <f t="shared" si="11"/>
        <v>0</v>
      </c>
      <c r="N19" s="21">
        <f t="shared" si="12"/>
        <v>0</v>
      </c>
      <c r="O19" s="21">
        <f t="shared" si="13"/>
        <v>0</v>
      </c>
      <c r="P19" s="22"/>
      <c r="Q19" s="39">
        <f t="shared" si="14"/>
        <v>0</v>
      </c>
      <c r="S19" s="37">
        <f t="shared" si="1"/>
        <v>0</v>
      </c>
      <c r="T19" s="37">
        <f t="shared" si="2"/>
        <v>0</v>
      </c>
      <c r="U19" s="37">
        <f t="shared" si="3"/>
        <v>0</v>
      </c>
      <c r="V19" s="37">
        <f t="shared" si="4"/>
        <v>0</v>
      </c>
      <c r="W19" s="37">
        <f t="shared" si="5"/>
        <v>0</v>
      </c>
    </row>
    <row r="20" spans="1:23">
      <c r="A20" s="8" t="s">
        <v>62</v>
      </c>
      <c r="B20" s="20">
        <f t="shared" si="15"/>
        <v>0</v>
      </c>
      <c r="C20" s="20">
        <f t="shared" si="6"/>
        <v>0</v>
      </c>
      <c r="D20" s="19">
        <v>41.81</v>
      </c>
      <c r="E20" s="19">
        <v>23.9</v>
      </c>
      <c r="F20" s="19">
        <v>0</v>
      </c>
      <c r="G20" s="19">
        <v>5.09</v>
      </c>
      <c r="H20" s="19">
        <v>29.2</v>
      </c>
      <c r="I20" s="19">
        <f t="shared" si="7"/>
        <v>100.00000000000001</v>
      </c>
      <c r="J20" s="21">
        <f t="shared" si="8"/>
        <v>0</v>
      </c>
      <c r="K20" s="21">
        <f t="shared" si="9"/>
        <v>0</v>
      </c>
      <c r="L20" s="21">
        <f t="shared" si="10"/>
        <v>0</v>
      </c>
      <c r="M20" s="21">
        <f t="shared" si="11"/>
        <v>0</v>
      </c>
      <c r="N20" s="21">
        <f t="shared" si="12"/>
        <v>0</v>
      </c>
      <c r="O20" s="21">
        <f t="shared" si="13"/>
        <v>0</v>
      </c>
      <c r="P20" s="22"/>
      <c r="Q20" s="39">
        <f t="shared" si="14"/>
        <v>0</v>
      </c>
      <c r="S20" s="37">
        <f t="shared" si="1"/>
        <v>0</v>
      </c>
      <c r="T20" s="37">
        <f t="shared" si="2"/>
        <v>0</v>
      </c>
      <c r="U20" s="37">
        <f t="shared" si="3"/>
        <v>0</v>
      </c>
      <c r="V20" s="37">
        <f t="shared" si="4"/>
        <v>0</v>
      </c>
      <c r="W20" s="37">
        <f t="shared" si="5"/>
        <v>0</v>
      </c>
    </row>
    <row r="21" spans="1:23">
      <c r="A21" s="8" t="s">
        <v>63</v>
      </c>
      <c r="B21" s="20">
        <f t="shared" si="15"/>
        <v>0</v>
      </c>
      <c r="C21" s="20">
        <f t="shared" si="6"/>
        <v>0</v>
      </c>
      <c r="D21" s="19">
        <v>41.81</v>
      </c>
      <c r="E21" s="19">
        <v>23.9</v>
      </c>
      <c r="F21" s="19">
        <v>0</v>
      </c>
      <c r="G21" s="19">
        <v>5.09</v>
      </c>
      <c r="H21" s="19">
        <v>29.2</v>
      </c>
      <c r="I21" s="19">
        <f t="shared" si="7"/>
        <v>100.00000000000001</v>
      </c>
      <c r="J21" s="21">
        <f t="shared" si="8"/>
        <v>0</v>
      </c>
      <c r="K21" s="21">
        <f t="shared" si="9"/>
        <v>0</v>
      </c>
      <c r="L21" s="21">
        <f t="shared" si="10"/>
        <v>0</v>
      </c>
      <c r="M21" s="21">
        <f t="shared" si="11"/>
        <v>0</v>
      </c>
      <c r="N21" s="21">
        <f t="shared" si="12"/>
        <v>0</v>
      </c>
      <c r="O21" s="21">
        <f t="shared" si="13"/>
        <v>0</v>
      </c>
      <c r="P21" s="22"/>
      <c r="Q21" s="39">
        <f t="shared" si="14"/>
        <v>0</v>
      </c>
      <c r="S21" s="37">
        <f t="shared" si="1"/>
        <v>0</v>
      </c>
      <c r="T21" s="37">
        <f t="shared" si="2"/>
        <v>0</v>
      </c>
      <c r="U21" s="37">
        <f t="shared" si="3"/>
        <v>0</v>
      </c>
      <c r="V21" s="37">
        <f t="shared" si="4"/>
        <v>0</v>
      </c>
      <c r="W21" s="37">
        <f t="shared" si="5"/>
        <v>0</v>
      </c>
    </row>
    <row r="22" spans="1:23">
      <c r="A22" s="8" t="s">
        <v>64</v>
      </c>
      <c r="B22" s="20">
        <f t="shared" si="15"/>
        <v>0</v>
      </c>
      <c r="C22" s="20">
        <f t="shared" si="6"/>
        <v>0</v>
      </c>
      <c r="D22" s="19">
        <v>41.81</v>
      </c>
      <c r="E22" s="19">
        <v>23.9</v>
      </c>
      <c r="F22" s="19">
        <v>0</v>
      </c>
      <c r="G22" s="19">
        <v>5.09</v>
      </c>
      <c r="H22" s="19">
        <v>29.2</v>
      </c>
      <c r="I22" s="19">
        <f t="shared" si="7"/>
        <v>100.00000000000001</v>
      </c>
      <c r="J22" s="21">
        <f t="shared" si="8"/>
        <v>0</v>
      </c>
      <c r="K22" s="21">
        <f t="shared" si="9"/>
        <v>0</v>
      </c>
      <c r="L22" s="21">
        <f t="shared" si="10"/>
        <v>0</v>
      </c>
      <c r="M22" s="21">
        <f t="shared" si="11"/>
        <v>0</v>
      </c>
      <c r="N22" s="21">
        <f t="shared" si="12"/>
        <v>0</v>
      </c>
      <c r="O22" s="21">
        <f t="shared" si="13"/>
        <v>0</v>
      </c>
      <c r="P22" s="22"/>
      <c r="Q22" s="39">
        <f t="shared" si="14"/>
        <v>0</v>
      </c>
      <c r="S22" s="37">
        <f t="shared" si="1"/>
        <v>0</v>
      </c>
      <c r="T22" s="37">
        <f t="shared" si="2"/>
        <v>0</v>
      </c>
      <c r="U22" s="37">
        <f t="shared" si="3"/>
        <v>0</v>
      </c>
      <c r="V22" s="37">
        <f t="shared" si="4"/>
        <v>0</v>
      </c>
      <c r="W22" s="37">
        <f t="shared" si="5"/>
        <v>0</v>
      </c>
    </row>
    <row r="23" spans="1:23">
      <c r="A23" s="8" t="s">
        <v>65</v>
      </c>
      <c r="B23" s="20">
        <f t="shared" si="15"/>
        <v>0</v>
      </c>
      <c r="C23" s="20">
        <f t="shared" si="6"/>
        <v>0</v>
      </c>
      <c r="D23" s="19">
        <v>41.81</v>
      </c>
      <c r="E23" s="19">
        <v>23.9</v>
      </c>
      <c r="F23" s="19">
        <v>0</v>
      </c>
      <c r="G23" s="19">
        <v>5.09</v>
      </c>
      <c r="H23" s="19">
        <v>29.2</v>
      </c>
      <c r="I23" s="19">
        <f t="shared" si="7"/>
        <v>100.00000000000001</v>
      </c>
      <c r="J23" s="21">
        <f t="shared" si="8"/>
        <v>0</v>
      </c>
      <c r="K23" s="21">
        <f t="shared" si="9"/>
        <v>0</v>
      </c>
      <c r="L23" s="21">
        <f t="shared" si="10"/>
        <v>0</v>
      </c>
      <c r="M23" s="21">
        <f t="shared" si="11"/>
        <v>0</v>
      </c>
      <c r="N23" s="21">
        <f t="shared" si="12"/>
        <v>0</v>
      </c>
      <c r="O23" s="21">
        <f t="shared" si="13"/>
        <v>0</v>
      </c>
      <c r="P23" s="22"/>
      <c r="Q23" s="39">
        <f t="shared" si="14"/>
        <v>0</v>
      </c>
      <c r="S23" s="37">
        <f t="shared" si="1"/>
        <v>0</v>
      </c>
      <c r="T23" s="37">
        <f t="shared" si="2"/>
        <v>0</v>
      </c>
      <c r="U23" s="37">
        <f t="shared" si="3"/>
        <v>0</v>
      </c>
      <c r="V23" s="37">
        <f t="shared" si="4"/>
        <v>0</v>
      </c>
      <c r="W23" s="37">
        <f t="shared" si="5"/>
        <v>0</v>
      </c>
    </row>
    <row r="24" spans="1:23">
      <c r="A24" s="8" t="s">
        <v>66</v>
      </c>
      <c r="B24" s="20">
        <f t="shared" si="15"/>
        <v>0</v>
      </c>
      <c r="C24" s="20">
        <f t="shared" si="6"/>
        <v>0</v>
      </c>
      <c r="D24" s="19">
        <v>41.81</v>
      </c>
      <c r="E24" s="19">
        <v>23.9</v>
      </c>
      <c r="F24" s="19">
        <v>0</v>
      </c>
      <c r="G24" s="19">
        <v>5.09</v>
      </c>
      <c r="H24" s="19">
        <v>29.2</v>
      </c>
      <c r="I24" s="19">
        <f t="shared" si="7"/>
        <v>100.00000000000001</v>
      </c>
      <c r="J24" s="21">
        <f t="shared" si="8"/>
        <v>0</v>
      </c>
      <c r="K24" s="21">
        <f t="shared" si="9"/>
        <v>0</v>
      </c>
      <c r="L24" s="21">
        <f t="shared" si="10"/>
        <v>0</v>
      </c>
      <c r="M24" s="21">
        <f t="shared" si="11"/>
        <v>0</v>
      </c>
      <c r="N24" s="21">
        <f t="shared" si="12"/>
        <v>0</v>
      </c>
      <c r="O24" s="21">
        <f t="shared" si="13"/>
        <v>0</v>
      </c>
      <c r="P24" s="22"/>
      <c r="Q24" s="39">
        <f t="shared" si="14"/>
        <v>0</v>
      </c>
      <c r="S24" s="37">
        <f t="shared" si="1"/>
        <v>0</v>
      </c>
      <c r="T24" s="37">
        <f t="shared" si="2"/>
        <v>0</v>
      </c>
      <c r="U24" s="37">
        <f t="shared" si="3"/>
        <v>0</v>
      </c>
      <c r="V24" s="37">
        <f t="shared" si="4"/>
        <v>0</v>
      </c>
      <c r="W24" s="37">
        <f t="shared" si="5"/>
        <v>0</v>
      </c>
    </row>
    <row r="25" spans="1:23">
      <c r="A25" s="8" t="s">
        <v>67</v>
      </c>
      <c r="B25" s="20">
        <f t="shared" si="15"/>
        <v>0</v>
      </c>
      <c r="C25" s="20">
        <f t="shared" si="6"/>
        <v>0</v>
      </c>
      <c r="D25" s="19">
        <v>41.81</v>
      </c>
      <c r="E25" s="19">
        <v>23.9</v>
      </c>
      <c r="F25" s="19">
        <v>0</v>
      </c>
      <c r="G25" s="19">
        <v>5.09</v>
      </c>
      <c r="H25" s="19">
        <v>29.2</v>
      </c>
      <c r="I25" s="19">
        <f t="shared" si="7"/>
        <v>100.00000000000001</v>
      </c>
      <c r="J25" s="21">
        <f t="shared" si="8"/>
        <v>0</v>
      </c>
      <c r="K25" s="21">
        <f t="shared" si="9"/>
        <v>0</v>
      </c>
      <c r="L25" s="21">
        <f t="shared" si="10"/>
        <v>0</v>
      </c>
      <c r="M25" s="21">
        <f t="shared" si="11"/>
        <v>0</v>
      </c>
      <c r="N25" s="21">
        <f t="shared" si="12"/>
        <v>0</v>
      </c>
      <c r="O25" s="21">
        <f t="shared" si="13"/>
        <v>0</v>
      </c>
      <c r="P25" s="22"/>
      <c r="Q25" s="39">
        <f t="shared" si="14"/>
        <v>0</v>
      </c>
      <c r="S25" s="37">
        <f t="shared" si="1"/>
        <v>0</v>
      </c>
      <c r="T25" s="37">
        <f t="shared" si="2"/>
        <v>0</v>
      </c>
      <c r="U25" s="37">
        <f t="shared" si="3"/>
        <v>0</v>
      </c>
      <c r="V25" s="37">
        <f t="shared" si="4"/>
        <v>0</v>
      </c>
      <c r="W25" s="37">
        <f t="shared" si="5"/>
        <v>0</v>
      </c>
    </row>
    <row r="26" spans="1:23">
      <c r="A26" s="8" t="s">
        <v>68</v>
      </c>
      <c r="B26" s="20">
        <f t="shared" si="15"/>
        <v>0</v>
      </c>
      <c r="C26" s="20">
        <f t="shared" si="6"/>
        <v>0</v>
      </c>
      <c r="D26" s="19">
        <v>41.81</v>
      </c>
      <c r="E26" s="19">
        <v>23.9</v>
      </c>
      <c r="F26" s="19">
        <v>0</v>
      </c>
      <c r="G26" s="19">
        <v>5.09</v>
      </c>
      <c r="H26" s="19">
        <v>29.2</v>
      </c>
      <c r="I26" s="19">
        <f t="shared" si="7"/>
        <v>100.00000000000001</v>
      </c>
      <c r="J26" s="21">
        <f t="shared" si="8"/>
        <v>0</v>
      </c>
      <c r="K26" s="21">
        <f t="shared" si="9"/>
        <v>0</v>
      </c>
      <c r="L26" s="21">
        <f t="shared" si="10"/>
        <v>0</v>
      </c>
      <c r="M26" s="21">
        <f t="shared" si="11"/>
        <v>0</v>
      </c>
      <c r="N26" s="21">
        <f t="shared" si="12"/>
        <v>0</v>
      </c>
      <c r="O26" s="21">
        <f t="shared" si="13"/>
        <v>0</v>
      </c>
      <c r="P26" s="22"/>
      <c r="Q26" s="39">
        <f t="shared" si="14"/>
        <v>0</v>
      </c>
      <c r="S26" s="37">
        <f t="shared" si="1"/>
        <v>0</v>
      </c>
      <c r="T26" s="37">
        <f t="shared" si="2"/>
        <v>0</v>
      </c>
      <c r="U26" s="37">
        <f t="shared" si="3"/>
        <v>0</v>
      </c>
      <c r="V26" s="37">
        <f t="shared" si="4"/>
        <v>0</v>
      </c>
      <c r="W26" s="37">
        <f t="shared" si="5"/>
        <v>0</v>
      </c>
    </row>
    <row r="27" spans="1:23">
      <c r="A27" s="8" t="s">
        <v>69</v>
      </c>
      <c r="B27" s="20">
        <f t="shared" si="15"/>
        <v>0</v>
      </c>
      <c r="C27" s="20">
        <f t="shared" si="6"/>
        <v>0</v>
      </c>
      <c r="D27" s="19">
        <v>41.81</v>
      </c>
      <c r="E27" s="19">
        <v>23.9</v>
      </c>
      <c r="F27" s="19">
        <v>0</v>
      </c>
      <c r="G27" s="19">
        <v>5.09</v>
      </c>
      <c r="H27" s="19">
        <v>29.2</v>
      </c>
      <c r="I27" s="19">
        <f t="shared" si="7"/>
        <v>100.00000000000001</v>
      </c>
      <c r="J27" s="21">
        <f t="shared" si="8"/>
        <v>0</v>
      </c>
      <c r="K27" s="21">
        <f t="shared" si="9"/>
        <v>0</v>
      </c>
      <c r="L27" s="21">
        <f t="shared" si="10"/>
        <v>0</v>
      </c>
      <c r="M27" s="21">
        <f t="shared" si="11"/>
        <v>0</v>
      </c>
      <c r="N27" s="21">
        <f t="shared" si="12"/>
        <v>0</v>
      </c>
      <c r="O27" s="21">
        <f t="shared" si="13"/>
        <v>0</v>
      </c>
      <c r="P27" s="22"/>
      <c r="Q27" s="39">
        <f t="shared" si="14"/>
        <v>0</v>
      </c>
      <c r="S27" s="37">
        <f t="shared" si="1"/>
        <v>0</v>
      </c>
      <c r="T27" s="37">
        <f t="shared" si="2"/>
        <v>0</v>
      </c>
      <c r="U27" s="37">
        <f t="shared" si="3"/>
        <v>0</v>
      </c>
      <c r="V27" s="37">
        <f t="shared" si="4"/>
        <v>0</v>
      </c>
      <c r="W27" s="37">
        <f t="shared" si="5"/>
        <v>0</v>
      </c>
    </row>
    <row r="28" spans="1:23">
      <c r="A28" s="8" t="s">
        <v>70</v>
      </c>
      <c r="B28" s="20">
        <f t="shared" si="15"/>
        <v>0</v>
      </c>
      <c r="C28" s="20">
        <f t="shared" si="6"/>
        <v>0</v>
      </c>
      <c r="D28" s="19">
        <v>41.81</v>
      </c>
      <c r="E28" s="19">
        <v>23.9</v>
      </c>
      <c r="F28" s="19">
        <v>0</v>
      </c>
      <c r="G28" s="19">
        <v>5.09</v>
      </c>
      <c r="H28" s="19">
        <v>29.2</v>
      </c>
      <c r="I28" s="19">
        <f t="shared" si="7"/>
        <v>100.00000000000001</v>
      </c>
      <c r="J28" s="21">
        <f t="shared" si="8"/>
        <v>0</v>
      </c>
      <c r="K28" s="21">
        <f t="shared" si="9"/>
        <v>0</v>
      </c>
      <c r="L28" s="21">
        <f t="shared" si="10"/>
        <v>0</v>
      </c>
      <c r="M28" s="21">
        <f t="shared" si="11"/>
        <v>0</v>
      </c>
      <c r="N28" s="21">
        <f t="shared" si="12"/>
        <v>0</v>
      </c>
      <c r="O28" s="21">
        <f t="shared" si="13"/>
        <v>0</v>
      </c>
      <c r="P28" s="22"/>
      <c r="Q28" s="39">
        <f t="shared" si="14"/>
        <v>0</v>
      </c>
      <c r="S28" s="37">
        <f t="shared" si="1"/>
        <v>0</v>
      </c>
      <c r="T28" s="37">
        <f t="shared" si="2"/>
        <v>0</v>
      </c>
      <c r="U28" s="37">
        <f t="shared" si="3"/>
        <v>0</v>
      </c>
      <c r="V28" s="37">
        <f t="shared" si="4"/>
        <v>0</v>
      </c>
      <c r="W28" s="37">
        <f t="shared" si="5"/>
        <v>0</v>
      </c>
    </row>
    <row r="29" spans="1:23">
      <c r="A29" s="8" t="s">
        <v>71</v>
      </c>
      <c r="B29" s="20">
        <f t="shared" si="15"/>
        <v>0</v>
      </c>
      <c r="C29" s="20">
        <f t="shared" si="6"/>
        <v>0</v>
      </c>
      <c r="D29" s="19">
        <v>41.81</v>
      </c>
      <c r="E29" s="19">
        <v>23.9</v>
      </c>
      <c r="F29" s="19">
        <v>0</v>
      </c>
      <c r="G29" s="19">
        <v>5.09</v>
      </c>
      <c r="H29" s="19">
        <v>29.2</v>
      </c>
      <c r="I29" s="19">
        <f t="shared" si="7"/>
        <v>100.00000000000001</v>
      </c>
      <c r="J29" s="21">
        <f t="shared" si="8"/>
        <v>0</v>
      </c>
      <c r="K29" s="21">
        <f t="shared" si="9"/>
        <v>0</v>
      </c>
      <c r="L29" s="21">
        <f t="shared" si="10"/>
        <v>0</v>
      </c>
      <c r="M29" s="21">
        <f t="shared" si="11"/>
        <v>0</v>
      </c>
      <c r="N29" s="21">
        <f t="shared" si="12"/>
        <v>0</v>
      </c>
      <c r="O29" s="21">
        <f t="shared" si="13"/>
        <v>0</v>
      </c>
      <c r="P29" s="22"/>
      <c r="Q29" s="39">
        <f t="shared" si="14"/>
        <v>0</v>
      </c>
      <c r="S29" s="37">
        <f t="shared" si="1"/>
        <v>0</v>
      </c>
      <c r="T29" s="37">
        <f t="shared" si="2"/>
        <v>0</v>
      </c>
      <c r="U29" s="37">
        <f t="shared" si="3"/>
        <v>0</v>
      </c>
      <c r="V29" s="37">
        <f t="shared" si="4"/>
        <v>0</v>
      </c>
      <c r="W29" s="37">
        <f t="shared" si="5"/>
        <v>0</v>
      </c>
    </row>
    <row r="30" spans="1:23">
      <c r="A30" s="8" t="s">
        <v>72</v>
      </c>
      <c r="B30" s="20">
        <f t="shared" si="15"/>
        <v>0</v>
      </c>
      <c r="C30" s="20">
        <f t="shared" si="6"/>
        <v>0</v>
      </c>
      <c r="D30" s="19">
        <v>41.81</v>
      </c>
      <c r="E30" s="19">
        <v>23.9</v>
      </c>
      <c r="F30" s="19">
        <v>0</v>
      </c>
      <c r="G30" s="19">
        <v>5.09</v>
      </c>
      <c r="H30" s="19">
        <v>29.2</v>
      </c>
      <c r="I30" s="19">
        <f t="shared" si="7"/>
        <v>100.00000000000001</v>
      </c>
      <c r="J30" s="21">
        <f t="shared" si="8"/>
        <v>0</v>
      </c>
      <c r="K30" s="21">
        <f t="shared" si="9"/>
        <v>0</v>
      </c>
      <c r="L30" s="21">
        <f t="shared" si="10"/>
        <v>0</v>
      </c>
      <c r="M30" s="21">
        <f t="shared" si="11"/>
        <v>0</v>
      </c>
      <c r="N30" s="21">
        <f t="shared" si="12"/>
        <v>0</v>
      </c>
      <c r="O30" s="21">
        <f t="shared" si="13"/>
        <v>0</v>
      </c>
      <c r="P30" s="22"/>
      <c r="Q30" s="39">
        <f t="shared" si="14"/>
        <v>0</v>
      </c>
      <c r="S30" s="37">
        <f t="shared" si="1"/>
        <v>0</v>
      </c>
      <c r="T30" s="37">
        <f t="shared" si="2"/>
        <v>0</v>
      </c>
      <c r="U30" s="37">
        <f t="shared" si="3"/>
        <v>0</v>
      </c>
      <c r="V30" s="37">
        <f t="shared" si="4"/>
        <v>0</v>
      </c>
      <c r="W30" s="37">
        <f t="shared" si="5"/>
        <v>0</v>
      </c>
    </row>
    <row r="31" spans="1:23">
      <c r="A31" s="8" t="s">
        <v>73</v>
      </c>
      <c r="B31" s="20">
        <f t="shared" si="15"/>
        <v>0</v>
      </c>
      <c r="C31" s="20">
        <f t="shared" si="6"/>
        <v>0</v>
      </c>
      <c r="D31" s="19">
        <v>41.81</v>
      </c>
      <c r="E31" s="19">
        <v>23.9</v>
      </c>
      <c r="F31" s="19">
        <v>0</v>
      </c>
      <c r="G31" s="19">
        <v>5.09</v>
      </c>
      <c r="H31" s="19">
        <v>29.2</v>
      </c>
      <c r="I31" s="19">
        <f t="shared" si="7"/>
        <v>100.00000000000001</v>
      </c>
      <c r="J31" s="21">
        <f t="shared" si="8"/>
        <v>0</v>
      </c>
      <c r="K31" s="21">
        <f t="shared" si="9"/>
        <v>0</v>
      </c>
      <c r="L31" s="21">
        <f t="shared" si="10"/>
        <v>0</v>
      </c>
      <c r="M31" s="21">
        <f t="shared" si="11"/>
        <v>0</v>
      </c>
      <c r="N31" s="21">
        <f t="shared" si="12"/>
        <v>0</v>
      </c>
      <c r="O31" s="21">
        <f t="shared" si="13"/>
        <v>0</v>
      </c>
      <c r="P31" s="22"/>
      <c r="Q31" s="39">
        <f t="shared" si="14"/>
        <v>0</v>
      </c>
      <c r="S31" s="37">
        <f t="shared" si="1"/>
        <v>0</v>
      </c>
      <c r="T31" s="37">
        <f t="shared" si="2"/>
        <v>0</v>
      </c>
      <c r="U31" s="37">
        <f t="shared" si="3"/>
        <v>0</v>
      </c>
      <c r="V31" s="37">
        <f t="shared" si="4"/>
        <v>0</v>
      </c>
      <c r="W31" s="37">
        <f t="shared" si="5"/>
        <v>0</v>
      </c>
    </row>
    <row r="32" spans="1:23">
      <c r="A32" s="8" t="s">
        <v>74</v>
      </c>
      <c r="B32" s="20">
        <f t="shared" si="15"/>
        <v>0</v>
      </c>
      <c r="C32" s="20">
        <f t="shared" si="6"/>
        <v>0</v>
      </c>
      <c r="D32" s="19">
        <v>41.81</v>
      </c>
      <c r="E32" s="19">
        <v>23.9</v>
      </c>
      <c r="F32" s="19">
        <v>0</v>
      </c>
      <c r="G32" s="19">
        <v>5.09</v>
      </c>
      <c r="H32" s="19">
        <v>29.2</v>
      </c>
      <c r="I32" s="19">
        <f t="shared" si="7"/>
        <v>100.00000000000001</v>
      </c>
      <c r="J32" s="21">
        <f t="shared" si="8"/>
        <v>0</v>
      </c>
      <c r="K32" s="21">
        <f t="shared" si="9"/>
        <v>0</v>
      </c>
      <c r="L32" s="21">
        <f t="shared" si="10"/>
        <v>0</v>
      </c>
      <c r="M32" s="21">
        <f t="shared" si="11"/>
        <v>0</v>
      </c>
      <c r="N32" s="21">
        <f t="shared" si="12"/>
        <v>0</v>
      </c>
      <c r="O32" s="21">
        <f t="shared" si="13"/>
        <v>0</v>
      </c>
      <c r="P32" s="22"/>
      <c r="Q32" s="39">
        <f t="shared" si="14"/>
        <v>0</v>
      </c>
      <c r="S32" s="37">
        <f t="shared" si="1"/>
        <v>0</v>
      </c>
      <c r="T32" s="37">
        <f t="shared" si="2"/>
        <v>0</v>
      </c>
      <c r="U32" s="37">
        <f t="shared" si="3"/>
        <v>0</v>
      </c>
      <c r="V32" s="37">
        <f t="shared" si="4"/>
        <v>0</v>
      </c>
      <c r="W32" s="37">
        <f t="shared" si="5"/>
        <v>0</v>
      </c>
    </row>
    <row r="33" spans="1:23">
      <c r="A33" s="8" t="s">
        <v>75</v>
      </c>
      <c r="B33" s="20">
        <f t="shared" si="15"/>
        <v>0</v>
      </c>
      <c r="C33" s="20">
        <f t="shared" si="6"/>
        <v>0</v>
      </c>
      <c r="D33" s="19">
        <v>41.81</v>
      </c>
      <c r="E33" s="19">
        <v>23.9</v>
      </c>
      <c r="F33" s="19">
        <v>0</v>
      </c>
      <c r="G33" s="19">
        <v>5.09</v>
      </c>
      <c r="H33" s="19">
        <v>29.2</v>
      </c>
      <c r="I33" s="19">
        <f t="shared" si="7"/>
        <v>100.00000000000001</v>
      </c>
      <c r="J33" s="21">
        <f t="shared" si="8"/>
        <v>0</v>
      </c>
      <c r="K33" s="21">
        <f t="shared" si="9"/>
        <v>0</v>
      </c>
      <c r="L33" s="21">
        <f t="shared" si="10"/>
        <v>0</v>
      </c>
      <c r="M33" s="21">
        <f t="shared" si="11"/>
        <v>0</v>
      </c>
      <c r="N33" s="21">
        <f t="shared" si="12"/>
        <v>0</v>
      </c>
      <c r="O33" s="21">
        <f t="shared" si="13"/>
        <v>0</v>
      </c>
      <c r="P33" s="22"/>
      <c r="Q33" s="39">
        <f t="shared" si="14"/>
        <v>0</v>
      </c>
      <c r="S33" s="37">
        <f t="shared" si="1"/>
        <v>0</v>
      </c>
      <c r="T33" s="37">
        <f t="shared" si="2"/>
        <v>0</v>
      </c>
      <c r="U33" s="37">
        <f t="shared" si="3"/>
        <v>0</v>
      </c>
      <c r="V33" s="37">
        <f t="shared" si="4"/>
        <v>0</v>
      </c>
      <c r="W33" s="37">
        <f t="shared" si="5"/>
        <v>0</v>
      </c>
    </row>
    <row r="34" spans="1:23">
      <c r="A34" s="8" t="s">
        <v>76</v>
      </c>
      <c r="B34" s="20">
        <f t="shared" si="15"/>
        <v>0</v>
      </c>
      <c r="C34" s="20">
        <f t="shared" si="6"/>
        <v>0</v>
      </c>
      <c r="D34" s="19">
        <v>41.81</v>
      </c>
      <c r="E34" s="19">
        <v>23.9</v>
      </c>
      <c r="F34" s="19">
        <v>0</v>
      </c>
      <c r="G34" s="19">
        <v>5.09</v>
      </c>
      <c r="H34" s="19">
        <v>29.2</v>
      </c>
      <c r="I34" s="19">
        <f t="shared" si="7"/>
        <v>100.00000000000001</v>
      </c>
      <c r="J34" s="21">
        <f t="shared" si="8"/>
        <v>0</v>
      </c>
      <c r="K34" s="21">
        <f t="shared" si="9"/>
        <v>0</v>
      </c>
      <c r="L34" s="21">
        <f t="shared" si="10"/>
        <v>0</v>
      </c>
      <c r="M34" s="21">
        <f t="shared" si="11"/>
        <v>0</v>
      </c>
      <c r="N34" s="21">
        <f t="shared" si="12"/>
        <v>0</v>
      </c>
      <c r="O34" s="21">
        <f t="shared" si="13"/>
        <v>0</v>
      </c>
      <c r="P34" s="22"/>
      <c r="Q34" s="39">
        <f t="shared" si="14"/>
        <v>0</v>
      </c>
      <c r="S34" s="37">
        <f t="shared" si="1"/>
        <v>0</v>
      </c>
      <c r="T34" s="37">
        <f t="shared" si="2"/>
        <v>0</v>
      </c>
      <c r="U34" s="37">
        <f t="shared" si="3"/>
        <v>0</v>
      </c>
      <c r="V34" s="37">
        <f t="shared" si="4"/>
        <v>0</v>
      </c>
      <c r="W34" s="37">
        <f t="shared" si="5"/>
        <v>0</v>
      </c>
    </row>
    <row r="35" spans="1:23">
      <c r="A35" s="8" t="s">
        <v>77</v>
      </c>
      <c r="B35" s="20">
        <f t="shared" si="15"/>
        <v>0</v>
      </c>
      <c r="C35" s="20">
        <f t="shared" si="6"/>
        <v>0</v>
      </c>
      <c r="D35" s="19">
        <v>41.81</v>
      </c>
      <c r="E35" s="19">
        <v>23.9</v>
      </c>
      <c r="F35" s="19">
        <v>0</v>
      </c>
      <c r="G35" s="19">
        <v>5.09</v>
      </c>
      <c r="H35" s="19">
        <v>29.2</v>
      </c>
      <c r="I35" s="19">
        <f t="shared" si="7"/>
        <v>100.00000000000001</v>
      </c>
      <c r="J35" s="21">
        <f t="shared" si="8"/>
        <v>0</v>
      </c>
      <c r="K35" s="21">
        <f t="shared" si="9"/>
        <v>0</v>
      </c>
      <c r="L35" s="21">
        <f t="shared" si="10"/>
        <v>0</v>
      </c>
      <c r="M35" s="21">
        <f t="shared" si="11"/>
        <v>0</v>
      </c>
      <c r="N35" s="21">
        <f t="shared" si="12"/>
        <v>0</v>
      </c>
      <c r="O35" s="21">
        <f t="shared" si="13"/>
        <v>0</v>
      </c>
      <c r="P35" s="22"/>
      <c r="Q35" s="39">
        <f t="shared" si="14"/>
        <v>0</v>
      </c>
      <c r="S35" s="37">
        <f t="shared" si="1"/>
        <v>0</v>
      </c>
      <c r="T35" s="37">
        <f t="shared" si="2"/>
        <v>0</v>
      </c>
      <c r="U35" s="37">
        <f t="shared" si="3"/>
        <v>0</v>
      </c>
      <c r="V35" s="37">
        <f t="shared" si="4"/>
        <v>0</v>
      </c>
      <c r="W35" s="37">
        <f t="shared" si="5"/>
        <v>0</v>
      </c>
    </row>
    <row r="36" spans="1:23">
      <c r="A36" s="8" t="s">
        <v>78</v>
      </c>
      <c r="B36" s="20">
        <f t="shared" si="15"/>
        <v>0</v>
      </c>
      <c r="C36" s="20">
        <f t="shared" si="6"/>
        <v>0</v>
      </c>
      <c r="D36" s="19">
        <v>41.81</v>
      </c>
      <c r="E36" s="19">
        <v>23.9</v>
      </c>
      <c r="F36" s="19">
        <v>0</v>
      </c>
      <c r="G36" s="19">
        <v>5.09</v>
      </c>
      <c r="H36" s="19">
        <v>29.2</v>
      </c>
      <c r="I36" s="19">
        <f t="shared" si="7"/>
        <v>100.00000000000001</v>
      </c>
      <c r="J36" s="21">
        <f t="shared" si="8"/>
        <v>0</v>
      </c>
      <c r="K36" s="21">
        <f t="shared" si="9"/>
        <v>0</v>
      </c>
      <c r="L36" s="21">
        <f t="shared" si="10"/>
        <v>0</v>
      </c>
      <c r="M36" s="21">
        <f t="shared" si="11"/>
        <v>0</v>
      </c>
      <c r="N36" s="21">
        <f t="shared" si="12"/>
        <v>0</v>
      </c>
      <c r="O36" s="21">
        <f t="shared" si="13"/>
        <v>0</v>
      </c>
      <c r="P36" s="22"/>
      <c r="Q36" s="39">
        <f t="shared" si="14"/>
        <v>0</v>
      </c>
      <c r="S36" s="37">
        <f t="shared" si="1"/>
        <v>0</v>
      </c>
      <c r="T36" s="37">
        <f t="shared" si="2"/>
        <v>0</v>
      </c>
      <c r="U36" s="37">
        <f t="shared" si="3"/>
        <v>0</v>
      </c>
      <c r="V36" s="37">
        <f t="shared" si="4"/>
        <v>0</v>
      </c>
      <c r="W36" s="37">
        <f t="shared" si="5"/>
        <v>0</v>
      </c>
    </row>
    <row r="37" spans="1:23">
      <c r="A37" s="8" t="s">
        <v>79</v>
      </c>
      <c r="B37" s="20">
        <f t="shared" si="15"/>
        <v>0</v>
      </c>
      <c r="C37" s="20">
        <f t="shared" si="6"/>
        <v>0</v>
      </c>
      <c r="D37" s="19">
        <v>41.81</v>
      </c>
      <c r="E37" s="19">
        <v>23.9</v>
      </c>
      <c r="F37" s="19">
        <v>0</v>
      </c>
      <c r="G37" s="19">
        <v>5.09</v>
      </c>
      <c r="H37" s="19">
        <v>29.2</v>
      </c>
      <c r="I37" s="19">
        <f t="shared" si="7"/>
        <v>100.00000000000001</v>
      </c>
      <c r="J37" s="21">
        <f t="shared" si="8"/>
        <v>0</v>
      </c>
      <c r="K37" s="21">
        <f t="shared" si="9"/>
        <v>0</v>
      </c>
      <c r="L37" s="21">
        <f t="shared" si="10"/>
        <v>0</v>
      </c>
      <c r="M37" s="21">
        <f t="shared" si="11"/>
        <v>0</v>
      </c>
      <c r="N37" s="21">
        <f t="shared" si="12"/>
        <v>0</v>
      </c>
      <c r="O37" s="21">
        <f t="shared" si="13"/>
        <v>0</v>
      </c>
      <c r="P37" s="22"/>
      <c r="Q37" s="39">
        <f t="shared" si="14"/>
        <v>0</v>
      </c>
      <c r="S37" s="37">
        <f t="shared" si="1"/>
        <v>0</v>
      </c>
      <c r="T37" s="37">
        <f t="shared" si="2"/>
        <v>0</v>
      </c>
      <c r="U37" s="37">
        <f t="shared" si="3"/>
        <v>0</v>
      </c>
      <c r="V37" s="37">
        <f t="shared" si="4"/>
        <v>0</v>
      </c>
      <c r="W37" s="37">
        <f t="shared" si="5"/>
        <v>0</v>
      </c>
    </row>
    <row r="38" spans="1:23">
      <c r="A38" s="8" t="s">
        <v>80</v>
      </c>
      <c r="B38" s="20">
        <f t="shared" si="15"/>
        <v>0</v>
      </c>
      <c r="C38" s="20">
        <f t="shared" si="6"/>
        <v>0</v>
      </c>
      <c r="D38" s="19">
        <v>41.81</v>
      </c>
      <c r="E38" s="19">
        <v>23.9</v>
      </c>
      <c r="F38" s="19">
        <v>0</v>
      </c>
      <c r="G38" s="19">
        <v>5.09</v>
      </c>
      <c r="H38" s="19">
        <v>29.2</v>
      </c>
      <c r="I38" s="19">
        <f t="shared" si="7"/>
        <v>100.00000000000001</v>
      </c>
      <c r="J38" s="21">
        <f t="shared" si="8"/>
        <v>0</v>
      </c>
      <c r="K38" s="21">
        <f t="shared" si="9"/>
        <v>0</v>
      </c>
      <c r="L38" s="21">
        <f t="shared" si="10"/>
        <v>0</v>
      </c>
      <c r="M38" s="21">
        <f t="shared" si="11"/>
        <v>0</v>
      </c>
      <c r="N38" s="21">
        <f t="shared" si="12"/>
        <v>0</v>
      </c>
      <c r="O38" s="21">
        <f t="shared" si="13"/>
        <v>0</v>
      </c>
      <c r="P38" s="22"/>
      <c r="Q38" s="39">
        <f t="shared" si="14"/>
        <v>0</v>
      </c>
      <c r="S38" s="37">
        <f t="shared" si="1"/>
        <v>0</v>
      </c>
      <c r="T38" s="37">
        <f t="shared" si="2"/>
        <v>0</v>
      </c>
      <c r="U38" s="37">
        <f t="shared" si="3"/>
        <v>0</v>
      </c>
      <c r="V38" s="37">
        <f t="shared" si="4"/>
        <v>0</v>
      </c>
      <c r="W38" s="37">
        <f t="shared" si="5"/>
        <v>0</v>
      </c>
    </row>
    <row r="39" spans="1:23">
      <c r="A39" s="8" t="s">
        <v>81</v>
      </c>
      <c r="B39" s="20">
        <f t="shared" si="15"/>
        <v>0</v>
      </c>
      <c r="C39" s="20">
        <f t="shared" si="6"/>
        <v>0</v>
      </c>
      <c r="D39" s="19">
        <v>41.81</v>
      </c>
      <c r="E39" s="19">
        <v>23.9</v>
      </c>
      <c r="F39" s="19">
        <v>0</v>
      </c>
      <c r="G39" s="19">
        <v>5.09</v>
      </c>
      <c r="H39" s="19">
        <v>29.2</v>
      </c>
      <c r="I39" s="19">
        <f t="shared" si="7"/>
        <v>100.00000000000001</v>
      </c>
      <c r="J39" s="21">
        <f t="shared" si="8"/>
        <v>0</v>
      </c>
      <c r="K39" s="21">
        <f t="shared" si="9"/>
        <v>0</v>
      </c>
      <c r="L39" s="21">
        <f t="shared" si="10"/>
        <v>0</v>
      </c>
      <c r="M39" s="21">
        <f t="shared" si="11"/>
        <v>0</v>
      </c>
      <c r="N39" s="21">
        <f t="shared" si="12"/>
        <v>0</v>
      </c>
      <c r="O39" s="21">
        <f t="shared" si="13"/>
        <v>0</v>
      </c>
      <c r="P39" s="22"/>
      <c r="Q39" s="39">
        <f t="shared" si="14"/>
        <v>0</v>
      </c>
      <c r="S39" s="37">
        <f t="shared" si="1"/>
        <v>0</v>
      </c>
      <c r="T39" s="37">
        <f t="shared" si="2"/>
        <v>0</v>
      </c>
      <c r="U39" s="37">
        <f t="shared" si="3"/>
        <v>0</v>
      </c>
      <c r="V39" s="37">
        <f t="shared" si="4"/>
        <v>0</v>
      </c>
      <c r="W39" s="37">
        <f t="shared" si="5"/>
        <v>0</v>
      </c>
    </row>
    <row r="40" spans="1:23">
      <c r="A40" s="8" t="s">
        <v>82</v>
      </c>
      <c r="B40" s="20">
        <f t="shared" si="15"/>
        <v>0</v>
      </c>
      <c r="C40" s="20">
        <f t="shared" si="6"/>
        <v>0</v>
      </c>
      <c r="D40" s="19">
        <v>41.81</v>
      </c>
      <c r="E40" s="19">
        <v>23.9</v>
      </c>
      <c r="F40" s="19">
        <v>0</v>
      </c>
      <c r="G40" s="19">
        <v>5.09</v>
      </c>
      <c r="H40" s="19">
        <v>29.2</v>
      </c>
      <c r="I40" s="19">
        <f t="shared" si="7"/>
        <v>100.00000000000001</v>
      </c>
      <c r="J40" s="21">
        <f t="shared" si="8"/>
        <v>0</v>
      </c>
      <c r="K40" s="21">
        <f t="shared" si="9"/>
        <v>0</v>
      </c>
      <c r="L40" s="21">
        <f t="shared" si="10"/>
        <v>0</v>
      </c>
      <c r="M40" s="21">
        <f t="shared" si="11"/>
        <v>0</v>
      </c>
      <c r="N40" s="21">
        <f t="shared" si="12"/>
        <v>0</v>
      </c>
      <c r="O40" s="21">
        <f t="shared" si="13"/>
        <v>0</v>
      </c>
      <c r="P40" s="22"/>
      <c r="Q40" s="39">
        <f t="shared" si="14"/>
        <v>0</v>
      </c>
      <c r="S40" s="37">
        <f t="shared" si="1"/>
        <v>0</v>
      </c>
      <c r="T40" s="37">
        <f t="shared" si="2"/>
        <v>0</v>
      </c>
      <c r="U40" s="37">
        <f t="shared" si="3"/>
        <v>0</v>
      </c>
      <c r="V40" s="37">
        <f t="shared" si="4"/>
        <v>0</v>
      </c>
      <c r="W40" s="37">
        <f t="shared" si="5"/>
        <v>0</v>
      </c>
    </row>
    <row r="41" spans="1:23">
      <c r="A41" s="8" t="s">
        <v>83</v>
      </c>
      <c r="B41" s="20">
        <f t="shared" si="15"/>
        <v>0</v>
      </c>
      <c r="C41" s="20">
        <f t="shared" si="6"/>
        <v>0</v>
      </c>
      <c r="D41" s="19">
        <v>41.81</v>
      </c>
      <c r="E41" s="19">
        <v>23.9</v>
      </c>
      <c r="F41" s="19">
        <v>0</v>
      </c>
      <c r="G41" s="19">
        <v>5.09</v>
      </c>
      <c r="H41" s="19">
        <v>29.2</v>
      </c>
      <c r="I41" s="19">
        <f t="shared" si="7"/>
        <v>100.00000000000001</v>
      </c>
      <c r="J41" s="21">
        <f t="shared" si="8"/>
        <v>0</v>
      </c>
      <c r="K41" s="21">
        <f t="shared" si="9"/>
        <v>0</v>
      </c>
      <c r="L41" s="21">
        <f t="shared" si="10"/>
        <v>0</v>
      </c>
      <c r="M41" s="21">
        <f t="shared" si="11"/>
        <v>0</v>
      </c>
      <c r="N41" s="21">
        <f t="shared" si="12"/>
        <v>0</v>
      </c>
      <c r="O41" s="21">
        <f t="shared" si="13"/>
        <v>0</v>
      </c>
      <c r="P41" s="22"/>
      <c r="Q41" s="39">
        <f t="shared" si="14"/>
        <v>0</v>
      </c>
      <c r="S41" s="37">
        <f t="shared" si="1"/>
        <v>0</v>
      </c>
      <c r="T41" s="37">
        <f t="shared" si="2"/>
        <v>0</v>
      </c>
      <c r="U41" s="37">
        <f t="shared" si="3"/>
        <v>0</v>
      </c>
      <c r="V41" s="37">
        <f t="shared" si="4"/>
        <v>0</v>
      </c>
      <c r="W41" s="37">
        <f t="shared" si="5"/>
        <v>0</v>
      </c>
    </row>
    <row r="42" spans="1:23">
      <c r="A42" s="8" t="s">
        <v>84</v>
      </c>
      <c r="B42" s="20">
        <f t="shared" si="15"/>
        <v>0</v>
      </c>
      <c r="C42" s="20">
        <f t="shared" si="6"/>
        <v>0</v>
      </c>
      <c r="D42" s="19">
        <v>41.81</v>
      </c>
      <c r="E42" s="19">
        <v>23.9</v>
      </c>
      <c r="F42" s="19">
        <v>0</v>
      </c>
      <c r="G42" s="19">
        <v>5.09</v>
      </c>
      <c r="H42" s="19">
        <v>29.2</v>
      </c>
      <c r="I42" s="19">
        <f t="shared" si="7"/>
        <v>100.00000000000001</v>
      </c>
      <c r="J42" s="21">
        <f t="shared" si="8"/>
        <v>0</v>
      </c>
      <c r="K42" s="21">
        <f t="shared" si="9"/>
        <v>0</v>
      </c>
      <c r="L42" s="21">
        <f t="shared" si="10"/>
        <v>0</v>
      </c>
      <c r="M42" s="21">
        <f t="shared" si="11"/>
        <v>0</v>
      </c>
      <c r="N42" s="21">
        <f t="shared" si="12"/>
        <v>0</v>
      </c>
      <c r="O42" s="21">
        <f t="shared" si="13"/>
        <v>0</v>
      </c>
      <c r="P42" s="22"/>
      <c r="Q42" s="39">
        <f t="shared" si="14"/>
        <v>0</v>
      </c>
      <c r="S42" s="37">
        <f t="shared" si="1"/>
        <v>0</v>
      </c>
      <c r="T42" s="37">
        <f t="shared" si="2"/>
        <v>0</v>
      </c>
      <c r="U42" s="37">
        <f t="shared" si="3"/>
        <v>0</v>
      </c>
      <c r="V42" s="37">
        <f t="shared" si="4"/>
        <v>0</v>
      </c>
      <c r="W42" s="37">
        <f t="shared" si="5"/>
        <v>0</v>
      </c>
    </row>
    <row r="43" spans="1:23">
      <c r="A43" s="8" t="s">
        <v>85</v>
      </c>
      <c r="B43" s="20">
        <f t="shared" si="15"/>
        <v>0</v>
      </c>
      <c r="C43" s="20">
        <f t="shared" si="6"/>
        <v>0</v>
      </c>
      <c r="D43" s="19">
        <v>41.81</v>
      </c>
      <c r="E43" s="19">
        <v>23.9</v>
      </c>
      <c r="F43" s="19">
        <v>0</v>
      </c>
      <c r="G43" s="19">
        <v>5.09</v>
      </c>
      <c r="H43" s="19">
        <v>29.2</v>
      </c>
      <c r="I43" s="19">
        <f t="shared" si="7"/>
        <v>100.00000000000001</v>
      </c>
      <c r="J43" s="21">
        <f t="shared" si="8"/>
        <v>0</v>
      </c>
      <c r="K43" s="21">
        <f t="shared" si="9"/>
        <v>0</v>
      </c>
      <c r="L43" s="21">
        <f t="shared" si="10"/>
        <v>0</v>
      </c>
      <c r="M43" s="21">
        <f t="shared" si="11"/>
        <v>0</v>
      </c>
      <c r="N43" s="21">
        <f t="shared" si="12"/>
        <v>0</v>
      </c>
      <c r="O43" s="21">
        <f t="shared" si="13"/>
        <v>0</v>
      </c>
      <c r="P43" s="22"/>
      <c r="Q43" s="39">
        <f t="shared" si="14"/>
        <v>0</v>
      </c>
      <c r="S43" s="37">
        <f t="shared" si="1"/>
        <v>0</v>
      </c>
      <c r="T43" s="37">
        <f t="shared" si="2"/>
        <v>0</v>
      </c>
      <c r="U43" s="37">
        <f t="shared" si="3"/>
        <v>0</v>
      </c>
      <c r="V43" s="37">
        <f t="shared" si="4"/>
        <v>0</v>
      </c>
      <c r="W43" s="37">
        <f t="shared" si="5"/>
        <v>0</v>
      </c>
    </row>
    <row r="44" spans="1:23">
      <c r="A44" s="8" t="s">
        <v>86</v>
      </c>
      <c r="B44" s="20">
        <f t="shared" si="15"/>
        <v>0</v>
      </c>
      <c r="C44" s="20">
        <f t="shared" si="6"/>
        <v>0</v>
      </c>
      <c r="D44" s="19">
        <v>41.81</v>
      </c>
      <c r="E44" s="19">
        <v>23.9</v>
      </c>
      <c r="F44" s="19">
        <v>0</v>
      </c>
      <c r="G44" s="19">
        <v>5.09</v>
      </c>
      <c r="H44" s="19">
        <v>29.2</v>
      </c>
      <c r="I44" s="19">
        <f t="shared" si="7"/>
        <v>100.00000000000001</v>
      </c>
      <c r="J44" s="21">
        <f t="shared" si="8"/>
        <v>0</v>
      </c>
      <c r="K44" s="21">
        <f t="shared" si="9"/>
        <v>0</v>
      </c>
      <c r="L44" s="21">
        <f t="shared" si="10"/>
        <v>0</v>
      </c>
      <c r="M44" s="21">
        <f t="shared" si="11"/>
        <v>0</v>
      </c>
      <c r="N44" s="21">
        <f t="shared" si="12"/>
        <v>0</v>
      </c>
      <c r="O44" s="21">
        <f t="shared" si="13"/>
        <v>0</v>
      </c>
      <c r="P44" s="22"/>
      <c r="Q44" s="39">
        <f t="shared" si="14"/>
        <v>0</v>
      </c>
      <c r="S44" s="37">
        <f t="shared" si="1"/>
        <v>0</v>
      </c>
      <c r="T44" s="37">
        <f t="shared" si="2"/>
        <v>0</v>
      </c>
      <c r="U44" s="37">
        <f t="shared" si="3"/>
        <v>0</v>
      </c>
      <c r="V44" s="37">
        <f t="shared" si="4"/>
        <v>0</v>
      </c>
      <c r="W44" s="37">
        <f t="shared" si="5"/>
        <v>0</v>
      </c>
    </row>
    <row r="45" spans="1:23">
      <c r="A45" s="8" t="s">
        <v>87</v>
      </c>
      <c r="B45" s="20">
        <f t="shared" si="15"/>
        <v>0</v>
      </c>
      <c r="C45" s="20">
        <f t="shared" si="6"/>
        <v>0</v>
      </c>
      <c r="D45" s="19">
        <v>41.81</v>
      </c>
      <c r="E45" s="19">
        <v>23.9</v>
      </c>
      <c r="F45" s="19">
        <v>0</v>
      </c>
      <c r="G45" s="19">
        <v>5.09</v>
      </c>
      <c r="H45" s="19">
        <v>29.2</v>
      </c>
      <c r="I45" s="19">
        <f t="shared" si="7"/>
        <v>100.00000000000001</v>
      </c>
      <c r="J45" s="21">
        <f t="shared" si="8"/>
        <v>0</v>
      </c>
      <c r="K45" s="21">
        <f t="shared" si="9"/>
        <v>0</v>
      </c>
      <c r="L45" s="21">
        <f t="shared" si="10"/>
        <v>0</v>
      </c>
      <c r="M45" s="21">
        <f t="shared" si="11"/>
        <v>0</v>
      </c>
      <c r="N45" s="21">
        <f t="shared" si="12"/>
        <v>0</v>
      </c>
      <c r="O45" s="21">
        <f t="shared" si="13"/>
        <v>0</v>
      </c>
      <c r="P45" s="22"/>
      <c r="Q45" s="39">
        <f t="shared" si="14"/>
        <v>0</v>
      </c>
      <c r="S45" s="37">
        <f t="shared" si="1"/>
        <v>0</v>
      </c>
      <c r="T45" s="37">
        <f t="shared" si="2"/>
        <v>0</v>
      </c>
      <c r="U45" s="37">
        <f t="shared" si="3"/>
        <v>0</v>
      </c>
      <c r="V45" s="37">
        <f t="shared" si="4"/>
        <v>0</v>
      </c>
      <c r="W45" s="37">
        <f t="shared" si="5"/>
        <v>0</v>
      </c>
    </row>
    <row r="46" spans="1:23">
      <c r="A46" s="8" t="s">
        <v>88</v>
      </c>
      <c r="B46" s="20">
        <f t="shared" si="15"/>
        <v>0</v>
      </c>
      <c r="C46" s="20">
        <f t="shared" si="6"/>
        <v>0</v>
      </c>
      <c r="D46" s="19">
        <v>41.81</v>
      </c>
      <c r="E46" s="19">
        <v>23.9</v>
      </c>
      <c r="F46" s="19">
        <v>0</v>
      </c>
      <c r="G46" s="19">
        <v>5.09</v>
      </c>
      <c r="H46" s="19">
        <v>29.2</v>
      </c>
      <c r="I46" s="19">
        <f t="shared" si="7"/>
        <v>100.00000000000001</v>
      </c>
      <c r="J46" s="21">
        <f t="shared" si="8"/>
        <v>0</v>
      </c>
      <c r="K46" s="21">
        <f t="shared" si="9"/>
        <v>0</v>
      </c>
      <c r="L46" s="21">
        <f t="shared" si="10"/>
        <v>0</v>
      </c>
      <c r="M46" s="21">
        <f t="shared" si="11"/>
        <v>0</v>
      </c>
      <c r="N46" s="21">
        <f t="shared" si="12"/>
        <v>0</v>
      </c>
      <c r="O46" s="21">
        <f t="shared" si="13"/>
        <v>0</v>
      </c>
      <c r="P46" s="22"/>
      <c r="Q46" s="39">
        <f t="shared" si="14"/>
        <v>0</v>
      </c>
      <c r="S46" s="37">
        <f t="shared" si="1"/>
        <v>0</v>
      </c>
      <c r="T46" s="37">
        <f t="shared" si="2"/>
        <v>0</v>
      </c>
      <c r="U46" s="37">
        <f t="shared" si="3"/>
        <v>0</v>
      </c>
      <c r="V46" s="37">
        <f t="shared" si="4"/>
        <v>0</v>
      </c>
      <c r="W46" s="37">
        <f t="shared" si="5"/>
        <v>0</v>
      </c>
    </row>
    <row r="47" spans="1:23">
      <c r="A47" s="8" t="s">
        <v>89</v>
      </c>
      <c r="B47" s="20">
        <f t="shared" si="15"/>
        <v>0</v>
      </c>
      <c r="C47" s="20">
        <f t="shared" si="6"/>
        <v>0</v>
      </c>
      <c r="D47" s="19">
        <v>41.81</v>
      </c>
      <c r="E47" s="19">
        <v>23.9</v>
      </c>
      <c r="F47" s="19">
        <v>0</v>
      </c>
      <c r="G47" s="19">
        <v>5.09</v>
      </c>
      <c r="H47" s="19">
        <v>29.2</v>
      </c>
      <c r="I47" s="19">
        <f t="shared" si="7"/>
        <v>100.00000000000001</v>
      </c>
      <c r="J47" s="21">
        <f t="shared" si="8"/>
        <v>0</v>
      </c>
      <c r="K47" s="21">
        <f t="shared" si="9"/>
        <v>0</v>
      </c>
      <c r="L47" s="21">
        <f t="shared" si="10"/>
        <v>0</v>
      </c>
      <c r="M47" s="21">
        <f t="shared" si="11"/>
        <v>0</v>
      </c>
      <c r="N47" s="21">
        <f t="shared" si="12"/>
        <v>0</v>
      </c>
      <c r="O47" s="21">
        <f t="shared" si="13"/>
        <v>0</v>
      </c>
      <c r="P47" s="22"/>
      <c r="Q47" s="39">
        <f t="shared" si="14"/>
        <v>0</v>
      </c>
      <c r="S47" s="37">
        <f t="shared" si="1"/>
        <v>0</v>
      </c>
      <c r="T47" s="37">
        <f t="shared" si="2"/>
        <v>0</v>
      </c>
      <c r="U47" s="37">
        <f t="shared" si="3"/>
        <v>0</v>
      </c>
      <c r="V47" s="37">
        <f t="shared" si="4"/>
        <v>0</v>
      </c>
      <c r="W47" s="37">
        <f t="shared" si="5"/>
        <v>0</v>
      </c>
    </row>
    <row r="48" spans="1:23">
      <c r="A48" s="8" t="s">
        <v>90</v>
      </c>
      <c r="B48" s="20">
        <f t="shared" si="15"/>
        <v>0</v>
      </c>
      <c r="C48" s="20">
        <f t="shared" si="6"/>
        <v>0</v>
      </c>
      <c r="D48" s="19">
        <v>41.81</v>
      </c>
      <c r="E48" s="19">
        <v>23.9</v>
      </c>
      <c r="F48" s="19">
        <v>0</v>
      </c>
      <c r="G48" s="19">
        <v>5.09</v>
      </c>
      <c r="H48" s="19">
        <v>29.2</v>
      </c>
      <c r="I48" s="19">
        <f t="shared" si="7"/>
        <v>100.00000000000001</v>
      </c>
      <c r="J48" s="21">
        <f t="shared" si="8"/>
        <v>0</v>
      </c>
      <c r="K48" s="21">
        <f t="shared" si="9"/>
        <v>0</v>
      </c>
      <c r="L48" s="21">
        <f t="shared" si="10"/>
        <v>0</v>
      </c>
      <c r="M48" s="21">
        <f t="shared" si="11"/>
        <v>0</v>
      </c>
      <c r="N48" s="21">
        <f t="shared" si="12"/>
        <v>0</v>
      </c>
      <c r="O48" s="21">
        <f t="shared" si="13"/>
        <v>0</v>
      </c>
      <c r="P48" s="22"/>
      <c r="Q48" s="39">
        <f t="shared" si="14"/>
        <v>0</v>
      </c>
      <c r="S48" s="37">
        <f t="shared" si="1"/>
        <v>0</v>
      </c>
      <c r="T48" s="37">
        <f t="shared" si="2"/>
        <v>0</v>
      </c>
      <c r="U48" s="37">
        <f t="shared" si="3"/>
        <v>0</v>
      </c>
      <c r="V48" s="37">
        <f t="shared" si="4"/>
        <v>0</v>
      </c>
      <c r="W48" s="37">
        <f t="shared" si="5"/>
        <v>0</v>
      </c>
    </row>
    <row r="49" spans="1:23">
      <c r="A49" s="8" t="s">
        <v>91</v>
      </c>
      <c r="B49" s="20">
        <f t="shared" si="15"/>
        <v>0</v>
      </c>
      <c r="C49" s="20">
        <f t="shared" si="6"/>
        <v>0</v>
      </c>
      <c r="D49" s="19">
        <v>41.81</v>
      </c>
      <c r="E49" s="19">
        <v>23.9</v>
      </c>
      <c r="F49" s="19">
        <v>0</v>
      </c>
      <c r="G49" s="19">
        <v>5.09</v>
      </c>
      <c r="H49" s="19">
        <v>29.2</v>
      </c>
      <c r="I49" s="19">
        <f t="shared" si="7"/>
        <v>100.00000000000001</v>
      </c>
      <c r="J49" s="21">
        <f t="shared" si="8"/>
        <v>0</v>
      </c>
      <c r="K49" s="21">
        <f t="shared" si="9"/>
        <v>0</v>
      </c>
      <c r="L49" s="21">
        <f t="shared" si="10"/>
        <v>0</v>
      </c>
      <c r="M49" s="21">
        <f t="shared" si="11"/>
        <v>0</v>
      </c>
      <c r="N49" s="21">
        <f t="shared" si="12"/>
        <v>0</v>
      </c>
      <c r="O49" s="21">
        <f t="shared" si="13"/>
        <v>0</v>
      </c>
      <c r="P49" s="22"/>
      <c r="Q49" s="39">
        <f t="shared" si="14"/>
        <v>0</v>
      </c>
      <c r="S49" s="37">
        <f t="shared" si="1"/>
        <v>0</v>
      </c>
      <c r="T49" s="37">
        <f t="shared" si="2"/>
        <v>0</v>
      </c>
      <c r="U49" s="37">
        <f t="shared" si="3"/>
        <v>0</v>
      </c>
      <c r="V49" s="37">
        <f t="shared" si="4"/>
        <v>0</v>
      </c>
      <c r="W49" s="37">
        <f t="shared" si="5"/>
        <v>0</v>
      </c>
    </row>
    <row r="50" spans="1:23">
      <c r="A50" s="8" t="s">
        <v>92</v>
      </c>
      <c r="B50" s="20">
        <f t="shared" si="15"/>
        <v>0</v>
      </c>
      <c r="C50" s="20">
        <f t="shared" si="6"/>
        <v>0</v>
      </c>
      <c r="D50" s="19">
        <v>41.81</v>
      </c>
      <c r="E50" s="19">
        <v>23.9</v>
      </c>
      <c r="F50" s="19">
        <v>0</v>
      </c>
      <c r="G50" s="19">
        <v>5.09</v>
      </c>
      <c r="H50" s="19">
        <v>29.2</v>
      </c>
      <c r="I50" s="19">
        <f t="shared" si="7"/>
        <v>100.00000000000001</v>
      </c>
      <c r="J50" s="21">
        <f t="shared" si="8"/>
        <v>0</v>
      </c>
      <c r="K50" s="21">
        <f t="shared" si="9"/>
        <v>0</v>
      </c>
      <c r="L50" s="21">
        <f t="shared" si="10"/>
        <v>0</v>
      </c>
      <c r="M50" s="21">
        <f t="shared" si="11"/>
        <v>0</v>
      </c>
      <c r="N50" s="21">
        <f t="shared" si="12"/>
        <v>0</v>
      </c>
      <c r="O50" s="21">
        <f t="shared" si="13"/>
        <v>0</v>
      </c>
      <c r="P50" s="22"/>
      <c r="Q50" s="39">
        <f t="shared" si="14"/>
        <v>0</v>
      </c>
      <c r="S50" s="37">
        <f t="shared" si="1"/>
        <v>0</v>
      </c>
      <c r="T50" s="37">
        <f t="shared" si="2"/>
        <v>0</v>
      </c>
      <c r="U50" s="37">
        <f t="shared" si="3"/>
        <v>0</v>
      </c>
      <c r="V50" s="37">
        <f t="shared" si="4"/>
        <v>0</v>
      </c>
      <c r="W50" s="37">
        <f t="shared" si="5"/>
        <v>0</v>
      </c>
    </row>
    <row r="51" spans="1:23">
      <c r="A51" s="8" t="s">
        <v>93</v>
      </c>
      <c r="B51" s="20">
        <f t="shared" si="15"/>
        <v>0</v>
      </c>
      <c r="C51" s="20">
        <f t="shared" si="6"/>
        <v>0</v>
      </c>
      <c r="D51" s="19">
        <v>41.81</v>
      </c>
      <c r="E51" s="19">
        <v>23.9</v>
      </c>
      <c r="F51" s="19">
        <v>0</v>
      </c>
      <c r="G51" s="19">
        <v>5.09</v>
      </c>
      <c r="H51" s="19">
        <v>29.2</v>
      </c>
      <c r="I51" s="19">
        <f t="shared" si="7"/>
        <v>100.00000000000001</v>
      </c>
      <c r="J51" s="21">
        <f t="shared" si="8"/>
        <v>0</v>
      </c>
      <c r="K51" s="21">
        <f t="shared" si="9"/>
        <v>0</v>
      </c>
      <c r="L51" s="21">
        <f t="shared" si="10"/>
        <v>0</v>
      </c>
      <c r="M51" s="21">
        <f t="shared" si="11"/>
        <v>0</v>
      </c>
      <c r="N51" s="21">
        <f t="shared" si="12"/>
        <v>0</v>
      </c>
      <c r="O51" s="21">
        <f t="shared" si="13"/>
        <v>0</v>
      </c>
      <c r="P51" s="22"/>
      <c r="Q51" s="39">
        <f t="shared" si="14"/>
        <v>0</v>
      </c>
      <c r="S51" s="37">
        <f t="shared" si="1"/>
        <v>0</v>
      </c>
      <c r="T51" s="37">
        <f t="shared" si="2"/>
        <v>0</v>
      </c>
      <c r="U51" s="37">
        <f t="shared" si="3"/>
        <v>0</v>
      </c>
      <c r="V51" s="37">
        <f t="shared" si="4"/>
        <v>0</v>
      </c>
      <c r="W51" s="37">
        <f t="shared" si="5"/>
        <v>0</v>
      </c>
    </row>
    <row r="52" spans="1:23">
      <c r="A52" s="8" t="s">
        <v>94</v>
      </c>
      <c r="B52" s="20">
        <f t="shared" si="15"/>
        <v>0</v>
      </c>
      <c r="C52" s="20">
        <f t="shared" si="6"/>
        <v>0</v>
      </c>
      <c r="D52" s="19">
        <v>41.81</v>
      </c>
      <c r="E52" s="19">
        <v>23.9</v>
      </c>
      <c r="F52" s="19">
        <v>0</v>
      </c>
      <c r="G52" s="19">
        <v>5.09</v>
      </c>
      <c r="H52" s="19">
        <v>29.2</v>
      </c>
      <c r="I52" s="19">
        <f t="shared" si="7"/>
        <v>100.00000000000001</v>
      </c>
      <c r="J52" s="21">
        <f t="shared" si="8"/>
        <v>0</v>
      </c>
      <c r="K52" s="21">
        <f t="shared" si="9"/>
        <v>0</v>
      </c>
      <c r="L52" s="21">
        <f t="shared" si="10"/>
        <v>0</v>
      </c>
      <c r="M52" s="21">
        <f t="shared" si="11"/>
        <v>0</v>
      </c>
      <c r="N52" s="21">
        <f t="shared" si="12"/>
        <v>0</v>
      </c>
      <c r="O52" s="21">
        <f t="shared" si="13"/>
        <v>0</v>
      </c>
      <c r="P52" s="22"/>
      <c r="Q52" s="39">
        <f t="shared" si="14"/>
        <v>0</v>
      </c>
      <c r="S52" s="37">
        <f t="shared" si="1"/>
        <v>0</v>
      </c>
      <c r="T52" s="37">
        <f t="shared" si="2"/>
        <v>0</v>
      </c>
      <c r="U52" s="37">
        <f t="shared" si="3"/>
        <v>0</v>
      </c>
      <c r="V52" s="37">
        <f t="shared" si="4"/>
        <v>0</v>
      </c>
      <c r="W52" s="37">
        <f t="shared" si="5"/>
        <v>0</v>
      </c>
    </row>
    <row r="53" spans="1:23">
      <c r="A53" s="8" t="s">
        <v>95</v>
      </c>
      <c r="B53" s="20">
        <f t="shared" si="15"/>
        <v>0</v>
      </c>
      <c r="C53" s="20">
        <f t="shared" si="6"/>
        <v>0</v>
      </c>
      <c r="D53" s="19">
        <v>41.81</v>
      </c>
      <c r="E53" s="19">
        <v>23.9</v>
      </c>
      <c r="F53" s="19">
        <v>0</v>
      </c>
      <c r="G53" s="19">
        <v>5.09</v>
      </c>
      <c r="H53" s="19">
        <v>29.2</v>
      </c>
      <c r="I53" s="19">
        <f t="shared" si="7"/>
        <v>100.00000000000001</v>
      </c>
      <c r="J53" s="21">
        <f t="shared" si="8"/>
        <v>0</v>
      </c>
      <c r="K53" s="21">
        <f t="shared" si="9"/>
        <v>0</v>
      </c>
      <c r="L53" s="21">
        <f t="shared" si="10"/>
        <v>0</v>
      </c>
      <c r="M53" s="21">
        <f t="shared" si="11"/>
        <v>0</v>
      </c>
      <c r="N53" s="21">
        <f t="shared" si="12"/>
        <v>0</v>
      </c>
      <c r="O53" s="21">
        <f t="shared" si="13"/>
        <v>0</v>
      </c>
      <c r="P53" s="22"/>
      <c r="Q53" s="39">
        <f t="shared" si="14"/>
        <v>0</v>
      </c>
      <c r="S53" s="37">
        <f t="shared" si="1"/>
        <v>0</v>
      </c>
      <c r="T53" s="37">
        <f t="shared" si="2"/>
        <v>0</v>
      </c>
      <c r="U53" s="37">
        <f t="shared" si="3"/>
        <v>0</v>
      </c>
      <c r="V53" s="37">
        <f t="shared" si="4"/>
        <v>0</v>
      </c>
      <c r="W53" s="37">
        <f t="shared" si="5"/>
        <v>0</v>
      </c>
    </row>
    <row r="54" spans="1:23">
      <c r="A54" s="8" t="s">
        <v>96</v>
      </c>
      <c r="B54" s="20">
        <f t="shared" si="15"/>
        <v>0</v>
      </c>
      <c r="C54" s="20">
        <f t="shared" si="6"/>
        <v>0</v>
      </c>
      <c r="D54" s="19">
        <v>41.81</v>
      </c>
      <c r="E54" s="19">
        <v>23.9</v>
      </c>
      <c r="F54" s="19">
        <v>0</v>
      </c>
      <c r="G54" s="19">
        <v>5.09</v>
      </c>
      <c r="H54" s="19">
        <v>29.2</v>
      </c>
      <c r="I54" s="19">
        <f t="shared" si="7"/>
        <v>100.00000000000001</v>
      </c>
      <c r="J54" s="21">
        <f t="shared" si="8"/>
        <v>0</v>
      </c>
      <c r="K54" s="21">
        <f t="shared" si="9"/>
        <v>0</v>
      </c>
      <c r="L54" s="21">
        <f t="shared" si="10"/>
        <v>0</v>
      </c>
      <c r="M54" s="21">
        <f t="shared" si="11"/>
        <v>0</v>
      </c>
      <c r="N54" s="21">
        <f t="shared" si="12"/>
        <v>0</v>
      </c>
      <c r="O54" s="21">
        <f t="shared" si="13"/>
        <v>0</v>
      </c>
      <c r="P54" s="22"/>
      <c r="Q54" s="39">
        <f t="shared" si="14"/>
        <v>0</v>
      </c>
      <c r="S54" s="37">
        <f t="shared" si="1"/>
        <v>0</v>
      </c>
      <c r="T54" s="37">
        <f t="shared" si="2"/>
        <v>0</v>
      </c>
      <c r="U54" s="37">
        <f t="shared" si="3"/>
        <v>0</v>
      </c>
      <c r="V54" s="37">
        <f t="shared" si="4"/>
        <v>0</v>
      </c>
      <c r="W54" s="37">
        <f t="shared" si="5"/>
        <v>0</v>
      </c>
    </row>
    <row r="55" spans="1:23">
      <c r="A55" s="8" t="s">
        <v>97</v>
      </c>
      <c r="B55" s="20">
        <f t="shared" si="15"/>
        <v>0</v>
      </c>
      <c r="C55" s="20">
        <f t="shared" si="6"/>
        <v>0</v>
      </c>
      <c r="D55" s="19">
        <v>41.81</v>
      </c>
      <c r="E55" s="19">
        <v>23.9</v>
      </c>
      <c r="F55" s="19">
        <v>0</v>
      </c>
      <c r="G55" s="19">
        <v>5.09</v>
      </c>
      <c r="H55" s="19">
        <v>29.2</v>
      </c>
      <c r="I55" s="19">
        <f t="shared" si="7"/>
        <v>100.00000000000001</v>
      </c>
      <c r="J55" s="21">
        <f t="shared" si="8"/>
        <v>0</v>
      </c>
      <c r="K55" s="21">
        <f t="shared" si="9"/>
        <v>0</v>
      </c>
      <c r="L55" s="21">
        <f t="shared" si="10"/>
        <v>0</v>
      </c>
      <c r="M55" s="21">
        <f t="shared" si="11"/>
        <v>0</v>
      </c>
      <c r="N55" s="21">
        <f t="shared" si="12"/>
        <v>0</v>
      </c>
      <c r="O55" s="21">
        <f t="shared" si="13"/>
        <v>0</v>
      </c>
      <c r="P55" s="22"/>
      <c r="Q55" s="39">
        <f t="shared" si="14"/>
        <v>0</v>
      </c>
      <c r="S55" s="37">
        <f t="shared" si="1"/>
        <v>0</v>
      </c>
      <c r="T55" s="37">
        <f t="shared" si="2"/>
        <v>0</v>
      </c>
      <c r="U55" s="37">
        <f t="shared" si="3"/>
        <v>0</v>
      </c>
      <c r="V55" s="37">
        <f t="shared" si="4"/>
        <v>0</v>
      </c>
      <c r="W55" s="37">
        <f t="shared" si="5"/>
        <v>0</v>
      </c>
    </row>
    <row r="56" spans="1:23">
      <c r="A56" s="8" t="s">
        <v>98</v>
      </c>
      <c r="B56" s="20">
        <f t="shared" si="15"/>
        <v>0</v>
      </c>
      <c r="C56" s="20">
        <f t="shared" si="6"/>
        <v>0</v>
      </c>
      <c r="D56" s="19">
        <v>41.81</v>
      </c>
      <c r="E56" s="19">
        <v>23.9</v>
      </c>
      <c r="F56" s="19">
        <v>0</v>
      </c>
      <c r="G56" s="19">
        <v>5.09</v>
      </c>
      <c r="H56" s="19">
        <v>29.2</v>
      </c>
      <c r="I56" s="19">
        <f t="shared" si="7"/>
        <v>100.00000000000001</v>
      </c>
      <c r="J56" s="21">
        <f t="shared" si="8"/>
        <v>0</v>
      </c>
      <c r="K56" s="21">
        <f t="shared" si="9"/>
        <v>0</v>
      </c>
      <c r="L56" s="21">
        <f t="shared" si="10"/>
        <v>0</v>
      </c>
      <c r="M56" s="21">
        <f t="shared" si="11"/>
        <v>0</v>
      </c>
      <c r="N56" s="21">
        <f t="shared" si="12"/>
        <v>0</v>
      </c>
      <c r="O56" s="21">
        <f t="shared" si="13"/>
        <v>0</v>
      </c>
      <c r="P56" s="22"/>
      <c r="Q56" s="39">
        <f t="shared" si="14"/>
        <v>0</v>
      </c>
      <c r="S56" s="37">
        <f t="shared" si="1"/>
        <v>0</v>
      </c>
      <c r="T56" s="37">
        <f t="shared" si="2"/>
        <v>0</v>
      </c>
      <c r="U56" s="37">
        <f t="shared" si="3"/>
        <v>0</v>
      </c>
      <c r="V56" s="37">
        <f t="shared" si="4"/>
        <v>0</v>
      </c>
      <c r="W56" s="37">
        <f t="shared" si="5"/>
        <v>0</v>
      </c>
    </row>
    <row r="57" spans="1:23">
      <c r="A57" s="8" t="s">
        <v>99</v>
      </c>
      <c r="B57" s="20">
        <f t="shared" si="15"/>
        <v>0</v>
      </c>
      <c r="C57" s="20">
        <f t="shared" si="6"/>
        <v>0</v>
      </c>
      <c r="D57" s="19">
        <v>41.81</v>
      </c>
      <c r="E57" s="19">
        <v>23.9</v>
      </c>
      <c r="F57" s="19">
        <v>0</v>
      </c>
      <c r="G57" s="19">
        <v>5.09</v>
      </c>
      <c r="H57" s="19">
        <v>29.2</v>
      </c>
      <c r="I57" s="19">
        <f t="shared" si="7"/>
        <v>100.00000000000001</v>
      </c>
      <c r="J57" s="21">
        <f t="shared" si="8"/>
        <v>0</v>
      </c>
      <c r="K57" s="21">
        <f t="shared" si="9"/>
        <v>0</v>
      </c>
      <c r="L57" s="21">
        <f t="shared" si="10"/>
        <v>0</v>
      </c>
      <c r="M57" s="21">
        <f t="shared" si="11"/>
        <v>0</v>
      </c>
      <c r="N57" s="21">
        <f t="shared" si="12"/>
        <v>0</v>
      </c>
      <c r="O57" s="21">
        <f t="shared" si="13"/>
        <v>0</v>
      </c>
      <c r="P57" s="22"/>
      <c r="Q57" s="39">
        <f t="shared" si="14"/>
        <v>0</v>
      </c>
      <c r="S57" s="37">
        <f t="shared" si="1"/>
        <v>0</v>
      </c>
      <c r="T57" s="37">
        <f t="shared" si="2"/>
        <v>0</v>
      </c>
      <c r="U57" s="37">
        <f t="shared" si="3"/>
        <v>0</v>
      </c>
      <c r="V57" s="37">
        <f t="shared" si="4"/>
        <v>0</v>
      </c>
      <c r="W57" s="37">
        <f t="shared" si="5"/>
        <v>0</v>
      </c>
    </row>
    <row r="58" spans="1:23">
      <c r="A58" s="8" t="s">
        <v>100</v>
      </c>
      <c r="B58" s="20">
        <f t="shared" si="15"/>
        <v>0</v>
      </c>
      <c r="C58" s="20">
        <f t="shared" si="6"/>
        <v>0</v>
      </c>
      <c r="D58" s="19">
        <v>41.81</v>
      </c>
      <c r="E58" s="19">
        <v>23.9</v>
      </c>
      <c r="F58" s="19">
        <v>0</v>
      </c>
      <c r="G58" s="19">
        <v>5.09</v>
      </c>
      <c r="H58" s="19">
        <v>29.2</v>
      </c>
      <c r="I58" s="19">
        <f t="shared" si="7"/>
        <v>100.00000000000001</v>
      </c>
      <c r="J58" s="21">
        <f t="shared" si="8"/>
        <v>0</v>
      </c>
      <c r="K58" s="21">
        <f t="shared" si="9"/>
        <v>0</v>
      </c>
      <c r="L58" s="21">
        <f t="shared" si="10"/>
        <v>0</v>
      </c>
      <c r="M58" s="21">
        <f t="shared" si="11"/>
        <v>0</v>
      </c>
      <c r="N58" s="21">
        <f t="shared" si="12"/>
        <v>0</v>
      </c>
      <c r="O58" s="21">
        <f t="shared" si="13"/>
        <v>0</v>
      </c>
      <c r="P58" s="22"/>
      <c r="Q58" s="39">
        <f t="shared" si="14"/>
        <v>0</v>
      </c>
      <c r="S58" s="37">
        <f t="shared" si="1"/>
        <v>0</v>
      </c>
      <c r="T58" s="37">
        <f t="shared" si="2"/>
        <v>0</v>
      </c>
      <c r="U58" s="37">
        <f t="shared" si="3"/>
        <v>0</v>
      </c>
      <c r="V58" s="37">
        <f t="shared" si="4"/>
        <v>0</v>
      </c>
      <c r="W58" s="37">
        <f t="shared" si="5"/>
        <v>0</v>
      </c>
    </row>
    <row r="59" spans="1:23">
      <c r="A59" s="8" t="s">
        <v>101</v>
      </c>
      <c r="B59" s="20">
        <f t="shared" si="15"/>
        <v>0</v>
      </c>
      <c r="C59" s="20">
        <f t="shared" si="6"/>
        <v>0</v>
      </c>
      <c r="D59" s="19">
        <v>41.81</v>
      </c>
      <c r="E59" s="19">
        <v>23.9</v>
      </c>
      <c r="F59" s="19">
        <v>0</v>
      </c>
      <c r="G59" s="19">
        <v>5.09</v>
      </c>
      <c r="H59" s="19">
        <v>29.2</v>
      </c>
      <c r="I59" s="19">
        <f t="shared" si="7"/>
        <v>100.00000000000001</v>
      </c>
      <c r="J59" s="21">
        <f t="shared" si="8"/>
        <v>0</v>
      </c>
      <c r="K59" s="21">
        <f t="shared" si="9"/>
        <v>0</v>
      </c>
      <c r="L59" s="21">
        <f t="shared" si="10"/>
        <v>0</v>
      </c>
      <c r="M59" s="21">
        <f t="shared" si="11"/>
        <v>0</v>
      </c>
      <c r="N59" s="21">
        <f t="shared" si="12"/>
        <v>0</v>
      </c>
      <c r="O59" s="21">
        <f t="shared" si="13"/>
        <v>0</v>
      </c>
      <c r="P59" s="22"/>
      <c r="Q59" s="39">
        <f t="shared" si="14"/>
        <v>0</v>
      </c>
      <c r="S59" s="37">
        <f t="shared" si="1"/>
        <v>0</v>
      </c>
      <c r="T59" s="37">
        <f t="shared" si="2"/>
        <v>0</v>
      </c>
      <c r="U59" s="37">
        <f t="shared" si="3"/>
        <v>0</v>
      </c>
      <c r="V59" s="37">
        <f t="shared" si="4"/>
        <v>0</v>
      </c>
      <c r="W59" s="37">
        <f t="shared" si="5"/>
        <v>0</v>
      </c>
    </row>
    <row r="60" spans="1:23">
      <c r="A60" s="8" t="s">
        <v>102</v>
      </c>
      <c r="B60" s="20">
        <f t="shared" si="15"/>
        <v>0</v>
      </c>
      <c r="C60" s="20">
        <f t="shared" si="6"/>
        <v>0</v>
      </c>
      <c r="D60" s="19">
        <v>41.81</v>
      </c>
      <c r="E60" s="19">
        <v>23.9</v>
      </c>
      <c r="F60" s="19">
        <v>0</v>
      </c>
      <c r="G60" s="19">
        <v>5.09</v>
      </c>
      <c r="H60" s="19">
        <v>29.2</v>
      </c>
      <c r="I60" s="19">
        <f t="shared" si="7"/>
        <v>100.00000000000001</v>
      </c>
      <c r="J60" s="21">
        <f t="shared" si="8"/>
        <v>0</v>
      </c>
      <c r="K60" s="21">
        <f t="shared" si="9"/>
        <v>0</v>
      </c>
      <c r="L60" s="21">
        <f t="shared" si="10"/>
        <v>0</v>
      </c>
      <c r="M60" s="21">
        <f t="shared" si="11"/>
        <v>0</v>
      </c>
      <c r="N60" s="21">
        <f t="shared" si="12"/>
        <v>0</v>
      </c>
      <c r="O60" s="21">
        <f t="shared" si="13"/>
        <v>0</v>
      </c>
      <c r="P60" s="22"/>
      <c r="Q60" s="39">
        <f t="shared" si="14"/>
        <v>0</v>
      </c>
      <c r="S60" s="37">
        <f t="shared" si="1"/>
        <v>0</v>
      </c>
      <c r="T60" s="37">
        <f t="shared" si="2"/>
        <v>0</v>
      </c>
      <c r="U60" s="37">
        <f t="shared" si="3"/>
        <v>0</v>
      </c>
      <c r="V60" s="37">
        <f t="shared" si="4"/>
        <v>0</v>
      </c>
      <c r="W60" s="37">
        <f t="shared" si="5"/>
        <v>0</v>
      </c>
    </row>
    <row r="61" spans="1:23">
      <c r="A61" s="8" t="s">
        <v>103</v>
      </c>
      <c r="B61" s="20">
        <f t="shared" si="15"/>
        <v>0</v>
      </c>
      <c r="C61" s="20">
        <f t="shared" si="6"/>
        <v>0</v>
      </c>
      <c r="D61" s="19">
        <v>41.81</v>
      </c>
      <c r="E61" s="19">
        <v>23.9</v>
      </c>
      <c r="F61" s="19">
        <v>0</v>
      </c>
      <c r="G61" s="19">
        <v>5.09</v>
      </c>
      <c r="H61" s="19">
        <v>29.2</v>
      </c>
      <c r="I61" s="19">
        <f t="shared" si="7"/>
        <v>100.00000000000001</v>
      </c>
      <c r="J61" s="21">
        <f t="shared" si="8"/>
        <v>0</v>
      </c>
      <c r="K61" s="21">
        <f t="shared" si="9"/>
        <v>0</v>
      </c>
      <c r="L61" s="21">
        <f t="shared" si="10"/>
        <v>0</v>
      </c>
      <c r="M61" s="21">
        <f t="shared" si="11"/>
        <v>0</v>
      </c>
      <c r="N61" s="21">
        <f t="shared" si="12"/>
        <v>0</v>
      </c>
      <c r="O61" s="21">
        <f t="shared" si="13"/>
        <v>0</v>
      </c>
      <c r="P61" s="22"/>
      <c r="Q61" s="39">
        <f t="shared" si="14"/>
        <v>0</v>
      </c>
      <c r="S61" s="37">
        <f t="shared" si="1"/>
        <v>0</v>
      </c>
      <c r="T61" s="37">
        <f t="shared" si="2"/>
        <v>0</v>
      </c>
      <c r="U61" s="37">
        <f t="shared" si="3"/>
        <v>0</v>
      </c>
      <c r="V61" s="37">
        <f t="shared" si="4"/>
        <v>0</v>
      </c>
      <c r="W61" s="37">
        <f t="shared" si="5"/>
        <v>0</v>
      </c>
    </row>
    <row r="62" spans="1:23">
      <c r="A62" s="8" t="s">
        <v>104</v>
      </c>
      <c r="B62" s="20">
        <f t="shared" si="15"/>
        <v>0</v>
      </c>
      <c r="C62" s="20">
        <f t="shared" si="6"/>
        <v>0</v>
      </c>
      <c r="D62" s="19">
        <v>41.81</v>
      </c>
      <c r="E62" s="19">
        <v>23.9</v>
      </c>
      <c r="F62" s="19">
        <v>0</v>
      </c>
      <c r="G62" s="19">
        <v>5.09</v>
      </c>
      <c r="H62" s="19">
        <v>29.2</v>
      </c>
      <c r="I62" s="19">
        <f t="shared" si="7"/>
        <v>100.00000000000001</v>
      </c>
      <c r="J62" s="21">
        <f t="shared" si="8"/>
        <v>0</v>
      </c>
      <c r="K62" s="21">
        <f t="shared" si="9"/>
        <v>0</v>
      </c>
      <c r="L62" s="21">
        <f t="shared" si="10"/>
        <v>0</v>
      </c>
      <c r="M62" s="21">
        <f t="shared" si="11"/>
        <v>0</v>
      </c>
      <c r="N62" s="21">
        <f t="shared" si="12"/>
        <v>0</v>
      </c>
      <c r="O62" s="21">
        <f t="shared" si="13"/>
        <v>0</v>
      </c>
      <c r="P62" s="22"/>
      <c r="Q62" s="39">
        <f t="shared" si="14"/>
        <v>0</v>
      </c>
      <c r="S62" s="37">
        <f t="shared" si="1"/>
        <v>0</v>
      </c>
      <c r="T62" s="37">
        <f t="shared" si="2"/>
        <v>0</v>
      </c>
      <c r="U62" s="37">
        <f t="shared" si="3"/>
        <v>0</v>
      </c>
      <c r="V62" s="37">
        <f t="shared" si="4"/>
        <v>0</v>
      </c>
      <c r="W62" s="37">
        <f t="shared" si="5"/>
        <v>0</v>
      </c>
    </row>
    <row r="63" spans="1:23">
      <c r="A63" s="8" t="s">
        <v>105</v>
      </c>
      <c r="B63" s="20">
        <f t="shared" si="15"/>
        <v>0</v>
      </c>
      <c r="C63" s="20">
        <f t="shared" si="6"/>
        <v>0</v>
      </c>
      <c r="D63" s="19">
        <v>41.81</v>
      </c>
      <c r="E63" s="19">
        <v>23.9</v>
      </c>
      <c r="F63" s="19">
        <v>0</v>
      </c>
      <c r="G63" s="19">
        <v>5.09</v>
      </c>
      <c r="H63" s="19">
        <v>29.2</v>
      </c>
      <c r="I63" s="19">
        <f t="shared" si="7"/>
        <v>100.00000000000001</v>
      </c>
      <c r="J63" s="21">
        <f t="shared" si="8"/>
        <v>0</v>
      </c>
      <c r="K63" s="21">
        <f t="shared" si="9"/>
        <v>0</v>
      </c>
      <c r="L63" s="21">
        <f t="shared" si="10"/>
        <v>0</v>
      </c>
      <c r="M63" s="21">
        <f t="shared" si="11"/>
        <v>0</v>
      </c>
      <c r="N63" s="21">
        <f t="shared" si="12"/>
        <v>0</v>
      </c>
      <c r="O63" s="21">
        <f t="shared" si="13"/>
        <v>0</v>
      </c>
      <c r="P63" s="22"/>
      <c r="Q63" s="39">
        <f t="shared" si="14"/>
        <v>0</v>
      </c>
      <c r="S63" s="37">
        <f t="shared" si="1"/>
        <v>0</v>
      </c>
      <c r="T63" s="37">
        <f t="shared" si="2"/>
        <v>0</v>
      </c>
      <c r="U63" s="37">
        <f t="shared" si="3"/>
        <v>0</v>
      </c>
      <c r="V63" s="37">
        <f t="shared" si="4"/>
        <v>0</v>
      </c>
      <c r="W63" s="37">
        <f t="shared" si="5"/>
        <v>0</v>
      </c>
    </row>
    <row r="64" spans="1:23">
      <c r="A64" s="8" t="s">
        <v>106</v>
      </c>
      <c r="B64" s="20">
        <f t="shared" si="15"/>
        <v>0</v>
      </c>
      <c r="C64" s="20">
        <f t="shared" si="6"/>
        <v>0</v>
      </c>
      <c r="D64" s="19">
        <v>41.81</v>
      </c>
      <c r="E64" s="19">
        <v>23.9</v>
      </c>
      <c r="F64" s="19">
        <v>0</v>
      </c>
      <c r="G64" s="19">
        <v>5.09</v>
      </c>
      <c r="H64" s="19">
        <v>29.2</v>
      </c>
      <c r="I64" s="19">
        <f t="shared" si="7"/>
        <v>100.00000000000001</v>
      </c>
      <c r="J64" s="21">
        <f t="shared" si="8"/>
        <v>0</v>
      </c>
      <c r="K64" s="21">
        <f t="shared" si="9"/>
        <v>0</v>
      </c>
      <c r="L64" s="21">
        <f t="shared" si="10"/>
        <v>0</v>
      </c>
      <c r="M64" s="21">
        <f t="shared" si="11"/>
        <v>0</v>
      </c>
      <c r="N64" s="21">
        <f t="shared" si="12"/>
        <v>0</v>
      </c>
      <c r="O64" s="21">
        <f t="shared" si="13"/>
        <v>0</v>
      </c>
      <c r="P64" s="22"/>
      <c r="Q64" s="39">
        <f t="shared" si="14"/>
        <v>0</v>
      </c>
      <c r="S64" s="37">
        <f t="shared" si="1"/>
        <v>0</v>
      </c>
      <c r="T64" s="37">
        <f t="shared" si="2"/>
        <v>0</v>
      </c>
      <c r="U64" s="37">
        <f t="shared" si="3"/>
        <v>0</v>
      </c>
      <c r="V64" s="37">
        <f t="shared" si="4"/>
        <v>0</v>
      </c>
      <c r="W64" s="37">
        <f t="shared" si="5"/>
        <v>0</v>
      </c>
    </row>
    <row r="65" spans="1:23">
      <c r="A65" s="8" t="s">
        <v>107</v>
      </c>
      <c r="B65" s="20">
        <f t="shared" si="15"/>
        <v>0</v>
      </c>
      <c r="C65" s="20">
        <f t="shared" si="6"/>
        <v>0</v>
      </c>
      <c r="D65" s="19">
        <v>41.81</v>
      </c>
      <c r="E65" s="19">
        <v>23.9</v>
      </c>
      <c r="F65" s="19">
        <v>0</v>
      </c>
      <c r="G65" s="19">
        <v>5.09</v>
      </c>
      <c r="H65" s="19">
        <v>29.2</v>
      </c>
      <c r="I65" s="19">
        <f t="shared" si="7"/>
        <v>100.00000000000001</v>
      </c>
      <c r="J65" s="21">
        <f t="shared" si="8"/>
        <v>0</v>
      </c>
      <c r="K65" s="21">
        <f t="shared" si="9"/>
        <v>0</v>
      </c>
      <c r="L65" s="21">
        <f t="shared" si="10"/>
        <v>0</v>
      </c>
      <c r="M65" s="21">
        <f t="shared" si="11"/>
        <v>0</v>
      </c>
      <c r="N65" s="21">
        <f t="shared" si="12"/>
        <v>0</v>
      </c>
      <c r="O65" s="21">
        <f t="shared" si="13"/>
        <v>0</v>
      </c>
      <c r="P65" s="22"/>
      <c r="Q65" s="39">
        <f t="shared" si="14"/>
        <v>0</v>
      </c>
      <c r="S65" s="37">
        <f t="shared" si="1"/>
        <v>0</v>
      </c>
      <c r="T65" s="37">
        <f t="shared" si="2"/>
        <v>0</v>
      </c>
      <c r="U65" s="37">
        <f t="shared" si="3"/>
        <v>0</v>
      </c>
      <c r="V65" s="37">
        <f t="shared" si="4"/>
        <v>0</v>
      </c>
      <c r="W65" s="37">
        <f t="shared" si="5"/>
        <v>0</v>
      </c>
    </row>
    <row r="66" spans="1:23">
      <c r="A66" s="8" t="s">
        <v>108</v>
      </c>
      <c r="B66" s="20">
        <f t="shared" si="15"/>
        <v>0</v>
      </c>
      <c r="C66" s="20">
        <f t="shared" si="6"/>
        <v>0</v>
      </c>
      <c r="D66" s="19">
        <v>41.81</v>
      </c>
      <c r="E66" s="19">
        <v>23.9</v>
      </c>
      <c r="F66" s="19">
        <v>0</v>
      </c>
      <c r="G66" s="19">
        <v>5.09</v>
      </c>
      <c r="H66" s="19">
        <v>29.2</v>
      </c>
      <c r="I66" s="19">
        <f t="shared" si="7"/>
        <v>100.00000000000001</v>
      </c>
      <c r="J66" s="21">
        <f t="shared" si="8"/>
        <v>0</v>
      </c>
      <c r="K66" s="21">
        <f t="shared" si="9"/>
        <v>0</v>
      </c>
      <c r="L66" s="21">
        <f t="shared" si="10"/>
        <v>0</v>
      </c>
      <c r="M66" s="21">
        <f t="shared" si="11"/>
        <v>0</v>
      </c>
      <c r="N66" s="21">
        <f t="shared" si="12"/>
        <v>0</v>
      </c>
      <c r="O66" s="21">
        <f t="shared" si="13"/>
        <v>0</v>
      </c>
      <c r="P66" s="22"/>
      <c r="Q66" s="39">
        <f t="shared" si="14"/>
        <v>0</v>
      </c>
      <c r="S66" s="37">
        <f t="shared" si="1"/>
        <v>0</v>
      </c>
      <c r="T66" s="37">
        <f t="shared" si="2"/>
        <v>0</v>
      </c>
      <c r="U66" s="37">
        <f t="shared" si="3"/>
        <v>0</v>
      </c>
      <c r="V66" s="37">
        <f t="shared" si="4"/>
        <v>0</v>
      </c>
      <c r="W66" s="37">
        <f t="shared" si="5"/>
        <v>0</v>
      </c>
    </row>
    <row r="67" spans="1:23">
      <c r="A67" s="8" t="s">
        <v>109</v>
      </c>
      <c r="B67" s="20">
        <f t="shared" si="15"/>
        <v>0</v>
      </c>
      <c r="C67" s="20">
        <f t="shared" si="6"/>
        <v>0</v>
      </c>
      <c r="D67" s="19">
        <v>41.81</v>
      </c>
      <c r="E67" s="19">
        <v>23.9</v>
      </c>
      <c r="F67" s="19">
        <v>0</v>
      </c>
      <c r="G67" s="19">
        <v>5.09</v>
      </c>
      <c r="H67" s="19">
        <v>29.2</v>
      </c>
      <c r="I67" s="19">
        <f t="shared" si="7"/>
        <v>100.00000000000001</v>
      </c>
      <c r="J67" s="21">
        <f t="shared" si="8"/>
        <v>0</v>
      </c>
      <c r="K67" s="21">
        <f t="shared" si="9"/>
        <v>0</v>
      </c>
      <c r="L67" s="21">
        <f t="shared" si="10"/>
        <v>0</v>
      </c>
      <c r="M67" s="21">
        <f t="shared" si="11"/>
        <v>0</v>
      </c>
      <c r="N67" s="21">
        <f t="shared" si="12"/>
        <v>0</v>
      </c>
      <c r="O67" s="21">
        <f t="shared" si="13"/>
        <v>0</v>
      </c>
      <c r="P67" s="22"/>
      <c r="Q67" s="39">
        <f t="shared" si="14"/>
        <v>0</v>
      </c>
      <c r="S67" s="37">
        <f t="shared" ref="S67" si="16">J67</f>
        <v>0</v>
      </c>
      <c r="T67" s="37">
        <f t="shared" ref="T67" si="17">K67</f>
        <v>0</v>
      </c>
      <c r="U67" s="37">
        <f t="shared" ref="U67" si="18">L67</f>
        <v>0</v>
      </c>
      <c r="V67" s="37">
        <f t="shared" ref="V67" si="19">M67</f>
        <v>0</v>
      </c>
      <c r="W67" s="37">
        <f t="shared" ref="W67" si="20">N67</f>
        <v>0</v>
      </c>
    </row>
    <row r="68" spans="1:23">
      <c r="A68" s="8" t="s">
        <v>110</v>
      </c>
      <c r="B68" s="20">
        <f t="shared" si="15"/>
        <v>0</v>
      </c>
      <c r="C68" s="20">
        <f t="shared" ref="C68:C98" si="21">B68</f>
        <v>0</v>
      </c>
      <c r="D68" s="19">
        <v>41.81</v>
      </c>
      <c r="E68" s="19">
        <v>23.9</v>
      </c>
      <c r="F68" s="19">
        <v>0</v>
      </c>
      <c r="G68" s="19">
        <v>5.09</v>
      </c>
      <c r="H68" s="19">
        <v>29.2</v>
      </c>
      <c r="I68" s="19">
        <f t="shared" ref="I68:I98" si="22">SUM(D68:H68)</f>
        <v>100.00000000000001</v>
      </c>
      <c r="J68" s="21">
        <f t="shared" ref="J68:J98" si="23">$C68*D68/$I68</f>
        <v>0</v>
      </c>
      <c r="K68" s="21">
        <f t="shared" ref="K68:K98" si="24">$C68*E68/$I68</f>
        <v>0</v>
      </c>
      <c r="L68" s="21">
        <f t="shared" ref="L68:L98" si="25">$C68*F68/$I68</f>
        <v>0</v>
      </c>
      <c r="M68" s="21">
        <f t="shared" ref="M68:M98" si="26">$C68*G68/$I68</f>
        <v>0</v>
      </c>
      <c r="N68" s="21">
        <f t="shared" ref="N68:N98" si="27">$C68*H68/$I68</f>
        <v>0</v>
      </c>
      <c r="O68" s="21">
        <f t="shared" ref="O68:O98" si="28">$C68*I68/$I68</f>
        <v>0</v>
      </c>
      <c r="P68" s="22"/>
      <c r="Q68" s="39">
        <f t="shared" ref="Q68:Q98" si="29">O68+P68</f>
        <v>0</v>
      </c>
      <c r="S68" s="37">
        <f>J68</f>
        <v>0</v>
      </c>
      <c r="T68" s="37">
        <f t="shared" ref="T68:W68" si="30">K68</f>
        <v>0</v>
      </c>
      <c r="U68" s="37">
        <f t="shared" si="30"/>
        <v>0</v>
      </c>
      <c r="V68" s="37">
        <f t="shared" si="30"/>
        <v>0</v>
      </c>
      <c r="W68" s="37">
        <f t="shared" si="30"/>
        <v>0</v>
      </c>
    </row>
    <row r="69" spans="1:23">
      <c r="A69" s="8" t="s">
        <v>111</v>
      </c>
      <c r="B69" s="20">
        <f t="shared" ref="B69:B98" si="31">B68</f>
        <v>0</v>
      </c>
      <c r="C69" s="20">
        <f t="shared" si="21"/>
        <v>0</v>
      </c>
      <c r="D69" s="19">
        <v>41.81</v>
      </c>
      <c r="E69" s="19">
        <v>23.9</v>
      </c>
      <c r="F69" s="19">
        <v>0</v>
      </c>
      <c r="G69" s="19">
        <v>5.09</v>
      </c>
      <c r="H69" s="19">
        <v>29.2</v>
      </c>
      <c r="I69" s="19">
        <f t="shared" si="22"/>
        <v>100.00000000000001</v>
      </c>
      <c r="J69" s="21">
        <f t="shared" si="23"/>
        <v>0</v>
      </c>
      <c r="K69" s="21">
        <f t="shared" si="24"/>
        <v>0</v>
      </c>
      <c r="L69" s="21">
        <f t="shared" si="25"/>
        <v>0</v>
      </c>
      <c r="M69" s="21">
        <f t="shared" si="26"/>
        <v>0</v>
      </c>
      <c r="N69" s="21">
        <f t="shared" si="27"/>
        <v>0</v>
      </c>
      <c r="O69" s="21">
        <f t="shared" si="28"/>
        <v>0</v>
      </c>
      <c r="P69" s="22"/>
      <c r="Q69" s="39">
        <f t="shared" si="29"/>
        <v>0</v>
      </c>
      <c r="S69" s="37">
        <f t="shared" ref="S69:S98" si="32">J69</f>
        <v>0</v>
      </c>
      <c r="T69" s="37">
        <f t="shared" ref="T69:T98" si="33">K69</f>
        <v>0</v>
      </c>
      <c r="U69" s="37">
        <f t="shared" ref="U69:U98" si="34">L69</f>
        <v>0</v>
      </c>
      <c r="V69" s="37">
        <f t="shared" ref="V69:V98" si="35">M69</f>
        <v>0</v>
      </c>
      <c r="W69" s="37">
        <f t="shared" ref="W69:W98" si="36">N69</f>
        <v>0</v>
      </c>
    </row>
    <row r="70" spans="1:23">
      <c r="A70" s="8" t="s">
        <v>112</v>
      </c>
      <c r="B70" s="20">
        <f t="shared" si="31"/>
        <v>0</v>
      </c>
      <c r="C70" s="20">
        <f t="shared" si="21"/>
        <v>0</v>
      </c>
      <c r="D70" s="19">
        <v>41.81</v>
      </c>
      <c r="E70" s="19">
        <v>23.9</v>
      </c>
      <c r="F70" s="19">
        <v>0</v>
      </c>
      <c r="G70" s="19">
        <v>5.09</v>
      </c>
      <c r="H70" s="19">
        <v>29.2</v>
      </c>
      <c r="I70" s="19">
        <f t="shared" si="22"/>
        <v>100.00000000000001</v>
      </c>
      <c r="J70" s="21">
        <f t="shared" si="23"/>
        <v>0</v>
      </c>
      <c r="K70" s="21">
        <f t="shared" si="24"/>
        <v>0</v>
      </c>
      <c r="L70" s="21">
        <f t="shared" si="25"/>
        <v>0</v>
      </c>
      <c r="M70" s="21">
        <f t="shared" si="26"/>
        <v>0</v>
      </c>
      <c r="N70" s="21">
        <f t="shared" si="27"/>
        <v>0</v>
      </c>
      <c r="O70" s="21">
        <f t="shared" si="28"/>
        <v>0</v>
      </c>
      <c r="P70" s="22"/>
      <c r="Q70" s="39">
        <f t="shared" si="29"/>
        <v>0</v>
      </c>
      <c r="S70" s="37">
        <f t="shared" si="32"/>
        <v>0</v>
      </c>
      <c r="T70" s="37">
        <f t="shared" si="33"/>
        <v>0</v>
      </c>
      <c r="U70" s="37">
        <f t="shared" si="34"/>
        <v>0</v>
      </c>
      <c r="V70" s="37">
        <f t="shared" si="35"/>
        <v>0</v>
      </c>
      <c r="W70" s="37">
        <f t="shared" si="36"/>
        <v>0</v>
      </c>
    </row>
    <row r="71" spans="1:23">
      <c r="A71" s="8" t="s">
        <v>113</v>
      </c>
      <c r="B71" s="20">
        <f t="shared" si="31"/>
        <v>0</v>
      </c>
      <c r="C71" s="20">
        <f t="shared" si="21"/>
        <v>0</v>
      </c>
      <c r="D71" s="19">
        <v>41.81</v>
      </c>
      <c r="E71" s="19">
        <v>23.9</v>
      </c>
      <c r="F71" s="19">
        <v>0</v>
      </c>
      <c r="G71" s="19">
        <v>5.09</v>
      </c>
      <c r="H71" s="19">
        <v>29.2</v>
      </c>
      <c r="I71" s="19">
        <f t="shared" si="22"/>
        <v>100.00000000000001</v>
      </c>
      <c r="J71" s="21">
        <f t="shared" si="23"/>
        <v>0</v>
      </c>
      <c r="K71" s="21">
        <f t="shared" si="24"/>
        <v>0</v>
      </c>
      <c r="L71" s="21">
        <f t="shared" si="25"/>
        <v>0</v>
      </c>
      <c r="M71" s="21">
        <f t="shared" si="26"/>
        <v>0</v>
      </c>
      <c r="N71" s="21">
        <f t="shared" si="27"/>
        <v>0</v>
      </c>
      <c r="O71" s="21">
        <f t="shared" si="28"/>
        <v>0</v>
      </c>
      <c r="P71" s="22"/>
      <c r="Q71" s="39">
        <f t="shared" si="29"/>
        <v>0</v>
      </c>
      <c r="S71" s="37">
        <f t="shared" si="32"/>
        <v>0</v>
      </c>
      <c r="T71" s="37">
        <f t="shared" si="33"/>
        <v>0</v>
      </c>
      <c r="U71" s="37">
        <f t="shared" si="34"/>
        <v>0</v>
      </c>
      <c r="V71" s="37">
        <f t="shared" si="35"/>
        <v>0</v>
      </c>
      <c r="W71" s="37">
        <f t="shared" si="36"/>
        <v>0</v>
      </c>
    </row>
    <row r="72" spans="1:23">
      <c r="A72" s="8" t="s">
        <v>114</v>
      </c>
      <c r="B72" s="20">
        <f t="shared" si="31"/>
        <v>0</v>
      </c>
      <c r="C72" s="20">
        <f t="shared" si="21"/>
        <v>0</v>
      </c>
      <c r="D72" s="19">
        <v>41.81</v>
      </c>
      <c r="E72" s="19">
        <v>23.9</v>
      </c>
      <c r="F72" s="19">
        <v>0</v>
      </c>
      <c r="G72" s="19">
        <v>5.09</v>
      </c>
      <c r="H72" s="19">
        <v>29.2</v>
      </c>
      <c r="I72" s="19">
        <f t="shared" si="22"/>
        <v>100.00000000000001</v>
      </c>
      <c r="J72" s="21">
        <f t="shared" si="23"/>
        <v>0</v>
      </c>
      <c r="K72" s="21">
        <f t="shared" si="24"/>
        <v>0</v>
      </c>
      <c r="L72" s="21">
        <f t="shared" si="25"/>
        <v>0</v>
      </c>
      <c r="M72" s="21">
        <f t="shared" si="26"/>
        <v>0</v>
      </c>
      <c r="N72" s="21">
        <f t="shared" si="27"/>
        <v>0</v>
      </c>
      <c r="O72" s="21">
        <f t="shared" si="28"/>
        <v>0</v>
      </c>
      <c r="P72" s="22"/>
      <c r="Q72" s="39">
        <f t="shared" si="29"/>
        <v>0</v>
      </c>
      <c r="S72" s="37">
        <f t="shared" si="32"/>
        <v>0</v>
      </c>
      <c r="T72" s="37">
        <f t="shared" si="33"/>
        <v>0</v>
      </c>
      <c r="U72" s="37">
        <f t="shared" si="34"/>
        <v>0</v>
      </c>
      <c r="V72" s="37">
        <f t="shared" si="35"/>
        <v>0</v>
      </c>
      <c r="W72" s="37">
        <f t="shared" si="36"/>
        <v>0</v>
      </c>
    </row>
    <row r="73" spans="1:23">
      <c r="A73" s="8" t="s">
        <v>115</v>
      </c>
      <c r="B73" s="20">
        <f t="shared" si="31"/>
        <v>0</v>
      </c>
      <c r="C73" s="20">
        <f t="shared" si="21"/>
        <v>0</v>
      </c>
      <c r="D73" s="19">
        <v>41.81</v>
      </c>
      <c r="E73" s="19">
        <v>23.9</v>
      </c>
      <c r="F73" s="19">
        <v>0</v>
      </c>
      <c r="G73" s="19">
        <v>5.09</v>
      </c>
      <c r="H73" s="19">
        <v>29.2</v>
      </c>
      <c r="I73" s="19">
        <f t="shared" si="22"/>
        <v>100.00000000000001</v>
      </c>
      <c r="J73" s="21">
        <f t="shared" si="23"/>
        <v>0</v>
      </c>
      <c r="K73" s="21">
        <f t="shared" si="24"/>
        <v>0</v>
      </c>
      <c r="L73" s="21">
        <f t="shared" si="25"/>
        <v>0</v>
      </c>
      <c r="M73" s="21">
        <f t="shared" si="26"/>
        <v>0</v>
      </c>
      <c r="N73" s="21">
        <f t="shared" si="27"/>
        <v>0</v>
      </c>
      <c r="O73" s="21">
        <f t="shared" si="28"/>
        <v>0</v>
      </c>
      <c r="P73" s="22"/>
      <c r="Q73" s="39">
        <f t="shared" si="29"/>
        <v>0</v>
      </c>
      <c r="S73" s="37">
        <f t="shared" si="32"/>
        <v>0</v>
      </c>
      <c r="T73" s="37">
        <f t="shared" si="33"/>
        <v>0</v>
      </c>
      <c r="U73" s="37">
        <f t="shared" si="34"/>
        <v>0</v>
      </c>
      <c r="V73" s="37">
        <f t="shared" si="35"/>
        <v>0</v>
      </c>
      <c r="W73" s="37">
        <f t="shared" si="36"/>
        <v>0</v>
      </c>
    </row>
    <row r="74" spans="1:23">
      <c r="A74" s="8" t="s">
        <v>116</v>
      </c>
      <c r="B74" s="20">
        <f t="shared" si="31"/>
        <v>0</v>
      </c>
      <c r="C74" s="20">
        <f t="shared" si="21"/>
        <v>0</v>
      </c>
      <c r="D74" s="19">
        <v>41.81</v>
      </c>
      <c r="E74" s="19">
        <v>23.9</v>
      </c>
      <c r="F74" s="19">
        <v>0</v>
      </c>
      <c r="G74" s="19">
        <v>5.09</v>
      </c>
      <c r="H74" s="19">
        <v>29.2</v>
      </c>
      <c r="I74" s="19">
        <f t="shared" si="22"/>
        <v>100.00000000000001</v>
      </c>
      <c r="J74" s="21">
        <f t="shared" si="23"/>
        <v>0</v>
      </c>
      <c r="K74" s="21">
        <f t="shared" si="24"/>
        <v>0</v>
      </c>
      <c r="L74" s="21">
        <f t="shared" si="25"/>
        <v>0</v>
      </c>
      <c r="M74" s="21">
        <f t="shared" si="26"/>
        <v>0</v>
      </c>
      <c r="N74" s="21">
        <f t="shared" si="27"/>
        <v>0</v>
      </c>
      <c r="O74" s="21">
        <f t="shared" si="28"/>
        <v>0</v>
      </c>
      <c r="P74" s="22"/>
      <c r="Q74" s="39">
        <f t="shared" si="29"/>
        <v>0</v>
      </c>
      <c r="S74" s="37">
        <f t="shared" si="32"/>
        <v>0</v>
      </c>
      <c r="T74" s="37">
        <f t="shared" si="33"/>
        <v>0</v>
      </c>
      <c r="U74" s="37">
        <f t="shared" si="34"/>
        <v>0</v>
      </c>
      <c r="V74" s="37">
        <f t="shared" si="35"/>
        <v>0</v>
      </c>
      <c r="W74" s="37">
        <f t="shared" si="36"/>
        <v>0</v>
      </c>
    </row>
    <row r="75" spans="1:23">
      <c r="A75" s="8" t="s">
        <v>117</v>
      </c>
      <c r="B75" s="20">
        <f t="shared" si="31"/>
        <v>0</v>
      </c>
      <c r="C75" s="20">
        <f t="shared" si="21"/>
        <v>0</v>
      </c>
      <c r="D75" s="19">
        <v>41.81</v>
      </c>
      <c r="E75" s="19">
        <v>23.9</v>
      </c>
      <c r="F75" s="19">
        <v>0</v>
      </c>
      <c r="G75" s="19">
        <v>5.09</v>
      </c>
      <c r="H75" s="19">
        <v>29.2</v>
      </c>
      <c r="I75" s="19">
        <f t="shared" si="22"/>
        <v>100.00000000000001</v>
      </c>
      <c r="J75" s="21">
        <f t="shared" si="23"/>
        <v>0</v>
      </c>
      <c r="K75" s="21">
        <f t="shared" si="24"/>
        <v>0</v>
      </c>
      <c r="L75" s="21">
        <f t="shared" si="25"/>
        <v>0</v>
      </c>
      <c r="M75" s="21">
        <f t="shared" si="26"/>
        <v>0</v>
      </c>
      <c r="N75" s="21">
        <f t="shared" si="27"/>
        <v>0</v>
      </c>
      <c r="O75" s="21">
        <f t="shared" si="28"/>
        <v>0</v>
      </c>
      <c r="P75" s="22"/>
      <c r="Q75" s="39">
        <f t="shared" si="29"/>
        <v>0</v>
      </c>
      <c r="S75" s="37">
        <f t="shared" si="32"/>
        <v>0</v>
      </c>
      <c r="T75" s="37">
        <f t="shared" si="33"/>
        <v>0</v>
      </c>
      <c r="U75" s="37">
        <f t="shared" si="34"/>
        <v>0</v>
      </c>
      <c r="V75" s="37">
        <f t="shared" si="35"/>
        <v>0</v>
      </c>
      <c r="W75" s="37">
        <f t="shared" si="36"/>
        <v>0</v>
      </c>
    </row>
    <row r="76" spans="1:23">
      <c r="A76" s="8" t="s">
        <v>118</v>
      </c>
      <c r="B76" s="20">
        <f t="shared" si="31"/>
        <v>0</v>
      </c>
      <c r="C76" s="20">
        <f t="shared" si="21"/>
        <v>0</v>
      </c>
      <c r="D76" s="19">
        <v>41.81</v>
      </c>
      <c r="E76" s="19">
        <v>23.9</v>
      </c>
      <c r="F76" s="19">
        <v>0</v>
      </c>
      <c r="G76" s="19">
        <v>5.09</v>
      </c>
      <c r="H76" s="19">
        <v>29.2</v>
      </c>
      <c r="I76" s="19">
        <f t="shared" si="22"/>
        <v>100.00000000000001</v>
      </c>
      <c r="J76" s="21">
        <f t="shared" si="23"/>
        <v>0</v>
      </c>
      <c r="K76" s="21">
        <f t="shared" si="24"/>
        <v>0</v>
      </c>
      <c r="L76" s="21">
        <f t="shared" si="25"/>
        <v>0</v>
      </c>
      <c r="M76" s="21">
        <f t="shared" si="26"/>
        <v>0</v>
      </c>
      <c r="N76" s="21">
        <f t="shared" si="27"/>
        <v>0</v>
      </c>
      <c r="O76" s="21">
        <f t="shared" si="28"/>
        <v>0</v>
      </c>
      <c r="P76" s="22"/>
      <c r="Q76" s="39">
        <f t="shared" si="29"/>
        <v>0</v>
      </c>
      <c r="S76" s="37">
        <f t="shared" si="32"/>
        <v>0</v>
      </c>
      <c r="T76" s="37">
        <f t="shared" si="33"/>
        <v>0</v>
      </c>
      <c r="U76" s="37">
        <f t="shared" si="34"/>
        <v>0</v>
      </c>
      <c r="V76" s="37">
        <f t="shared" si="35"/>
        <v>0</v>
      </c>
      <c r="W76" s="37">
        <f t="shared" si="36"/>
        <v>0</v>
      </c>
    </row>
    <row r="77" spans="1:23">
      <c r="A77" s="8" t="s">
        <v>119</v>
      </c>
      <c r="B77" s="20">
        <f t="shared" si="31"/>
        <v>0</v>
      </c>
      <c r="C77" s="20">
        <f t="shared" si="21"/>
        <v>0</v>
      </c>
      <c r="D77" s="19">
        <v>41.81</v>
      </c>
      <c r="E77" s="19">
        <v>23.9</v>
      </c>
      <c r="F77" s="19">
        <v>0</v>
      </c>
      <c r="G77" s="19">
        <v>5.09</v>
      </c>
      <c r="H77" s="19">
        <v>29.2</v>
      </c>
      <c r="I77" s="19">
        <f t="shared" si="22"/>
        <v>100.00000000000001</v>
      </c>
      <c r="J77" s="21">
        <f t="shared" si="23"/>
        <v>0</v>
      </c>
      <c r="K77" s="21">
        <f t="shared" si="24"/>
        <v>0</v>
      </c>
      <c r="L77" s="21">
        <f t="shared" si="25"/>
        <v>0</v>
      </c>
      <c r="M77" s="21">
        <f t="shared" si="26"/>
        <v>0</v>
      </c>
      <c r="N77" s="21">
        <f t="shared" si="27"/>
        <v>0</v>
      </c>
      <c r="O77" s="21">
        <f t="shared" si="28"/>
        <v>0</v>
      </c>
      <c r="P77" s="22"/>
      <c r="Q77" s="39">
        <f t="shared" si="29"/>
        <v>0</v>
      </c>
      <c r="S77" s="37">
        <f t="shared" si="32"/>
        <v>0</v>
      </c>
      <c r="T77" s="37">
        <f t="shared" si="33"/>
        <v>0</v>
      </c>
      <c r="U77" s="37">
        <f t="shared" si="34"/>
        <v>0</v>
      </c>
      <c r="V77" s="37">
        <f t="shared" si="35"/>
        <v>0</v>
      </c>
      <c r="W77" s="37">
        <f t="shared" si="36"/>
        <v>0</v>
      </c>
    </row>
    <row r="78" spans="1:23">
      <c r="A78" s="8" t="s">
        <v>120</v>
      </c>
      <c r="B78" s="20">
        <f t="shared" si="31"/>
        <v>0</v>
      </c>
      <c r="C78" s="20">
        <f t="shared" si="21"/>
        <v>0</v>
      </c>
      <c r="D78" s="19">
        <v>41.81</v>
      </c>
      <c r="E78" s="19">
        <v>23.9</v>
      </c>
      <c r="F78" s="19">
        <v>0</v>
      </c>
      <c r="G78" s="19">
        <v>5.09</v>
      </c>
      <c r="H78" s="19">
        <v>29.2</v>
      </c>
      <c r="I78" s="19">
        <f t="shared" si="22"/>
        <v>100.00000000000001</v>
      </c>
      <c r="J78" s="21">
        <f t="shared" si="23"/>
        <v>0</v>
      </c>
      <c r="K78" s="21">
        <f t="shared" si="24"/>
        <v>0</v>
      </c>
      <c r="L78" s="21">
        <f t="shared" si="25"/>
        <v>0</v>
      </c>
      <c r="M78" s="21">
        <f t="shared" si="26"/>
        <v>0</v>
      </c>
      <c r="N78" s="21">
        <f t="shared" si="27"/>
        <v>0</v>
      </c>
      <c r="O78" s="21">
        <f t="shared" si="28"/>
        <v>0</v>
      </c>
      <c r="P78" s="22"/>
      <c r="Q78" s="39">
        <f t="shared" si="29"/>
        <v>0</v>
      </c>
      <c r="S78" s="37">
        <f t="shared" si="32"/>
        <v>0</v>
      </c>
      <c r="T78" s="37">
        <f t="shared" si="33"/>
        <v>0</v>
      </c>
      <c r="U78" s="37">
        <f t="shared" si="34"/>
        <v>0</v>
      </c>
      <c r="V78" s="37">
        <f t="shared" si="35"/>
        <v>0</v>
      </c>
      <c r="W78" s="37">
        <f t="shared" si="36"/>
        <v>0</v>
      </c>
    </row>
    <row r="79" spans="1:23">
      <c r="A79" s="8" t="s">
        <v>121</v>
      </c>
      <c r="B79" s="20">
        <f t="shared" si="31"/>
        <v>0</v>
      </c>
      <c r="C79" s="20">
        <f t="shared" si="21"/>
        <v>0</v>
      </c>
      <c r="D79" s="19">
        <v>41.81</v>
      </c>
      <c r="E79" s="19">
        <v>23.9</v>
      </c>
      <c r="F79" s="19">
        <v>0</v>
      </c>
      <c r="G79" s="19">
        <v>5.09</v>
      </c>
      <c r="H79" s="19">
        <v>29.2</v>
      </c>
      <c r="I79" s="19">
        <f t="shared" si="22"/>
        <v>100.00000000000001</v>
      </c>
      <c r="J79" s="21">
        <f t="shared" si="23"/>
        <v>0</v>
      </c>
      <c r="K79" s="21">
        <f t="shared" si="24"/>
        <v>0</v>
      </c>
      <c r="L79" s="21">
        <f t="shared" si="25"/>
        <v>0</v>
      </c>
      <c r="M79" s="21">
        <f t="shared" si="26"/>
        <v>0</v>
      </c>
      <c r="N79" s="21">
        <f t="shared" si="27"/>
        <v>0</v>
      </c>
      <c r="O79" s="21">
        <f t="shared" si="28"/>
        <v>0</v>
      </c>
      <c r="P79" s="22"/>
      <c r="Q79" s="39">
        <f t="shared" si="29"/>
        <v>0</v>
      </c>
      <c r="S79" s="37">
        <f t="shared" si="32"/>
        <v>0</v>
      </c>
      <c r="T79" s="37">
        <f t="shared" si="33"/>
        <v>0</v>
      </c>
      <c r="U79" s="37">
        <f t="shared" si="34"/>
        <v>0</v>
      </c>
      <c r="V79" s="37">
        <f t="shared" si="35"/>
        <v>0</v>
      </c>
      <c r="W79" s="37">
        <f t="shared" si="36"/>
        <v>0</v>
      </c>
    </row>
    <row r="80" spans="1:23">
      <c r="A80" s="8" t="s">
        <v>122</v>
      </c>
      <c r="B80" s="20">
        <f t="shared" si="31"/>
        <v>0</v>
      </c>
      <c r="C80" s="20">
        <f t="shared" si="21"/>
        <v>0</v>
      </c>
      <c r="D80" s="19">
        <v>41.81</v>
      </c>
      <c r="E80" s="19">
        <v>23.9</v>
      </c>
      <c r="F80" s="19">
        <v>0</v>
      </c>
      <c r="G80" s="19">
        <v>5.09</v>
      </c>
      <c r="H80" s="19">
        <v>29.2</v>
      </c>
      <c r="I80" s="19">
        <f t="shared" si="22"/>
        <v>100.00000000000001</v>
      </c>
      <c r="J80" s="21">
        <f t="shared" si="23"/>
        <v>0</v>
      </c>
      <c r="K80" s="21">
        <f t="shared" si="24"/>
        <v>0</v>
      </c>
      <c r="L80" s="21">
        <f t="shared" si="25"/>
        <v>0</v>
      </c>
      <c r="M80" s="21">
        <f t="shared" si="26"/>
        <v>0</v>
      </c>
      <c r="N80" s="21">
        <f t="shared" si="27"/>
        <v>0</v>
      </c>
      <c r="O80" s="21">
        <f t="shared" si="28"/>
        <v>0</v>
      </c>
      <c r="P80" s="22"/>
      <c r="Q80" s="39">
        <f t="shared" si="29"/>
        <v>0</v>
      </c>
      <c r="S80" s="37">
        <f t="shared" si="32"/>
        <v>0</v>
      </c>
      <c r="T80" s="37">
        <f t="shared" si="33"/>
        <v>0</v>
      </c>
      <c r="U80" s="37">
        <f t="shared" si="34"/>
        <v>0</v>
      </c>
      <c r="V80" s="37">
        <f t="shared" si="35"/>
        <v>0</v>
      </c>
      <c r="W80" s="37">
        <f t="shared" si="36"/>
        <v>0</v>
      </c>
    </row>
    <row r="81" spans="1:23">
      <c r="A81" s="8" t="s">
        <v>123</v>
      </c>
      <c r="B81" s="20">
        <f t="shared" si="31"/>
        <v>0</v>
      </c>
      <c r="C81" s="20">
        <f t="shared" si="21"/>
        <v>0</v>
      </c>
      <c r="D81" s="19">
        <v>41.81</v>
      </c>
      <c r="E81" s="19">
        <v>23.9</v>
      </c>
      <c r="F81" s="19">
        <v>0</v>
      </c>
      <c r="G81" s="19">
        <v>5.09</v>
      </c>
      <c r="H81" s="19">
        <v>29.2</v>
      </c>
      <c r="I81" s="19">
        <f t="shared" si="22"/>
        <v>100.00000000000001</v>
      </c>
      <c r="J81" s="21">
        <f t="shared" si="23"/>
        <v>0</v>
      </c>
      <c r="K81" s="21">
        <f t="shared" si="24"/>
        <v>0</v>
      </c>
      <c r="L81" s="21">
        <f t="shared" si="25"/>
        <v>0</v>
      </c>
      <c r="M81" s="21">
        <f t="shared" si="26"/>
        <v>0</v>
      </c>
      <c r="N81" s="21">
        <f t="shared" si="27"/>
        <v>0</v>
      </c>
      <c r="O81" s="21">
        <f t="shared" si="28"/>
        <v>0</v>
      </c>
      <c r="P81" s="22"/>
      <c r="Q81" s="39">
        <f t="shared" si="29"/>
        <v>0</v>
      </c>
      <c r="S81" s="37">
        <f t="shared" si="32"/>
        <v>0</v>
      </c>
      <c r="T81" s="37">
        <f t="shared" si="33"/>
        <v>0</v>
      </c>
      <c r="U81" s="37">
        <f t="shared" si="34"/>
        <v>0</v>
      </c>
      <c r="V81" s="37">
        <f t="shared" si="35"/>
        <v>0</v>
      </c>
      <c r="W81" s="37">
        <f t="shared" si="36"/>
        <v>0</v>
      </c>
    </row>
    <row r="82" spans="1:23">
      <c r="A82" s="8" t="s">
        <v>124</v>
      </c>
      <c r="B82" s="20">
        <f t="shared" si="31"/>
        <v>0</v>
      </c>
      <c r="C82" s="20">
        <f t="shared" si="21"/>
        <v>0</v>
      </c>
      <c r="D82" s="19">
        <v>41.81</v>
      </c>
      <c r="E82" s="19">
        <v>23.9</v>
      </c>
      <c r="F82" s="19">
        <v>0</v>
      </c>
      <c r="G82" s="19">
        <v>5.09</v>
      </c>
      <c r="H82" s="19">
        <v>29.2</v>
      </c>
      <c r="I82" s="19">
        <f t="shared" si="22"/>
        <v>100.00000000000001</v>
      </c>
      <c r="J82" s="21">
        <f t="shared" si="23"/>
        <v>0</v>
      </c>
      <c r="K82" s="21">
        <f t="shared" si="24"/>
        <v>0</v>
      </c>
      <c r="L82" s="21">
        <f t="shared" si="25"/>
        <v>0</v>
      </c>
      <c r="M82" s="21">
        <f t="shared" si="26"/>
        <v>0</v>
      </c>
      <c r="N82" s="21">
        <f t="shared" si="27"/>
        <v>0</v>
      </c>
      <c r="O82" s="21">
        <f t="shared" si="28"/>
        <v>0</v>
      </c>
      <c r="P82" s="22"/>
      <c r="Q82" s="39">
        <f t="shared" si="29"/>
        <v>0</v>
      </c>
      <c r="S82" s="37">
        <f t="shared" si="32"/>
        <v>0</v>
      </c>
      <c r="T82" s="37">
        <f t="shared" si="33"/>
        <v>0</v>
      </c>
      <c r="U82" s="37">
        <f t="shared" si="34"/>
        <v>0</v>
      </c>
      <c r="V82" s="37">
        <f t="shared" si="35"/>
        <v>0</v>
      </c>
      <c r="W82" s="37">
        <f t="shared" si="36"/>
        <v>0</v>
      </c>
    </row>
    <row r="83" spans="1:23">
      <c r="A83" s="8" t="s">
        <v>125</v>
      </c>
      <c r="B83" s="20">
        <f t="shared" si="31"/>
        <v>0</v>
      </c>
      <c r="C83" s="20">
        <f t="shared" si="21"/>
        <v>0</v>
      </c>
      <c r="D83" s="19">
        <v>41.81</v>
      </c>
      <c r="E83" s="19">
        <v>23.9</v>
      </c>
      <c r="F83" s="19">
        <v>0</v>
      </c>
      <c r="G83" s="19">
        <v>5.09</v>
      </c>
      <c r="H83" s="19">
        <v>29.2</v>
      </c>
      <c r="I83" s="19">
        <f t="shared" si="22"/>
        <v>100.00000000000001</v>
      </c>
      <c r="J83" s="21">
        <f t="shared" si="23"/>
        <v>0</v>
      </c>
      <c r="K83" s="21">
        <f t="shared" si="24"/>
        <v>0</v>
      </c>
      <c r="L83" s="21">
        <f t="shared" si="25"/>
        <v>0</v>
      </c>
      <c r="M83" s="21">
        <f t="shared" si="26"/>
        <v>0</v>
      </c>
      <c r="N83" s="21">
        <f t="shared" si="27"/>
        <v>0</v>
      </c>
      <c r="O83" s="21">
        <f t="shared" si="28"/>
        <v>0</v>
      </c>
      <c r="P83" s="22"/>
      <c r="Q83" s="39">
        <f t="shared" si="29"/>
        <v>0</v>
      </c>
      <c r="S83" s="37">
        <f t="shared" si="32"/>
        <v>0</v>
      </c>
      <c r="T83" s="37">
        <f t="shared" si="33"/>
        <v>0</v>
      </c>
      <c r="U83" s="37">
        <f t="shared" si="34"/>
        <v>0</v>
      </c>
      <c r="V83" s="37">
        <f t="shared" si="35"/>
        <v>0</v>
      </c>
      <c r="W83" s="37">
        <f t="shared" si="36"/>
        <v>0</v>
      </c>
    </row>
    <row r="84" spans="1:23">
      <c r="A84" s="8" t="s">
        <v>126</v>
      </c>
      <c r="B84" s="20">
        <f t="shared" si="31"/>
        <v>0</v>
      </c>
      <c r="C84" s="20">
        <f t="shared" si="21"/>
        <v>0</v>
      </c>
      <c r="D84" s="19">
        <v>41.81</v>
      </c>
      <c r="E84" s="19">
        <v>23.9</v>
      </c>
      <c r="F84" s="19">
        <v>0</v>
      </c>
      <c r="G84" s="19">
        <v>5.09</v>
      </c>
      <c r="H84" s="19">
        <v>29.2</v>
      </c>
      <c r="I84" s="19">
        <f t="shared" si="22"/>
        <v>100.00000000000001</v>
      </c>
      <c r="J84" s="21">
        <f t="shared" si="23"/>
        <v>0</v>
      </c>
      <c r="K84" s="21">
        <f t="shared" si="24"/>
        <v>0</v>
      </c>
      <c r="L84" s="21">
        <f t="shared" si="25"/>
        <v>0</v>
      </c>
      <c r="M84" s="21">
        <f t="shared" si="26"/>
        <v>0</v>
      </c>
      <c r="N84" s="21">
        <f t="shared" si="27"/>
        <v>0</v>
      </c>
      <c r="O84" s="21">
        <f t="shared" si="28"/>
        <v>0</v>
      </c>
      <c r="P84" s="22"/>
      <c r="Q84" s="39">
        <f t="shared" si="29"/>
        <v>0</v>
      </c>
      <c r="S84" s="37">
        <f t="shared" si="32"/>
        <v>0</v>
      </c>
      <c r="T84" s="37">
        <f t="shared" si="33"/>
        <v>0</v>
      </c>
      <c r="U84" s="37">
        <f t="shared" si="34"/>
        <v>0</v>
      </c>
      <c r="V84" s="37">
        <f t="shared" si="35"/>
        <v>0</v>
      </c>
      <c r="W84" s="37">
        <f t="shared" si="36"/>
        <v>0</v>
      </c>
    </row>
    <row r="85" spans="1:23">
      <c r="A85" s="8" t="s">
        <v>127</v>
      </c>
      <c r="B85" s="20">
        <f t="shared" si="31"/>
        <v>0</v>
      </c>
      <c r="C85" s="20">
        <f t="shared" si="21"/>
        <v>0</v>
      </c>
      <c r="D85" s="19">
        <v>41.81</v>
      </c>
      <c r="E85" s="19">
        <v>23.9</v>
      </c>
      <c r="F85" s="19">
        <v>0</v>
      </c>
      <c r="G85" s="19">
        <v>5.09</v>
      </c>
      <c r="H85" s="19">
        <v>29.2</v>
      </c>
      <c r="I85" s="19">
        <f t="shared" si="22"/>
        <v>100.00000000000001</v>
      </c>
      <c r="J85" s="21">
        <f t="shared" si="23"/>
        <v>0</v>
      </c>
      <c r="K85" s="21">
        <f t="shared" si="24"/>
        <v>0</v>
      </c>
      <c r="L85" s="21">
        <f t="shared" si="25"/>
        <v>0</v>
      </c>
      <c r="M85" s="21">
        <f t="shared" si="26"/>
        <v>0</v>
      </c>
      <c r="N85" s="21">
        <f t="shared" si="27"/>
        <v>0</v>
      </c>
      <c r="O85" s="21">
        <f t="shared" si="28"/>
        <v>0</v>
      </c>
      <c r="P85" s="22"/>
      <c r="Q85" s="39">
        <f t="shared" si="29"/>
        <v>0</v>
      </c>
      <c r="S85" s="37">
        <f t="shared" si="32"/>
        <v>0</v>
      </c>
      <c r="T85" s="37">
        <f t="shared" si="33"/>
        <v>0</v>
      </c>
      <c r="U85" s="37">
        <f t="shared" si="34"/>
        <v>0</v>
      </c>
      <c r="V85" s="37">
        <f t="shared" si="35"/>
        <v>0</v>
      </c>
      <c r="W85" s="37">
        <f t="shared" si="36"/>
        <v>0</v>
      </c>
    </row>
    <row r="86" spans="1:23">
      <c r="A86" s="8" t="s">
        <v>128</v>
      </c>
      <c r="B86" s="20">
        <f t="shared" si="31"/>
        <v>0</v>
      </c>
      <c r="C86" s="20">
        <f t="shared" si="21"/>
        <v>0</v>
      </c>
      <c r="D86" s="19">
        <v>41.81</v>
      </c>
      <c r="E86" s="19">
        <v>23.9</v>
      </c>
      <c r="F86" s="19">
        <v>0</v>
      </c>
      <c r="G86" s="19">
        <v>5.09</v>
      </c>
      <c r="H86" s="19">
        <v>29.2</v>
      </c>
      <c r="I86" s="19">
        <f t="shared" si="22"/>
        <v>100.00000000000001</v>
      </c>
      <c r="J86" s="21">
        <f t="shared" si="23"/>
        <v>0</v>
      </c>
      <c r="K86" s="21">
        <f t="shared" si="24"/>
        <v>0</v>
      </c>
      <c r="L86" s="21">
        <f t="shared" si="25"/>
        <v>0</v>
      </c>
      <c r="M86" s="21">
        <f t="shared" si="26"/>
        <v>0</v>
      </c>
      <c r="N86" s="21">
        <f t="shared" si="27"/>
        <v>0</v>
      </c>
      <c r="O86" s="21">
        <f t="shared" si="28"/>
        <v>0</v>
      </c>
      <c r="P86" s="22"/>
      <c r="Q86" s="39">
        <f t="shared" si="29"/>
        <v>0</v>
      </c>
      <c r="S86" s="37">
        <f t="shared" si="32"/>
        <v>0</v>
      </c>
      <c r="T86" s="37">
        <f t="shared" si="33"/>
        <v>0</v>
      </c>
      <c r="U86" s="37">
        <f t="shared" si="34"/>
        <v>0</v>
      </c>
      <c r="V86" s="37">
        <f t="shared" si="35"/>
        <v>0</v>
      </c>
      <c r="W86" s="37">
        <f t="shared" si="36"/>
        <v>0</v>
      </c>
    </row>
    <row r="87" spans="1:23">
      <c r="A87" s="8" t="s">
        <v>129</v>
      </c>
      <c r="B87" s="20">
        <f t="shared" si="31"/>
        <v>0</v>
      </c>
      <c r="C87" s="20">
        <f t="shared" si="21"/>
        <v>0</v>
      </c>
      <c r="D87" s="19">
        <v>41.81</v>
      </c>
      <c r="E87" s="19">
        <v>23.9</v>
      </c>
      <c r="F87" s="19">
        <v>0</v>
      </c>
      <c r="G87" s="19">
        <v>5.09</v>
      </c>
      <c r="H87" s="19">
        <v>29.2</v>
      </c>
      <c r="I87" s="19">
        <f t="shared" si="22"/>
        <v>100.00000000000001</v>
      </c>
      <c r="J87" s="21">
        <f t="shared" si="23"/>
        <v>0</v>
      </c>
      <c r="K87" s="21">
        <f t="shared" si="24"/>
        <v>0</v>
      </c>
      <c r="L87" s="21">
        <f t="shared" si="25"/>
        <v>0</v>
      </c>
      <c r="M87" s="21">
        <f t="shared" si="26"/>
        <v>0</v>
      </c>
      <c r="N87" s="21">
        <f t="shared" si="27"/>
        <v>0</v>
      </c>
      <c r="O87" s="21">
        <f t="shared" si="28"/>
        <v>0</v>
      </c>
      <c r="P87" s="22"/>
      <c r="Q87" s="39">
        <f t="shared" si="29"/>
        <v>0</v>
      </c>
      <c r="S87" s="37">
        <f t="shared" si="32"/>
        <v>0</v>
      </c>
      <c r="T87" s="37">
        <f t="shared" si="33"/>
        <v>0</v>
      </c>
      <c r="U87" s="37">
        <f t="shared" si="34"/>
        <v>0</v>
      </c>
      <c r="V87" s="37">
        <f t="shared" si="35"/>
        <v>0</v>
      </c>
      <c r="W87" s="37">
        <f t="shared" si="36"/>
        <v>0</v>
      </c>
    </row>
    <row r="88" spans="1:23">
      <c r="A88" s="8" t="s">
        <v>130</v>
      </c>
      <c r="B88" s="20">
        <f t="shared" si="31"/>
        <v>0</v>
      </c>
      <c r="C88" s="20">
        <f t="shared" si="21"/>
        <v>0</v>
      </c>
      <c r="D88" s="19">
        <v>41.81</v>
      </c>
      <c r="E88" s="19">
        <v>23.9</v>
      </c>
      <c r="F88" s="19">
        <v>0</v>
      </c>
      <c r="G88" s="19">
        <v>5.09</v>
      </c>
      <c r="H88" s="19">
        <v>29.2</v>
      </c>
      <c r="I88" s="19">
        <f t="shared" si="22"/>
        <v>100.00000000000001</v>
      </c>
      <c r="J88" s="21">
        <f t="shared" si="23"/>
        <v>0</v>
      </c>
      <c r="K88" s="21">
        <f t="shared" si="24"/>
        <v>0</v>
      </c>
      <c r="L88" s="21">
        <f t="shared" si="25"/>
        <v>0</v>
      </c>
      <c r="M88" s="21">
        <f t="shared" si="26"/>
        <v>0</v>
      </c>
      <c r="N88" s="21">
        <f t="shared" si="27"/>
        <v>0</v>
      </c>
      <c r="O88" s="21">
        <f t="shared" si="28"/>
        <v>0</v>
      </c>
      <c r="P88" s="22"/>
      <c r="Q88" s="39">
        <f t="shared" si="29"/>
        <v>0</v>
      </c>
      <c r="S88" s="37">
        <f t="shared" si="32"/>
        <v>0</v>
      </c>
      <c r="T88" s="37">
        <f t="shared" si="33"/>
        <v>0</v>
      </c>
      <c r="U88" s="37">
        <f t="shared" si="34"/>
        <v>0</v>
      </c>
      <c r="V88" s="37">
        <f t="shared" si="35"/>
        <v>0</v>
      </c>
      <c r="W88" s="37">
        <f t="shared" si="36"/>
        <v>0</v>
      </c>
    </row>
    <row r="89" spans="1:23">
      <c r="A89" s="8" t="s">
        <v>131</v>
      </c>
      <c r="B89" s="20">
        <f t="shared" si="31"/>
        <v>0</v>
      </c>
      <c r="C89" s="20">
        <f t="shared" si="21"/>
        <v>0</v>
      </c>
      <c r="D89" s="19">
        <v>41.81</v>
      </c>
      <c r="E89" s="19">
        <v>23.9</v>
      </c>
      <c r="F89" s="19">
        <v>0</v>
      </c>
      <c r="G89" s="19">
        <v>5.09</v>
      </c>
      <c r="H89" s="19">
        <v>29.2</v>
      </c>
      <c r="I89" s="19">
        <f t="shared" si="22"/>
        <v>100.00000000000001</v>
      </c>
      <c r="J89" s="21">
        <f t="shared" si="23"/>
        <v>0</v>
      </c>
      <c r="K89" s="21">
        <f t="shared" si="24"/>
        <v>0</v>
      </c>
      <c r="L89" s="21">
        <f t="shared" si="25"/>
        <v>0</v>
      </c>
      <c r="M89" s="21">
        <f t="shared" si="26"/>
        <v>0</v>
      </c>
      <c r="N89" s="21">
        <f t="shared" si="27"/>
        <v>0</v>
      </c>
      <c r="O89" s="21">
        <f t="shared" si="28"/>
        <v>0</v>
      </c>
      <c r="P89" s="22"/>
      <c r="Q89" s="39">
        <f t="shared" si="29"/>
        <v>0</v>
      </c>
      <c r="S89" s="37">
        <f t="shared" si="32"/>
        <v>0</v>
      </c>
      <c r="T89" s="37">
        <f t="shared" si="33"/>
        <v>0</v>
      </c>
      <c r="U89" s="37">
        <f t="shared" si="34"/>
        <v>0</v>
      </c>
      <c r="V89" s="37">
        <f t="shared" si="35"/>
        <v>0</v>
      </c>
      <c r="W89" s="37">
        <f t="shared" si="36"/>
        <v>0</v>
      </c>
    </row>
    <row r="90" spans="1:23">
      <c r="A90" s="8" t="s">
        <v>132</v>
      </c>
      <c r="B90" s="20">
        <f t="shared" si="31"/>
        <v>0</v>
      </c>
      <c r="C90" s="20">
        <f t="shared" si="21"/>
        <v>0</v>
      </c>
      <c r="D90" s="19">
        <v>41.81</v>
      </c>
      <c r="E90" s="19">
        <v>23.9</v>
      </c>
      <c r="F90" s="19">
        <v>0</v>
      </c>
      <c r="G90" s="19">
        <v>5.09</v>
      </c>
      <c r="H90" s="19">
        <v>29.2</v>
      </c>
      <c r="I90" s="19">
        <f t="shared" si="22"/>
        <v>100.00000000000001</v>
      </c>
      <c r="J90" s="21">
        <f t="shared" si="23"/>
        <v>0</v>
      </c>
      <c r="K90" s="21">
        <f t="shared" si="24"/>
        <v>0</v>
      </c>
      <c r="L90" s="21">
        <f t="shared" si="25"/>
        <v>0</v>
      </c>
      <c r="M90" s="21">
        <f t="shared" si="26"/>
        <v>0</v>
      </c>
      <c r="N90" s="21">
        <f t="shared" si="27"/>
        <v>0</v>
      </c>
      <c r="O90" s="21">
        <f t="shared" si="28"/>
        <v>0</v>
      </c>
      <c r="P90" s="22"/>
      <c r="Q90" s="39">
        <f t="shared" si="29"/>
        <v>0</v>
      </c>
      <c r="S90" s="37">
        <f t="shared" si="32"/>
        <v>0</v>
      </c>
      <c r="T90" s="37">
        <f t="shared" si="33"/>
        <v>0</v>
      </c>
      <c r="U90" s="37">
        <f t="shared" si="34"/>
        <v>0</v>
      </c>
      <c r="V90" s="37">
        <f t="shared" si="35"/>
        <v>0</v>
      </c>
      <c r="W90" s="37">
        <f t="shared" si="36"/>
        <v>0</v>
      </c>
    </row>
    <row r="91" spans="1:23">
      <c r="A91" s="8" t="s">
        <v>133</v>
      </c>
      <c r="B91" s="20">
        <f t="shared" si="31"/>
        <v>0</v>
      </c>
      <c r="C91" s="20">
        <f t="shared" si="21"/>
        <v>0</v>
      </c>
      <c r="D91" s="19">
        <v>41.81</v>
      </c>
      <c r="E91" s="19">
        <v>23.9</v>
      </c>
      <c r="F91" s="19">
        <v>0</v>
      </c>
      <c r="G91" s="19">
        <v>5.09</v>
      </c>
      <c r="H91" s="19">
        <v>29.2</v>
      </c>
      <c r="I91" s="19">
        <f t="shared" si="22"/>
        <v>100.00000000000001</v>
      </c>
      <c r="J91" s="21">
        <f t="shared" si="23"/>
        <v>0</v>
      </c>
      <c r="K91" s="21">
        <f t="shared" si="24"/>
        <v>0</v>
      </c>
      <c r="L91" s="21">
        <f t="shared" si="25"/>
        <v>0</v>
      </c>
      <c r="M91" s="21">
        <f t="shared" si="26"/>
        <v>0</v>
      </c>
      <c r="N91" s="21">
        <f t="shared" si="27"/>
        <v>0</v>
      </c>
      <c r="O91" s="21">
        <f t="shared" si="28"/>
        <v>0</v>
      </c>
      <c r="P91" s="22"/>
      <c r="Q91" s="39">
        <f t="shared" si="29"/>
        <v>0</v>
      </c>
      <c r="S91" s="37">
        <f t="shared" si="32"/>
        <v>0</v>
      </c>
      <c r="T91" s="37">
        <f t="shared" si="33"/>
        <v>0</v>
      </c>
      <c r="U91" s="37">
        <f t="shared" si="34"/>
        <v>0</v>
      </c>
      <c r="V91" s="37">
        <f t="shared" si="35"/>
        <v>0</v>
      </c>
      <c r="W91" s="37">
        <f t="shared" si="36"/>
        <v>0</v>
      </c>
    </row>
    <row r="92" spans="1:23">
      <c r="A92" s="8" t="s">
        <v>134</v>
      </c>
      <c r="B92" s="20">
        <f t="shared" si="31"/>
        <v>0</v>
      </c>
      <c r="C92" s="20">
        <f t="shared" si="21"/>
        <v>0</v>
      </c>
      <c r="D92" s="19">
        <v>41.81</v>
      </c>
      <c r="E92" s="19">
        <v>23.9</v>
      </c>
      <c r="F92" s="19">
        <v>0</v>
      </c>
      <c r="G92" s="19">
        <v>5.09</v>
      </c>
      <c r="H92" s="19">
        <v>29.2</v>
      </c>
      <c r="I92" s="19">
        <f t="shared" si="22"/>
        <v>100.00000000000001</v>
      </c>
      <c r="J92" s="21">
        <f t="shared" si="23"/>
        <v>0</v>
      </c>
      <c r="K92" s="21">
        <f t="shared" si="24"/>
        <v>0</v>
      </c>
      <c r="L92" s="21">
        <f t="shared" si="25"/>
        <v>0</v>
      </c>
      <c r="M92" s="21">
        <f t="shared" si="26"/>
        <v>0</v>
      </c>
      <c r="N92" s="21">
        <f t="shared" si="27"/>
        <v>0</v>
      </c>
      <c r="O92" s="21">
        <f t="shared" si="28"/>
        <v>0</v>
      </c>
      <c r="P92" s="22"/>
      <c r="Q92" s="39">
        <f t="shared" si="29"/>
        <v>0</v>
      </c>
      <c r="S92" s="37">
        <f t="shared" si="32"/>
        <v>0</v>
      </c>
      <c r="T92" s="37">
        <f t="shared" si="33"/>
        <v>0</v>
      </c>
      <c r="U92" s="37">
        <f t="shared" si="34"/>
        <v>0</v>
      </c>
      <c r="V92" s="37">
        <f t="shared" si="35"/>
        <v>0</v>
      </c>
      <c r="W92" s="37">
        <f t="shared" si="36"/>
        <v>0</v>
      </c>
    </row>
    <row r="93" spans="1:23">
      <c r="A93" s="8" t="s">
        <v>135</v>
      </c>
      <c r="B93" s="20">
        <f t="shared" si="31"/>
        <v>0</v>
      </c>
      <c r="C93" s="20">
        <f t="shared" si="21"/>
        <v>0</v>
      </c>
      <c r="D93" s="19">
        <v>41.81</v>
      </c>
      <c r="E93" s="19">
        <v>23.9</v>
      </c>
      <c r="F93" s="19">
        <v>0</v>
      </c>
      <c r="G93" s="19">
        <v>5.09</v>
      </c>
      <c r="H93" s="19">
        <v>29.2</v>
      </c>
      <c r="I93" s="19">
        <f t="shared" si="22"/>
        <v>100.00000000000001</v>
      </c>
      <c r="J93" s="21">
        <f t="shared" si="23"/>
        <v>0</v>
      </c>
      <c r="K93" s="21">
        <f t="shared" si="24"/>
        <v>0</v>
      </c>
      <c r="L93" s="21">
        <f t="shared" si="25"/>
        <v>0</v>
      </c>
      <c r="M93" s="21">
        <f t="shared" si="26"/>
        <v>0</v>
      </c>
      <c r="N93" s="21">
        <f t="shared" si="27"/>
        <v>0</v>
      </c>
      <c r="O93" s="21">
        <f t="shared" si="28"/>
        <v>0</v>
      </c>
      <c r="P93" s="22"/>
      <c r="Q93" s="39">
        <f t="shared" si="29"/>
        <v>0</v>
      </c>
      <c r="S93" s="37">
        <f t="shared" si="32"/>
        <v>0</v>
      </c>
      <c r="T93" s="37">
        <f t="shared" si="33"/>
        <v>0</v>
      </c>
      <c r="U93" s="37">
        <f t="shared" si="34"/>
        <v>0</v>
      </c>
      <c r="V93" s="37">
        <f t="shared" si="35"/>
        <v>0</v>
      </c>
      <c r="W93" s="37">
        <f t="shared" si="36"/>
        <v>0</v>
      </c>
    </row>
    <row r="94" spans="1:23">
      <c r="A94" s="8" t="s">
        <v>136</v>
      </c>
      <c r="B94" s="20">
        <f t="shared" si="31"/>
        <v>0</v>
      </c>
      <c r="C94" s="20">
        <f t="shared" si="21"/>
        <v>0</v>
      </c>
      <c r="D94" s="19">
        <v>41.81</v>
      </c>
      <c r="E94" s="19">
        <v>23.9</v>
      </c>
      <c r="F94" s="19">
        <v>0</v>
      </c>
      <c r="G94" s="19">
        <v>5.09</v>
      </c>
      <c r="H94" s="19">
        <v>29.2</v>
      </c>
      <c r="I94" s="19">
        <f t="shared" si="22"/>
        <v>100.00000000000001</v>
      </c>
      <c r="J94" s="21">
        <f t="shared" si="23"/>
        <v>0</v>
      </c>
      <c r="K94" s="21">
        <f t="shared" si="24"/>
        <v>0</v>
      </c>
      <c r="L94" s="21">
        <f t="shared" si="25"/>
        <v>0</v>
      </c>
      <c r="M94" s="21">
        <f t="shared" si="26"/>
        <v>0</v>
      </c>
      <c r="N94" s="21">
        <f t="shared" si="27"/>
        <v>0</v>
      </c>
      <c r="O94" s="21">
        <f t="shared" si="28"/>
        <v>0</v>
      </c>
      <c r="P94" s="22"/>
      <c r="Q94" s="39">
        <f t="shared" si="29"/>
        <v>0</v>
      </c>
      <c r="S94" s="37">
        <f t="shared" si="32"/>
        <v>0</v>
      </c>
      <c r="T94" s="37">
        <f t="shared" si="33"/>
        <v>0</v>
      </c>
      <c r="U94" s="37">
        <f t="shared" si="34"/>
        <v>0</v>
      </c>
      <c r="V94" s="37">
        <f t="shared" si="35"/>
        <v>0</v>
      </c>
      <c r="W94" s="37">
        <f t="shared" si="36"/>
        <v>0</v>
      </c>
    </row>
    <row r="95" spans="1:23">
      <c r="A95" s="8" t="s">
        <v>137</v>
      </c>
      <c r="B95" s="20">
        <f t="shared" si="31"/>
        <v>0</v>
      </c>
      <c r="C95" s="20">
        <f t="shared" si="21"/>
        <v>0</v>
      </c>
      <c r="D95" s="19">
        <v>41.81</v>
      </c>
      <c r="E95" s="19">
        <v>23.9</v>
      </c>
      <c r="F95" s="19">
        <v>0</v>
      </c>
      <c r="G95" s="19">
        <v>5.09</v>
      </c>
      <c r="H95" s="19">
        <v>29.2</v>
      </c>
      <c r="I95" s="19">
        <f t="shared" si="22"/>
        <v>100.00000000000001</v>
      </c>
      <c r="J95" s="21">
        <f t="shared" si="23"/>
        <v>0</v>
      </c>
      <c r="K95" s="21">
        <f t="shared" si="24"/>
        <v>0</v>
      </c>
      <c r="L95" s="21">
        <f t="shared" si="25"/>
        <v>0</v>
      </c>
      <c r="M95" s="21">
        <f t="shared" si="26"/>
        <v>0</v>
      </c>
      <c r="N95" s="21">
        <f t="shared" si="27"/>
        <v>0</v>
      </c>
      <c r="O95" s="21">
        <f t="shared" si="28"/>
        <v>0</v>
      </c>
      <c r="P95" s="22"/>
      <c r="Q95" s="39">
        <f t="shared" si="29"/>
        <v>0</v>
      </c>
      <c r="S95" s="37">
        <f t="shared" si="32"/>
        <v>0</v>
      </c>
      <c r="T95" s="37">
        <f t="shared" si="33"/>
        <v>0</v>
      </c>
      <c r="U95" s="37">
        <f t="shared" si="34"/>
        <v>0</v>
      </c>
      <c r="V95" s="37">
        <f t="shared" si="35"/>
        <v>0</v>
      </c>
      <c r="W95" s="37">
        <f t="shared" si="36"/>
        <v>0</v>
      </c>
    </row>
    <row r="96" spans="1:23">
      <c r="A96" s="8" t="s">
        <v>138</v>
      </c>
      <c r="B96" s="20">
        <f t="shared" si="31"/>
        <v>0</v>
      </c>
      <c r="C96" s="20">
        <f t="shared" si="21"/>
        <v>0</v>
      </c>
      <c r="D96" s="19">
        <v>41.81</v>
      </c>
      <c r="E96" s="19">
        <v>23.9</v>
      </c>
      <c r="F96" s="19">
        <v>0</v>
      </c>
      <c r="G96" s="19">
        <v>5.09</v>
      </c>
      <c r="H96" s="19">
        <v>29.2</v>
      </c>
      <c r="I96" s="19">
        <f t="shared" si="22"/>
        <v>100.00000000000001</v>
      </c>
      <c r="J96" s="21">
        <f t="shared" si="23"/>
        <v>0</v>
      </c>
      <c r="K96" s="21">
        <f t="shared" si="24"/>
        <v>0</v>
      </c>
      <c r="L96" s="21">
        <f t="shared" si="25"/>
        <v>0</v>
      </c>
      <c r="M96" s="21">
        <f t="shared" si="26"/>
        <v>0</v>
      </c>
      <c r="N96" s="21">
        <f t="shared" si="27"/>
        <v>0</v>
      </c>
      <c r="O96" s="21">
        <f t="shared" si="28"/>
        <v>0</v>
      </c>
      <c r="P96" s="22"/>
      <c r="Q96" s="39">
        <f t="shared" si="29"/>
        <v>0</v>
      </c>
      <c r="S96" s="37">
        <f t="shared" si="32"/>
        <v>0</v>
      </c>
      <c r="T96" s="37">
        <f t="shared" si="33"/>
        <v>0</v>
      </c>
      <c r="U96" s="37">
        <f t="shared" si="34"/>
        <v>0</v>
      </c>
      <c r="V96" s="37">
        <f t="shared" si="35"/>
        <v>0</v>
      </c>
      <c r="W96" s="37">
        <f t="shared" si="36"/>
        <v>0</v>
      </c>
    </row>
    <row r="97" spans="1:26">
      <c r="A97" s="8" t="s">
        <v>139</v>
      </c>
      <c r="B97" s="20">
        <f t="shared" si="31"/>
        <v>0</v>
      </c>
      <c r="C97" s="20">
        <f t="shared" si="21"/>
        <v>0</v>
      </c>
      <c r="D97" s="19">
        <v>41.81</v>
      </c>
      <c r="E97" s="19">
        <v>23.9</v>
      </c>
      <c r="F97" s="19">
        <v>0</v>
      </c>
      <c r="G97" s="19">
        <v>5.09</v>
      </c>
      <c r="H97" s="19">
        <v>29.2</v>
      </c>
      <c r="I97" s="19">
        <f t="shared" si="22"/>
        <v>100.00000000000001</v>
      </c>
      <c r="J97" s="21">
        <f t="shared" si="23"/>
        <v>0</v>
      </c>
      <c r="K97" s="21">
        <f t="shared" si="24"/>
        <v>0</v>
      </c>
      <c r="L97" s="21">
        <f t="shared" si="25"/>
        <v>0</v>
      </c>
      <c r="M97" s="21">
        <f t="shared" si="26"/>
        <v>0</v>
      </c>
      <c r="N97" s="21">
        <f t="shared" si="27"/>
        <v>0</v>
      </c>
      <c r="O97" s="21">
        <f t="shared" si="28"/>
        <v>0</v>
      </c>
      <c r="P97" s="22"/>
      <c r="Q97" s="39">
        <f t="shared" si="29"/>
        <v>0</v>
      </c>
      <c r="S97" s="37">
        <f t="shared" si="32"/>
        <v>0</v>
      </c>
      <c r="T97" s="37">
        <f t="shared" si="33"/>
        <v>0</v>
      </c>
      <c r="U97" s="37">
        <f t="shared" si="34"/>
        <v>0</v>
      </c>
      <c r="V97" s="37">
        <f t="shared" si="35"/>
        <v>0</v>
      </c>
      <c r="W97" s="37">
        <f t="shared" si="36"/>
        <v>0</v>
      </c>
    </row>
    <row r="98" spans="1:26">
      <c r="A98" s="8" t="s">
        <v>140</v>
      </c>
      <c r="B98" s="20">
        <f t="shared" si="31"/>
        <v>0</v>
      </c>
      <c r="C98" s="20">
        <f t="shared" si="21"/>
        <v>0</v>
      </c>
      <c r="D98" s="19">
        <v>41.81</v>
      </c>
      <c r="E98" s="19">
        <v>23.9</v>
      </c>
      <c r="F98" s="19">
        <v>0</v>
      </c>
      <c r="G98" s="19">
        <v>5.09</v>
      </c>
      <c r="H98" s="19">
        <v>29.2</v>
      </c>
      <c r="I98" s="19">
        <f t="shared" si="22"/>
        <v>100.00000000000001</v>
      </c>
      <c r="J98" s="21">
        <f t="shared" si="23"/>
        <v>0</v>
      </c>
      <c r="K98" s="21">
        <f t="shared" si="24"/>
        <v>0</v>
      </c>
      <c r="L98" s="21">
        <f t="shared" si="25"/>
        <v>0</v>
      </c>
      <c r="M98" s="21">
        <f t="shared" si="26"/>
        <v>0</v>
      </c>
      <c r="N98" s="21">
        <f t="shared" si="27"/>
        <v>0</v>
      </c>
      <c r="O98" s="21">
        <f t="shared" si="28"/>
        <v>0</v>
      </c>
      <c r="P98" s="22"/>
      <c r="Q98" s="39">
        <f t="shared" si="29"/>
        <v>0</v>
      </c>
      <c r="S98" s="37">
        <f t="shared" si="32"/>
        <v>0</v>
      </c>
      <c r="T98" s="37">
        <f t="shared" si="33"/>
        <v>0</v>
      </c>
      <c r="U98" s="37">
        <f t="shared" si="34"/>
        <v>0</v>
      </c>
      <c r="V98" s="37">
        <f t="shared" si="35"/>
        <v>0</v>
      </c>
      <c r="W98" s="37">
        <f t="shared" si="36"/>
        <v>0</v>
      </c>
    </row>
    <row r="99" spans="1:26">
      <c r="A99" s="8" t="s">
        <v>171</v>
      </c>
      <c r="B99" s="20">
        <f t="shared" ref="B99:Q99" si="37">SUM(B3:B98)/4000</f>
        <v>0</v>
      </c>
      <c r="C99" s="20">
        <f t="shared" si="37"/>
        <v>0</v>
      </c>
      <c r="D99" s="20">
        <f t="shared" si="37"/>
        <v>1.003439999999999</v>
      </c>
      <c r="E99" s="20">
        <f t="shared" si="37"/>
        <v>0.573600000000001</v>
      </c>
      <c r="F99" s="20">
        <f t="shared" si="37"/>
        <v>0</v>
      </c>
      <c r="G99" s="20">
        <f t="shared" si="37"/>
        <v>0.12215999999999975</v>
      </c>
      <c r="H99" s="20">
        <f t="shared" si="37"/>
        <v>0.70079999999999942</v>
      </c>
      <c r="I99" s="20">
        <f t="shared" si="37"/>
        <v>2.4000000000000004</v>
      </c>
      <c r="J99" s="21">
        <f t="shared" si="37"/>
        <v>0</v>
      </c>
      <c r="K99" s="22">
        <f t="shared" si="37"/>
        <v>0</v>
      </c>
      <c r="L99" s="22">
        <f t="shared" si="37"/>
        <v>0</v>
      </c>
      <c r="M99" s="22">
        <f t="shared" si="37"/>
        <v>0</v>
      </c>
      <c r="N99" s="22">
        <f t="shared" si="37"/>
        <v>0</v>
      </c>
      <c r="O99" s="23">
        <f t="shared" si="37"/>
        <v>0</v>
      </c>
      <c r="P99" s="23"/>
      <c r="Q99" s="43">
        <f t="shared" si="37"/>
        <v>0</v>
      </c>
      <c r="S99" s="37">
        <f>SUM(S3:S98)/4000</f>
        <v>0</v>
      </c>
      <c r="T99" s="37">
        <f t="shared" ref="T99:W99" si="38">SUM(T3:T98)/4000</f>
        <v>0</v>
      </c>
      <c r="U99" s="37">
        <f t="shared" si="38"/>
        <v>0</v>
      </c>
      <c r="V99" s="37">
        <f t="shared" si="38"/>
        <v>0</v>
      </c>
      <c r="W99" s="37">
        <f t="shared" si="38"/>
        <v>0</v>
      </c>
      <c r="X99" s="44"/>
      <c r="Y99" s="44"/>
      <c r="Z99" s="44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64</vt:i4>
      </vt:variant>
    </vt:vector>
  </HeadingPairs>
  <TitlesOfParts>
    <vt:vector size="64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HPX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  <vt:lpstr>Check_ISGS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2023-12-19T09:38:15Z</dcterms:modified>
</cp:coreProperties>
</file>